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comments21.xml" ContentType="application/vnd.openxmlformats-officedocument.spreadsheetml.comments+xml"/>
  <Override PartName="/xl/drawings/drawing24.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SIGAE\2018\MICROSITIO\SEGUIMIENTO Y EVALUACIÓN\ASISTENCIA TECNICA\"/>
    </mc:Choice>
  </mc:AlternateContent>
  <bookViews>
    <workbookView xWindow="0" yWindow="0" windowWidth="28800" windowHeight="12435"/>
  </bookViews>
  <sheets>
    <sheet name="Competitividad" sheetId="1" r:id="rId1"/>
    <sheet name="Agricultura" sheetId="2" r:id="rId2"/>
    <sheet name="IDACO" sheetId="4" r:id="rId3"/>
    <sheet name="ICCU" sheetId="5" r:id="rId4"/>
    <sheet name="EPC" sheetId="6" r:id="rId5"/>
    <sheet name="Minas" sheetId="7" r:id="rId6"/>
    <sheet name="Movilidad" sheetId="8" r:id="rId7"/>
    <sheet name="Vivienda" sheetId="9" r:id="rId8"/>
    <sheet name="Mujer" sheetId="10" r:id="rId9"/>
    <sheet name="IDECUT" sheetId="11" r:id="rId10"/>
    <sheet name="Beneficencia" sheetId="12" r:id="rId11"/>
    <sheet name="Dllo. Social" sheetId="14" r:id="rId12"/>
    <sheet name="Función Pública" sheetId="15" r:id="rId13"/>
    <sheet name="General" sheetId="16" r:id="rId14"/>
    <sheet name="Salud" sheetId="17" r:id="rId15"/>
    <sheet name="TIC" sheetId="18" r:id="rId16"/>
    <sheet name="Educación" sheetId="19" r:id="rId17"/>
    <sheet name="Planeación" sheetId="20" r:id="rId18"/>
    <sheet name="UAEGRD" sheetId="21" r:id="rId19"/>
    <sheet name="Ambiente" sheetId="22" r:id="rId20"/>
    <sheet name="Cooperación" sheetId="23" r:id="rId21"/>
    <sheet name="Gobierno" sheetId="24" r:id="rId22"/>
    <sheet name="CTeI" sheetId="25" r:id="rId23"/>
    <sheet name="Consolidado" sheetId="3" r:id="rId2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31" i="3" l="1"/>
  <c r="K530" i="3"/>
  <c r="J42" i="19"/>
  <c r="J41" i="19"/>
  <c r="AM619" i="3" l="1"/>
  <c r="AL619" i="3"/>
  <c r="AK619" i="3"/>
  <c r="AJ619" i="3"/>
  <c r="AI619" i="3"/>
  <c r="AH619" i="3"/>
  <c r="AG619" i="3"/>
  <c r="AF619" i="3"/>
  <c r="AE619" i="3"/>
  <c r="AD619" i="3"/>
  <c r="AC619" i="3"/>
  <c r="AB619" i="3"/>
  <c r="AA619" i="3"/>
  <c r="Z619" i="3"/>
  <c r="Y619" i="3"/>
  <c r="X619" i="3"/>
  <c r="W619" i="3"/>
  <c r="V619" i="3"/>
  <c r="U619" i="3"/>
  <c r="T619" i="3"/>
  <c r="S619" i="3"/>
  <c r="K597" i="3" l="1"/>
  <c r="AJ18" i="24"/>
  <c r="AF18" i="24"/>
  <c r="AE18" i="24"/>
  <c r="AD18" i="24"/>
  <c r="Z18" i="24"/>
  <c r="Y18" i="24"/>
  <c r="W18" i="24"/>
  <c r="V18" i="24"/>
  <c r="T18" i="24"/>
  <c r="S18" i="24"/>
  <c r="R18" i="24"/>
  <c r="F18" i="24"/>
  <c r="G18" i="24"/>
  <c r="H18" i="24"/>
  <c r="I18" i="24"/>
  <c r="J18" i="24"/>
  <c r="J17" i="24"/>
  <c r="J16" i="24"/>
  <c r="K195" i="3"/>
  <c r="K194" i="3"/>
  <c r="K193" i="3"/>
  <c r="K192" i="3"/>
  <c r="K191" i="3"/>
  <c r="K190" i="3"/>
  <c r="K189" i="3"/>
  <c r="AK21" i="7"/>
  <c r="Z21" i="7"/>
  <c r="AA21" i="7"/>
  <c r="AD21" i="7"/>
  <c r="AE21" i="7"/>
  <c r="AF21" i="7"/>
  <c r="AG21" i="7"/>
  <c r="S21" i="7"/>
  <c r="T21" i="7"/>
  <c r="W21" i="7"/>
  <c r="X21" i="7"/>
  <c r="R21" i="7"/>
  <c r="I21" i="7"/>
  <c r="H21" i="7"/>
  <c r="G21" i="7"/>
  <c r="F21" i="7"/>
  <c r="J20" i="7"/>
  <c r="J19" i="7"/>
  <c r="J18" i="7"/>
  <c r="J17" i="7"/>
  <c r="J16" i="7"/>
  <c r="J15" i="7"/>
  <c r="J14" i="7"/>
  <c r="J21" i="7"/>
  <c r="AF35" i="3"/>
  <c r="AG35" i="3"/>
  <c r="W35" i="3"/>
  <c r="X35" i="3"/>
  <c r="Z35" i="3"/>
  <c r="AA35" i="3"/>
  <c r="AL15" i="5"/>
  <c r="AK15" i="5"/>
  <c r="AJ15" i="5"/>
  <c r="AI15" i="5"/>
  <c r="AH15" i="5"/>
  <c r="AG15" i="5"/>
  <c r="AD15" i="5"/>
  <c r="AC15" i="5"/>
  <c r="V15" i="5"/>
  <c r="T15" i="5"/>
  <c r="S15" i="5"/>
  <c r="R15" i="5"/>
  <c r="I15" i="5"/>
  <c r="H15" i="5"/>
  <c r="G15" i="5"/>
  <c r="F15" i="5"/>
  <c r="J15" i="5"/>
  <c r="AF14" i="5"/>
  <c r="AF15" i="5"/>
  <c r="AE14" i="5"/>
  <c r="AE15" i="5"/>
  <c r="W14" i="5"/>
  <c r="W15" i="5"/>
  <c r="V14" i="5"/>
  <c r="Y14" i="5"/>
  <c r="Y15" i="5"/>
  <c r="Z14" i="5"/>
  <c r="Z15" i="5"/>
  <c r="K528" i="3"/>
  <c r="K526" i="3"/>
  <c r="K525" i="3"/>
  <c r="K524" i="3"/>
  <c r="K523" i="3"/>
  <c r="K522" i="3"/>
  <c r="K519" i="3"/>
  <c r="K518" i="3"/>
  <c r="Q517" i="3"/>
  <c r="K517" i="3"/>
  <c r="Q516" i="3"/>
  <c r="K516" i="3"/>
  <c r="U509" i="3"/>
  <c r="K509" i="3"/>
  <c r="U508" i="3"/>
  <c r="K508" i="3"/>
  <c r="S508" i="3"/>
  <c r="K504" i="3"/>
  <c r="K503" i="3"/>
  <c r="K502" i="3"/>
  <c r="AJ46" i="19"/>
  <c r="AF46" i="19"/>
  <c r="AE46" i="19"/>
  <c r="AD46" i="19"/>
  <c r="AC46" i="19"/>
  <c r="Z46" i="19"/>
  <c r="Y46" i="19"/>
  <c r="W46" i="19"/>
  <c r="V46" i="19"/>
  <c r="T46" i="19"/>
  <c r="S46" i="19"/>
  <c r="I46" i="19"/>
  <c r="H46" i="19"/>
  <c r="G46" i="19"/>
  <c r="F46" i="19"/>
  <c r="T45" i="19"/>
  <c r="V45" i="19"/>
  <c r="W45" i="19"/>
  <c r="Y45" i="19"/>
  <c r="Z45" i="19"/>
  <c r="AC45" i="19"/>
  <c r="AD45" i="19"/>
  <c r="AE45" i="19"/>
  <c r="AF45" i="19"/>
  <c r="R45" i="19"/>
  <c r="J45" i="19"/>
  <c r="J39" i="19"/>
  <c r="J37" i="19"/>
  <c r="J36" i="19"/>
  <c r="J35" i="19"/>
  <c r="J34" i="19"/>
  <c r="J33" i="19"/>
  <c r="J30" i="19"/>
  <c r="J29" i="19"/>
  <c r="P28" i="19"/>
  <c r="J28" i="19"/>
  <c r="P27" i="19"/>
  <c r="J27" i="19"/>
  <c r="T20" i="19"/>
  <c r="J20" i="19"/>
  <c r="T19" i="19"/>
  <c r="R19" i="19"/>
  <c r="R46" i="19"/>
  <c r="J19" i="19"/>
  <c r="J15" i="19"/>
  <c r="J14" i="19"/>
  <c r="J13" i="19"/>
  <c r="K618" i="3"/>
  <c r="K617" i="3"/>
  <c r="K616" i="3"/>
  <c r="K615" i="3"/>
  <c r="K614" i="3"/>
  <c r="K613" i="3"/>
  <c r="K612" i="3"/>
  <c r="K611" i="3"/>
  <c r="K610" i="3"/>
  <c r="K609" i="3"/>
  <c r="K608" i="3"/>
  <c r="K607" i="3"/>
  <c r="K606" i="3"/>
  <c r="K605" i="3"/>
  <c r="K604" i="3"/>
  <c r="K603" i="3"/>
  <c r="K602" i="3"/>
  <c r="K601" i="3"/>
  <c r="K600" i="3"/>
  <c r="K599" i="3"/>
  <c r="K598" i="3"/>
  <c r="AJ37" i="25"/>
  <c r="AF37" i="25"/>
  <c r="AE37" i="25"/>
  <c r="AD37" i="25"/>
  <c r="Z37" i="25"/>
  <c r="Y37" i="25"/>
  <c r="W37" i="25"/>
  <c r="V37" i="25"/>
  <c r="T37" i="25"/>
  <c r="S37" i="25"/>
  <c r="R37" i="25"/>
  <c r="I37" i="25"/>
  <c r="H37" i="25"/>
  <c r="G37" i="25"/>
  <c r="F37" i="25"/>
  <c r="J37" i="25"/>
  <c r="J36" i="25"/>
  <c r="J35" i="25"/>
  <c r="J34" i="25"/>
  <c r="J33" i="25"/>
  <c r="J32" i="25"/>
  <c r="J31" i="25"/>
  <c r="J30" i="25"/>
  <c r="J29" i="25"/>
  <c r="J28" i="25"/>
  <c r="J27" i="25"/>
  <c r="J26" i="25"/>
  <c r="J25" i="25"/>
  <c r="J24" i="25"/>
  <c r="J23" i="25"/>
  <c r="J22" i="25"/>
  <c r="J21" i="25"/>
  <c r="J20" i="25"/>
  <c r="J19" i="25"/>
  <c r="J18" i="25"/>
  <c r="J17" i="25"/>
  <c r="J16" i="25"/>
  <c r="J15" i="25"/>
  <c r="J14" i="25"/>
  <c r="K594" i="3"/>
  <c r="K593" i="3"/>
  <c r="K592" i="3"/>
  <c r="K591" i="3"/>
  <c r="AJ20" i="23"/>
  <c r="AF20" i="23"/>
  <c r="AE20" i="23"/>
  <c r="AD20" i="23"/>
  <c r="Z20" i="23"/>
  <c r="Y20" i="23"/>
  <c r="W20" i="23"/>
  <c r="V20" i="23"/>
  <c r="T20" i="23"/>
  <c r="S20" i="23"/>
  <c r="R20" i="23"/>
  <c r="I20" i="23"/>
  <c r="H20" i="23"/>
  <c r="G20" i="23"/>
  <c r="F20" i="23"/>
  <c r="J20" i="23"/>
  <c r="J19" i="23"/>
  <c r="J18" i="23"/>
  <c r="J17" i="23"/>
  <c r="J16" i="23"/>
  <c r="J15" i="23"/>
  <c r="J14" i="23"/>
  <c r="AJ31" i="22"/>
  <c r="I31" i="22"/>
  <c r="H31" i="22"/>
  <c r="F31" i="22"/>
  <c r="Z30" i="22"/>
  <c r="Z31" i="22"/>
  <c r="Y30" i="22"/>
  <c r="Y31" i="22"/>
  <c r="W30" i="22"/>
  <c r="W31" i="22"/>
  <c r="V30" i="22"/>
  <c r="V31" i="22"/>
  <c r="T30" i="22"/>
  <c r="T31" i="22"/>
  <c r="S30" i="22"/>
  <c r="S31" i="22"/>
  <c r="R30" i="22"/>
  <c r="R31" i="22"/>
  <c r="J30" i="22"/>
  <c r="J31" i="22"/>
  <c r="G30" i="22"/>
  <c r="G31" i="22"/>
  <c r="F30" i="22"/>
  <c r="K572" i="3"/>
  <c r="W571" i="3"/>
  <c r="X571" i="3"/>
  <c r="Z571" i="3"/>
  <c r="AA571" i="3"/>
  <c r="AD571" i="3"/>
  <c r="AE571" i="3"/>
  <c r="AF571" i="3"/>
  <c r="AG571" i="3"/>
  <c r="K571" i="3"/>
  <c r="K570" i="3"/>
  <c r="AK20" i="21"/>
  <c r="AJ20" i="21"/>
  <c r="AI20" i="21"/>
  <c r="X20" i="21"/>
  <c r="S20" i="21"/>
  <c r="I20" i="21"/>
  <c r="H20" i="21"/>
  <c r="G20" i="21"/>
  <c r="F20" i="21"/>
  <c r="J20" i="21"/>
  <c r="T19" i="21"/>
  <c r="V19" i="21"/>
  <c r="J19" i="21"/>
  <c r="R19" i="21"/>
  <c r="J17" i="21"/>
  <c r="W16" i="21"/>
  <c r="Y16" i="21"/>
  <c r="Z16" i="21"/>
  <c r="AC16" i="21"/>
  <c r="AD16" i="21"/>
  <c r="AE16" i="21"/>
  <c r="AF16" i="21"/>
  <c r="V16" i="21"/>
  <c r="J16" i="21"/>
  <c r="J15" i="21"/>
  <c r="T14" i="21"/>
  <c r="T20" i="21"/>
  <c r="J14" i="21"/>
  <c r="R14" i="21"/>
  <c r="R20" i="21"/>
  <c r="W19" i="21"/>
  <c r="Y19" i="21"/>
  <c r="Z19" i="21"/>
  <c r="AC19" i="21"/>
  <c r="AD19" i="21"/>
  <c r="AE19" i="21"/>
  <c r="AF19" i="21"/>
  <c r="V14" i="21"/>
  <c r="K566" i="3"/>
  <c r="K565" i="3"/>
  <c r="K559" i="3"/>
  <c r="K558" i="3"/>
  <c r="K557" i="3"/>
  <c r="K556" i="3"/>
  <c r="K551" i="3"/>
  <c r="K549" i="3"/>
  <c r="K548" i="3"/>
  <c r="K547" i="3"/>
  <c r="K546" i="3"/>
  <c r="K545" i="3"/>
  <c r="K544" i="3"/>
  <c r="K543" i="3"/>
  <c r="K540" i="3"/>
  <c r="AI50" i="20"/>
  <c r="AK50" i="20"/>
  <c r="AJ50" i="20"/>
  <c r="AF50" i="20"/>
  <c r="AE50" i="20"/>
  <c r="AD50" i="20"/>
  <c r="AC50" i="20"/>
  <c r="AB50" i="20"/>
  <c r="AA50" i="20"/>
  <c r="Z50" i="20"/>
  <c r="Y50" i="20"/>
  <c r="W50" i="20"/>
  <c r="V50" i="20"/>
  <c r="U50" i="20"/>
  <c r="T50" i="20"/>
  <c r="S50" i="20"/>
  <c r="R50" i="20"/>
  <c r="I50" i="20"/>
  <c r="H50" i="20"/>
  <c r="G50" i="20"/>
  <c r="F50" i="20"/>
  <c r="J50" i="20"/>
  <c r="J46" i="20"/>
  <c r="J45" i="20"/>
  <c r="J39" i="20"/>
  <c r="J38" i="20"/>
  <c r="J37" i="20"/>
  <c r="J36" i="20"/>
  <c r="J31" i="20"/>
  <c r="J29" i="20"/>
  <c r="J28" i="20"/>
  <c r="J27" i="20"/>
  <c r="J26" i="20"/>
  <c r="J25" i="20"/>
  <c r="J24" i="20"/>
  <c r="J23" i="20"/>
  <c r="J20" i="20"/>
  <c r="W14" i="21"/>
  <c r="V20" i="21"/>
  <c r="Z501" i="3"/>
  <c r="AA501" i="3"/>
  <c r="AD501" i="3"/>
  <c r="AE501" i="3"/>
  <c r="AF501" i="3"/>
  <c r="AG501" i="3"/>
  <c r="AE500" i="3"/>
  <c r="AF500" i="3"/>
  <c r="AA500" i="3"/>
  <c r="AL19" i="18"/>
  <c r="AK19" i="18"/>
  <c r="AJ19" i="18"/>
  <c r="AI19" i="18"/>
  <c r="X19" i="18"/>
  <c r="S19" i="18"/>
  <c r="I19" i="18"/>
  <c r="H19" i="18"/>
  <c r="G19" i="18"/>
  <c r="F19" i="18"/>
  <c r="J19" i="18"/>
  <c r="T18" i="18"/>
  <c r="V18" i="18"/>
  <c r="J18" i="18"/>
  <c r="R18" i="18"/>
  <c r="Y17" i="18"/>
  <c r="Z17" i="18"/>
  <c r="AC17" i="18"/>
  <c r="AD17" i="18"/>
  <c r="AE17" i="18"/>
  <c r="AF17" i="18"/>
  <c r="AD16" i="18"/>
  <c r="AE16" i="18"/>
  <c r="Z16" i="18"/>
  <c r="T14" i="18"/>
  <c r="T19" i="18"/>
  <c r="J14" i="18"/>
  <c r="R14" i="18"/>
  <c r="R19" i="18"/>
  <c r="W20" i="21"/>
  <c r="Y14" i="21"/>
  <c r="W18" i="18"/>
  <c r="Y18" i="18"/>
  <c r="Z18" i="18"/>
  <c r="AC18" i="18"/>
  <c r="AD18" i="18"/>
  <c r="AE18" i="18"/>
  <c r="AF18" i="18"/>
  <c r="V14" i="18"/>
  <c r="Y20" i="21"/>
  <c r="Z14" i="21"/>
  <c r="W14" i="18"/>
  <c r="Y14" i="18"/>
  <c r="V19" i="18"/>
  <c r="K498" i="3"/>
  <c r="Q497" i="3"/>
  <c r="K497" i="3"/>
  <c r="K496" i="3"/>
  <c r="K495" i="3"/>
  <c r="K494" i="3"/>
  <c r="K493" i="3"/>
  <c r="K492" i="3"/>
  <c r="K491" i="3"/>
  <c r="K490" i="3"/>
  <c r="K489" i="3"/>
  <c r="K488" i="3"/>
  <c r="K487" i="3"/>
  <c r="K486" i="3"/>
  <c r="K485" i="3"/>
  <c r="K483" i="3"/>
  <c r="K482" i="3"/>
  <c r="K481" i="3"/>
  <c r="K480" i="3"/>
  <c r="K479" i="3"/>
  <c r="K478" i="3"/>
  <c r="K477" i="3"/>
  <c r="K443" i="3"/>
  <c r="K442" i="3"/>
  <c r="K441" i="3"/>
  <c r="K440" i="3"/>
  <c r="K439" i="3"/>
  <c r="K438" i="3"/>
  <c r="K437" i="3"/>
  <c r="K436" i="3"/>
  <c r="K435" i="3"/>
  <c r="Q434"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J384" i="3"/>
  <c r="K383" i="3"/>
  <c r="K382" i="3"/>
  <c r="K381" i="3"/>
  <c r="AK133" i="17"/>
  <c r="AJ133" i="17"/>
  <c r="AI133" i="17"/>
  <c r="AF133" i="17"/>
  <c r="AE133" i="17"/>
  <c r="AD133" i="17"/>
  <c r="AC133" i="17"/>
  <c r="AB133" i="17"/>
  <c r="Z133" i="17"/>
  <c r="Y133" i="17"/>
  <c r="X133" i="17"/>
  <c r="W133" i="17"/>
  <c r="V133" i="17"/>
  <c r="T133" i="17"/>
  <c r="S133" i="17"/>
  <c r="R133" i="17"/>
  <c r="I133" i="17"/>
  <c r="H133" i="17"/>
  <c r="G133" i="17"/>
  <c r="F133" i="17"/>
  <c r="J133" i="17"/>
  <c r="J132" i="17"/>
  <c r="P131" i="17"/>
  <c r="J131" i="17"/>
  <c r="J130" i="17"/>
  <c r="J129" i="17"/>
  <c r="J128" i="17"/>
  <c r="J127" i="17"/>
  <c r="J126" i="17"/>
  <c r="J125" i="17"/>
  <c r="J124" i="17"/>
  <c r="J123" i="17"/>
  <c r="J122" i="17"/>
  <c r="J121" i="17"/>
  <c r="J120" i="17"/>
  <c r="J119" i="17"/>
  <c r="J117" i="17"/>
  <c r="J116" i="17"/>
  <c r="J115" i="17"/>
  <c r="J114" i="17"/>
  <c r="J113" i="17"/>
  <c r="J112" i="17"/>
  <c r="J111" i="17"/>
  <c r="J77" i="17"/>
  <c r="J76" i="17"/>
  <c r="J75" i="17"/>
  <c r="J74" i="17"/>
  <c r="J73" i="17"/>
  <c r="J72" i="17"/>
  <c r="J71" i="17"/>
  <c r="J70" i="17"/>
  <c r="J69" i="17"/>
  <c r="P68"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I18" i="17"/>
  <c r="J18" i="17"/>
  <c r="J17" i="17"/>
  <c r="J16" i="17"/>
  <c r="J15" i="17"/>
  <c r="AC14" i="21"/>
  <c r="Z20" i="21"/>
  <c r="Z14" i="18"/>
  <c r="Y19" i="18"/>
  <c r="AD14" i="21"/>
  <c r="AC20" i="21"/>
  <c r="Z19" i="18"/>
  <c r="AC14" i="18"/>
  <c r="AD20" i="21"/>
  <c r="AE14" i="21"/>
  <c r="AC19" i="18"/>
  <c r="AD14" i="18"/>
  <c r="AE20" i="21"/>
  <c r="AF14" i="21"/>
  <c r="AF20" i="21"/>
  <c r="AD19" i="18"/>
  <c r="AE14" i="18"/>
  <c r="AF14" i="18"/>
  <c r="AF19" i="18"/>
  <c r="AE19" i="18"/>
  <c r="K378" i="3"/>
  <c r="K377" i="3"/>
  <c r="K376" i="3"/>
  <c r="K375" i="3"/>
  <c r="K374" i="3"/>
  <c r="K373" i="3"/>
  <c r="K372" i="3"/>
  <c r="K371" i="3"/>
  <c r="K370" i="3"/>
  <c r="K369" i="3"/>
  <c r="U368" i="3"/>
  <c r="K368" i="3"/>
  <c r="AD367" i="3"/>
  <c r="AE367" i="3"/>
  <c r="AF367" i="3"/>
  <c r="AG367" i="3"/>
  <c r="Z367" i="3"/>
  <c r="K367" i="3"/>
  <c r="AD366" i="3"/>
  <c r="AE366" i="3"/>
  <c r="AF366" i="3"/>
  <c r="AG366" i="3"/>
  <c r="Z366"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AJ57" i="16"/>
  <c r="AI57" i="16"/>
  <c r="Z57" i="16"/>
  <c r="W57" i="16"/>
  <c r="V57" i="16"/>
  <c r="S57" i="16"/>
  <c r="I57" i="16"/>
  <c r="H57" i="16"/>
  <c r="G57" i="16"/>
  <c r="F57" i="16"/>
  <c r="J56" i="16"/>
  <c r="J55" i="16"/>
  <c r="J54" i="16"/>
  <c r="J53" i="16"/>
  <c r="J52" i="16"/>
  <c r="J51" i="16"/>
  <c r="J50" i="16"/>
  <c r="J49" i="16"/>
  <c r="J48" i="16"/>
  <c r="J47" i="16"/>
  <c r="J46" i="16"/>
  <c r="T45" i="16"/>
  <c r="T57" i="16"/>
  <c r="J45" i="16"/>
  <c r="AD44" i="16"/>
  <c r="AE44" i="16"/>
  <c r="AF44" i="16"/>
  <c r="AC44" i="16"/>
  <c r="Y44" i="16"/>
  <c r="J44" i="16"/>
  <c r="AC43" i="16"/>
  <c r="AC57" i="16"/>
  <c r="Y43" i="16"/>
  <c r="Y57"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57" i="16"/>
  <c r="J15" i="16"/>
  <c r="J14" i="16"/>
  <c r="K34" i="3"/>
  <c r="K33" i="3"/>
  <c r="K32" i="3"/>
  <c r="K31" i="3"/>
  <c r="AK27" i="4"/>
  <c r="AJ27" i="4"/>
  <c r="AI27" i="4"/>
  <c r="AF27" i="4"/>
  <c r="AE27" i="4"/>
  <c r="AD27" i="4"/>
  <c r="AC27" i="4"/>
  <c r="AA27" i="4"/>
  <c r="Z27" i="4"/>
  <c r="Y27" i="4"/>
  <c r="X27" i="4"/>
  <c r="W27" i="4"/>
  <c r="V27" i="4"/>
  <c r="S27" i="4"/>
  <c r="R27" i="4"/>
  <c r="I27" i="4"/>
  <c r="H27" i="4"/>
  <c r="G27" i="4"/>
  <c r="F27" i="4"/>
  <c r="J27" i="4"/>
  <c r="J26" i="4"/>
  <c r="J18" i="4"/>
  <c r="J17" i="4"/>
  <c r="J16" i="4"/>
  <c r="J15" i="4"/>
  <c r="J14" i="4"/>
  <c r="AD43" i="16"/>
  <c r="W336" i="3"/>
  <c r="X336" i="3"/>
  <c r="Z336" i="3"/>
  <c r="AA336" i="3"/>
  <c r="AD336" i="3"/>
  <c r="AE336" i="3"/>
  <c r="AF336" i="3"/>
  <c r="AG336" i="3"/>
  <c r="K336" i="3"/>
  <c r="U335" i="3"/>
  <c r="W335" i="3"/>
  <c r="X335" i="3"/>
  <c r="Z335" i="3"/>
  <c r="AA335" i="3"/>
  <c r="AD335" i="3"/>
  <c r="AE335" i="3"/>
  <c r="AF335" i="3"/>
  <c r="AG335" i="3"/>
  <c r="K335" i="3"/>
  <c r="U334" i="3"/>
  <c r="W334" i="3"/>
  <c r="K334" i="3"/>
  <c r="S334" i="3"/>
  <c r="U333" i="3"/>
  <c r="W333" i="3"/>
  <c r="X333" i="3"/>
  <c r="Z333" i="3"/>
  <c r="AA333" i="3"/>
  <c r="AD333" i="3"/>
  <c r="AE333" i="3"/>
  <c r="AF333" i="3"/>
  <c r="AG333" i="3"/>
  <c r="K333" i="3"/>
  <c r="AK19" i="15"/>
  <c r="AJ19" i="15"/>
  <c r="AI19" i="15"/>
  <c r="AB19" i="15"/>
  <c r="AA19" i="15"/>
  <c r="X19" i="15"/>
  <c r="S19" i="15"/>
  <c r="I19" i="15"/>
  <c r="H19" i="15"/>
  <c r="G19" i="15"/>
  <c r="F19" i="15"/>
  <c r="J19" i="15"/>
  <c r="V18" i="15"/>
  <c r="W18" i="15"/>
  <c r="Y18" i="15"/>
  <c r="Z18" i="15"/>
  <c r="AC18" i="15"/>
  <c r="AD18" i="15"/>
  <c r="AE18" i="15"/>
  <c r="AF18" i="15"/>
  <c r="J18" i="15"/>
  <c r="V17" i="15"/>
  <c r="W17" i="15"/>
  <c r="Y17" i="15"/>
  <c r="Z17" i="15"/>
  <c r="AC17" i="15"/>
  <c r="AD17" i="15"/>
  <c r="AE17" i="15"/>
  <c r="AF17" i="15"/>
  <c r="T17" i="15"/>
  <c r="J17" i="15"/>
  <c r="T16" i="15"/>
  <c r="V16" i="15"/>
  <c r="W16" i="15"/>
  <c r="Y16" i="15"/>
  <c r="Z16" i="15"/>
  <c r="AC16" i="15"/>
  <c r="AD16" i="15"/>
  <c r="AE16" i="15"/>
  <c r="AF16" i="15"/>
  <c r="R16" i="15"/>
  <c r="J16" i="15"/>
  <c r="T15" i="15"/>
  <c r="V15" i="15"/>
  <c r="W15" i="15"/>
  <c r="Y15" i="15"/>
  <c r="Z15" i="15"/>
  <c r="AC15" i="15"/>
  <c r="AD15" i="15"/>
  <c r="AE15" i="15"/>
  <c r="AF15" i="15"/>
  <c r="J15" i="15"/>
  <c r="T14" i="15"/>
  <c r="V14" i="15"/>
  <c r="J14" i="15"/>
  <c r="R14" i="15"/>
  <c r="R19" i="15"/>
  <c r="X334" i="3"/>
  <c r="Z334" i="3"/>
  <c r="AA334" i="3"/>
  <c r="AD334" i="3"/>
  <c r="AE334" i="3"/>
  <c r="AF334" i="3"/>
  <c r="AG334" i="3"/>
  <c r="AE43" i="16"/>
  <c r="AD57" i="16"/>
  <c r="V19" i="15"/>
  <c r="W14" i="15"/>
  <c r="T19" i="15"/>
  <c r="AF43" i="16"/>
  <c r="AF57" i="16"/>
  <c r="AE57" i="16"/>
  <c r="Y14" i="15"/>
  <c r="W19" i="15"/>
  <c r="AK28" i="14"/>
  <c r="AJ28" i="14"/>
  <c r="AF28" i="14"/>
  <c r="AE28" i="14"/>
  <c r="AD28" i="14"/>
  <c r="AC28" i="14"/>
  <c r="Z28" i="14"/>
  <c r="Y28" i="14"/>
  <c r="X28" i="14"/>
  <c r="W28" i="14"/>
  <c r="V28" i="14"/>
  <c r="T28" i="14"/>
  <c r="S28" i="14"/>
  <c r="R28" i="14"/>
  <c r="I28" i="14"/>
  <c r="H28" i="14"/>
  <c r="G28" i="14"/>
  <c r="F28" i="14"/>
  <c r="J28" i="14"/>
  <c r="K332" i="3"/>
  <c r="K331" i="3"/>
  <c r="K330" i="3"/>
  <c r="K329" i="3"/>
  <c r="K328" i="3"/>
  <c r="K327" i="3"/>
  <c r="K326" i="3"/>
  <c r="K325" i="3"/>
  <c r="K324" i="3"/>
  <c r="K323" i="3"/>
  <c r="K322" i="3"/>
  <c r="K321" i="3"/>
  <c r="K320" i="3"/>
  <c r="K318" i="3"/>
  <c r="J27" i="14"/>
  <c r="J26" i="14"/>
  <c r="J25" i="14"/>
  <c r="J24" i="14"/>
  <c r="J23" i="14"/>
  <c r="J22" i="14"/>
  <c r="J21" i="14"/>
  <c r="J20" i="14"/>
  <c r="J19" i="14"/>
  <c r="J18" i="14"/>
  <c r="J17" i="14"/>
  <c r="J16" i="14"/>
  <c r="J15" i="14"/>
  <c r="J13" i="14"/>
  <c r="Y19" i="15"/>
  <c r="Z14" i="15"/>
  <c r="Z19" i="15"/>
  <c r="AC14" i="15"/>
  <c r="AC19" i="15"/>
  <c r="AD14" i="15"/>
  <c r="AD19" i="15"/>
  <c r="AE14" i="15"/>
  <c r="U317" i="3"/>
  <c r="T317" i="3"/>
  <c r="S317" i="3"/>
  <c r="K317" i="3"/>
  <c r="T316" i="3"/>
  <c r="S316" i="3"/>
  <c r="K316" i="3"/>
  <c r="T315" i="3"/>
  <c r="S315" i="3"/>
  <c r="K315" i="3"/>
  <c r="W16" i="12"/>
  <c r="AK16" i="12"/>
  <c r="AJ16" i="12"/>
  <c r="AF16" i="12"/>
  <c r="AE16" i="12"/>
  <c r="AD16" i="12"/>
  <c r="AC16" i="12"/>
  <c r="Z16" i="12"/>
  <c r="Y16" i="12"/>
  <c r="X16" i="12"/>
  <c r="V16" i="12"/>
  <c r="T16" i="12"/>
  <c r="S16" i="12"/>
  <c r="I16" i="12"/>
  <c r="H16" i="12"/>
  <c r="G16" i="12"/>
  <c r="F16" i="12"/>
  <c r="J16" i="12"/>
  <c r="T15" i="12"/>
  <c r="S15" i="12"/>
  <c r="R15" i="12"/>
  <c r="J15" i="12"/>
  <c r="S14" i="12"/>
  <c r="R14" i="12"/>
  <c r="J14" i="12"/>
  <c r="S13" i="12"/>
  <c r="R13" i="12"/>
  <c r="R16" i="12"/>
  <c r="J13" i="12"/>
  <c r="AE19" i="15"/>
  <c r="AF14" i="15"/>
  <c r="AF19" i="15"/>
  <c r="K205" i="3"/>
  <c r="AK124" i="11"/>
  <c r="AJ124" i="11"/>
  <c r="AI124" i="11"/>
  <c r="AF124" i="11"/>
  <c r="AE124" i="11"/>
  <c r="AD124" i="11"/>
  <c r="AC124" i="11"/>
  <c r="Z124" i="11"/>
  <c r="Y124" i="11"/>
  <c r="X124" i="11"/>
  <c r="W124" i="11"/>
  <c r="V124" i="11"/>
  <c r="T124" i="11"/>
  <c r="S124" i="11"/>
  <c r="R124" i="11"/>
  <c r="K124" i="11"/>
  <c r="I124" i="11"/>
  <c r="H124" i="11"/>
  <c r="G124" i="11"/>
  <c r="F124" i="11"/>
  <c r="J124" i="11"/>
  <c r="J14" i="11"/>
  <c r="AD204" i="3"/>
  <c r="K204" i="3"/>
  <c r="K202" i="3"/>
  <c r="K201" i="3"/>
  <c r="K200" i="3"/>
  <c r="AJ19" i="10"/>
  <c r="Z19" i="10"/>
  <c r="AC19" i="10"/>
  <c r="AD19" i="10"/>
  <c r="AE19" i="10"/>
  <c r="AF19" i="10"/>
  <c r="W19" i="10"/>
  <c r="V19" i="10"/>
  <c r="T19" i="10"/>
  <c r="S19" i="10"/>
  <c r="R19" i="10"/>
  <c r="I19" i="10"/>
  <c r="H19" i="10"/>
  <c r="G19" i="10"/>
  <c r="F19" i="10"/>
  <c r="J19" i="10"/>
  <c r="AC18" i="10"/>
  <c r="J18" i="10"/>
  <c r="J16" i="10"/>
  <c r="J15" i="10"/>
  <c r="J14" i="10"/>
  <c r="AF199" i="3"/>
  <c r="Z199" i="3"/>
  <c r="AA199" i="3"/>
  <c r="K199" i="3"/>
  <c r="K198" i="3"/>
  <c r="AK19" i="9"/>
  <c r="AJ19" i="9"/>
  <c r="AI19" i="9"/>
  <c r="AF19" i="9"/>
  <c r="AE19" i="9"/>
  <c r="AD19" i="9"/>
  <c r="AC19" i="9"/>
  <c r="AB19" i="9"/>
  <c r="AA19" i="9"/>
  <c r="Z19" i="9"/>
  <c r="Y19" i="9"/>
  <c r="X19" i="9"/>
  <c r="W19" i="9"/>
  <c r="V19" i="9"/>
  <c r="T19" i="9"/>
  <c r="S19" i="9"/>
  <c r="I19" i="9"/>
  <c r="H19" i="9"/>
  <c r="G19" i="9"/>
  <c r="F19" i="9"/>
  <c r="J19" i="9"/>
  <c r="V18" i="9"/>
  <c r="T18" i="9"/>
  <c r="J18" i="9"/>
  <c r="R18" i="9"/>
  <c r="T17" i="9"/>
  <c r="V17" i="9"/>
  <c r="W17" i="9"/>
  <c r="Y17" i="9"/>
  <c r="Z17" i="9"/>
  <c r="AC17" i="9"/>
  <c r="AD17" i="9"/>
  <c r="AE17" i="9"/>
  <c r="AF17" i="9"/>
  <c r="J17" i="9"/>
  <c r="R17" i="9"/>
  <c r="AE16" i="9"/>
  <c r="Z16" i="9"/>
  <c r="Y16" i="9"/>
  <c r="J16" i="9"/>
  <c r="J15" i="9"/>
  <c r="T14" i="9"/>
  <c r="V14" i="9"/>
  <c r="J14" i="9"/>
  <c r="R14" i="9"/>
  <c r="R19" i="9"/>
  <c r="W14" i="9"/>
  <c r="Y14" i="9"/>
  <c r="Z14" i="9"/>
  <c r="AC14" i="9"/>
  <c r="AD14" i="9"/>
  <c r="AE14" i="9"/>
  <c r="AF14" i="9"/>
  <c r="W18" i="9"/>
  <c r="Y18" i="9"/>
  <c r="Z18" i="9"/>
  <c r="AC18" i="9"/>
  <c r="AD18" i="9"/>
  <c r="AE18" i="9"/>
  <c r="AF18" i="9"/>
  <c r="K197" i="3"/>
  <c r="K196" i="3"/>
  <c r="AJ16" i="8"/>
  <c r="AI16" i="8"/>
  <c r="AF16" i="8"/>
  <c r="AE16" i="8"/>
  <c r="AD16" i="8"/>
  <c r="AC16" i="8"/>
  <c r="Z16" i="8"/>
  <c r="Y16" i="8"/>
  <c r="W16" i="8"/>
  <c r="V16" i="8"/>
  <c r="T16" i="8"/>
  <c r="S16" i="8"/>
  <c r="R16" i="8"/>
  <c r="I16" i="8"/>
  <c r="H16" i="8"/>
  <c r="G16" i="8"/>
  <c r="F16" i="8"/>
  <c r="J16" i="8"/>
  <c r="J15" i="8"/>
  <c r="J14" i="8"/>
  <c r="AF188" i="3"/>
  <c r="K188" i="3"/>
  <c r="AF187" i="3"/>
  <c r="K187" i="3"/>
  <c r="AF186" i="3"/>
  <c r="K186" i="3"/>
  <c r="AF185" i="3"/>
  <c r="K185" i="3"/>
  <c r="AF184" i="3"/>
  <c r="K184" i="3"/>
  <c r="AF183" i="3"/>
  <c r="K183" i="3"/>
  <c r="AF182" i="3"/>
  <c r="K182" i="3"/>
  <c r="AF181" i="3"/>
  <c r="K181" i="3"/>
  <c r="AF180" i="3"/>
  <c r="K180" i="3"/>
  <c r="AF179" i="3"/>
  <c r="Z179" i="3"/>
  <c r="AA179" i="3"/>
  <c r="W179"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AK47" i="3"/>
  <c r="K47" i="3"/>
  <c r="AK46" i="3"/>
  <c r="K46" i="3"/>
  <c r="AK45" i="3"/>
  <c r="K45" i="3"/>
  <c r="AK44" i="3"/>
  <c r="K44" i="3"/>
  <c r="AK43" i="3"/>
  <c r="K43" i="3"/>
  <c r="AK42" i="3"/>
  <c r="K42" i="3"/>
  <c r="AK41" i="3"/>
  <c r="K41" i="3"/>
  <c r="AK40" i="3"/>
  <c r="K40" i="3"/>
  <c r="AK39" i="3"/>
  <c r="AI39" i="3"/>
  <c r="AH39" i="3"/>
  <c r="K39" i="3"/>
  <c r="AK38" i="3"/>
  <c r="K38" i="3"/>
  <c r="AK37" i="3"/>
  <c r="AI37" i="3"/>
  <c r="AH37" i="3"/>
  <c r="K37" i="3"/>
  <c r="AK36" i="3"/>
  <c r="K36" i="3"/>
  <c r="J14" i="6"/>
  <c r="AJ14" i="6"/>
  <c r="J15" i="6"/>
  <c r="AG15" i="6"/>
  <c r="AH15" i="6"/>
  <c r="AJ15" i="6"/>
  <c r="J16" i="6"/>
  <c r="AJ16" i="6"/>
  <c r="J17" i="6"/>
  <c r="AG17" i="6"/>
  <c r="AH17" i="6"/>
  <c r="AJ17" i="6"/>
  <c r="J18" i="6"/>
  <c r="AJ18" i="6"/>
  <c r="J19" i="6"/>
  <c r="AJ19" i="6"/>
  <c r="J20" i="6"/>
  <c r="AJ20" i="6"/>
  <c r="J21" i="6"/>
  <c r="AJ21" i="6"/>
  <c r="J22" i="6"/>
  <c r="AJ22" i="6"/>
  <c r="J23" i="6"/>
  <c r="AJ23" i="6"/>
  <c r="J24" i="6"/>
  <c r="AJ24" i="6"/>
  <c r="J25" i="6"/>
  <c r="A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V157" i="6"/>
  <c r="Y157" i="6"/>
  <c r="Z157" i="6"/>
  <c r="AE157" i="6"/>
  <c r="J158" i="6"/>
  <c r="AE158" i="6"/>
  <c r="J159" i="6"/>
  <c r="AE159" i="6"/>
  <c r="J160" i="6"/>
  <c r="AE160" i="6"/>
  <c r="J161" i="6"/>
  <c r="AE161" i="6"/>
  <c r="J162" i="6"/>
  <c r="AE162" i="6"/>
  <c r="J163" i="6"/>
  <c r="AE163" i="6"/>
  <c r="J164" i="6"/>
  <c r="AE164" i="6"/>
  <c r="J165" i="6"/>
  <c r="AE165" i="6"/>
  <c r="J166" i="6"/>
  <c r="AE166" i="6"/>
  <c r="AL168" i="6"/>
  <c r="AK168" i="6"/>
  <c r="AJ168" i="6"/>
  <c r="AI168" i="6"/>
  <c r="AH168" i="6"/>
  <c r="AG168" i="6"/>
  <c r="AA168" i="6"/>
  <c r="S168" i="6"/>
  <c r="I168" i="6"/>
  <c r="H168" i="6"/>
  <c r="G168" i="6"/>
  <c r="F168" i="6"/>
  <c r="T167" i="6"/>
  <c r="T168" i="6"/>
  <c r="J167" i="6"/>
  <c r="R167" i="6"/>
  <c r="R168" i="6"/>
  <c r="V167" i="6"/>
  <c r="V168" i="6"/>
  <c r="J168" i="6"/>
  <c r="W167" i="6"/>
  <c r="Y167" i="6"/>
  <c r="W168" i="6"/>
  <c r="Z167" i="6"/>
  <c r="Y168" i="6"/>
  <c r="Z168" i="6"/>
  <c r="AC167" i="6"/>
  <c r="AC168" i="6"/>
  <c r="AD167" i="6"/>
  <c r="AD168" i="6"/>
  <c r="AE167" i="6"/>
  <c r="AE168" i="6"/>
  <c r="AF167" i="6"/>
  <c r="AF168" i="6"/>
  <c r="K30" i="3"/>
  <c r="K29" i="3"/>
  <c r="K28" i="3"/>
  <c r="K27" i="3"/>
  <c r="K26" i="3"/>
  <c r="K25" i="3"/>
  <c r="K24" i="3"/>
  <c r="K23" i="3"/>
  <c r="K22" i="3"/>
  <c r="K21" i="3"/>
  <c r="X20" i="3"/>
  <c r="K20" i="3"/>
  <c r="K19" i="3"/>
  <c r="AL27" i="2"/>
  <c r="AK27" i="2"/>
  <c r="AJ27" i="2"/>
  <c r="AI27" i="2"/>
  <c r="AH27" i="2"/>
  <c r="AG27" i="2"/>
  <c r="AA27" i="2"/>
  <c r="S27" i="2"/>
  <c r="I27" i="2"/>
  <c r="H27" i="2"/>
  <c r="G27" i="2"/>
  <c r="F27" i="2"/>
  <c r="J27" i="2"/>
  <c r="V26" i="2"/>
  <c r="V27" i="2"/>
  <c r="T26" i="2"/>
  <c r="T27" i="2"/>
  <c r="J26" i="2"/>
  <c r="R26" i="2"/>
  <c r="J25" i="2"/>
  <c r="J24" i="2"/>
  <c r="J23" i="2"/>
  <c r="J22" i="2"/>
  <c r="J21" i="2"/>
  <c r="J20" i="2"/>
  <c r="J19" i="2"/>
  <c r="J18" i="2"/>
  <c r="J17" i="2"/>
  <c r="J16" i="2"/>
  <c r="W15" i="2"/>
  <c r="J15" i="2"/>
  <c r="J14" i="2"/>
  <c r="R27" i="2"/>
  <c r="W26" i="2"/>
  <c r="Y26" i="2"/>
  <c r="Y27" i="2"/>
  <c r="Z26" i="2"/>
  <c r="W27" i="2"/>
  <c r="AC26" i="2"/>
  <c r="Z27" i="2"/>
  <c r="AC27" i="2"/>
  <c r="AD26" i="2"/>
  <c r="AE26" i="2"/>
  <c r="AD27" i="2"/>
  <c r="AE27" i="2"/>
  <c r="AF26" i="2"/>
  <c r="AF27" i="2"/>
  <c r="AL19" i="1"/>
  <c r="AK19" i="1"/>
  <c r="AJ19" i="1"/>
  <c r="AI19" i="1"/>
  <c r="X19" i="1"/>
  <c r="U19" i="1"/>
  <c r="S19" i="1"/>
  <c r="J18" i="3"/>
  <c r="K18" i="3"/>
  <c r="K17" i="3"/>
  <c r="J16" i="3"/>
  <c r="I16" i="3"/>
  <c r="K15" i="3"/>
  <c r="U14" i="3"/>
  <c r="K14" i="3"/>
  <c r="S14" i="3"/>
  <c r="W14" i="3"/>
  <c r="K16" i="3"/>
  <c r="P19" i="1"/>
  <c r="G19" i="1"/>
  <c r="F19" i="1"/>
  <c r="I18" i="1"/>
  <c r="J18" i="1"/>
  <c r="J17" i="1"/>
  <c r="I16" i="1"/>
  <c r="I19" i="1"/>
  <c r="H16" i="1"/>
  <c r="J16" i="1"/>
  <c r="J15" i="1"/>
  <c r="T14" i="1"/>
  <c r="J14" i="1"/>
  <c r="R14" i="1"/>
  <c r="R19" i="1"/>
  <c r="X14" i="3"/>
  <c r="V14" i="1"/>
  <c r="T19" i="1"/>
  <c r="H19" i="1"/>
  <c r="J19" i="1"/>
  <c r="Z14" i="3"/>
  <c r="W14" i="1"/>
  <c r="V19" i="1"/>
  <c r="AA14" i="3"/>
  <c r="Y14" i="1"/>
  <c r="W19" i="1"/>
  <c r="AD14" i="3"/>
  <c r="Z14" i="1"/>
  <c r="Y19" i="1"/>
  <c r="AE14" i="3"/>
  <c r="AC14" i="1"/>
  <c r="Z19" i="1"/>
  <c r="AF14" i="3"/>
  <c r="AD14" i="1"/>
  <c r="AC19" i="1"/>
  <c r="AG14" i="3"/>
  <c r="AE14" i="1"/>
  <c r="AD19" i="1"/>
  <c r="AF14" i="1"/>
  <c r="AF19" i="1"/>
  <c r="AE19" i="1"/>
  <c r="J46" i="19" l="1"/>
</calcChain>
</file>

<file path=xl/comments1.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0.xml><?xml version="1.0" encoding="utf-8"?>
<comments xmlns="http://schemas.openxmlformats.org/spreadsheetml/2006/main">
  <authors>
    <author>Autor</author>
  </authors>
  <commentList>
    <comment ref="U10" authorId="0" shapeId="0">
      <text>
        <r>
          <rPr>
            <b/>
            <sz val="9"/>
            <color indexed="81"/>
            <rFont val="Tahoma"/>
            <family val="2"/>
          </rPr>
          <t>Autor:</t>
        </r>
        <r>
          <rPr>
            <sz val="9"/>
            <color indexed="81"/>
            <rFont val="Tahoma"/>
            <family val="2"/>
          </rPr>
          <t xml:space="preserve">
Señale el nombre de las entidades beneficiadas con la asistencia técnica brindada en el trimestre, según corresponda a los registros físicos.</t>
        </r>
      </text>
    </comment>
    <comment ref="AC10" authorId="0" shapeId="0">
      <text>
        <r>
          <rPr>
            <b/>
            <sz val="9"/>
            <color indexed="81"/>
            <rFont val="Tahoma"/>
            <family val="2"/>
          </rPr>
          <t>Autor:</t>
        </r>
        <r>
          <rPr>
            <sz val="9"/>
            <color indexed="81"/>
            <rFont val="Tahoma"/>
            <family val="2"/>
          </rPr>
          <t xml:space="preserve">
Digite 1, cualquiera que sea su respuesta.</t>
        </r>
      </text>
    </comment>
    <comment ref="AE10" authorId="0" shapeId="0">
      <text>
        <r>
          <rPr>
            <b/>
            <sz val="9"/>
            <color indexed="81"/>
            <rFont val="Tahoma"/>
            <family val="2"/>
          </rPr>
          <t>Autor:</t>
        </r>
        <r>
          <rPr>
            <sz val="9"/>
            <color indexed="81"/>
            <rFont val="Tahoma"/>
            <family val="2"/>
          </rPr>
          <t xml:space="preserve">
Digite 1, cualquiera que sea su respuesta. </t>
        </r>
      </text>
    </comment>
    <comment ref="AG10" authorId="0" shapeId="0">
      <text>
        <r>
          <rPr>
            <b/>
            <sz val="9"/>
            <color indexed="81"/>
            <rFont val="Tahoma"/>
            <family val="2"/>
          </rPr>
          <t>Autor:</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Autor:</t>
        </r>
        <r>
          <rPr>
            <sz val="9"/>
            <color indexed="81"/>
            <rFont val="Tahoma"/>
            <family val="2"/>
          </rPr>
          <t xml:space="preserve">
Describa brevemente el resultado obtenido con la asistencia, en términos de beneficios, productos, cambios o mejoras generados. </t>
        </r>
      </text>
    </comment>
    <comment ref="AI10" authorId="0" shapeId="0">
      <text>
        <r>
          <rPr>
            <b/>
            <sz val="6"/>
            <color indexed="81"/>
            <rFont val="Tahoma"/>
            <family val="2"/>
          </rPr>
          <t>Autor:</t>
        </r>
        <r>
          <rPr>
            <sz val="6"/>
            <color indexed="81"/>
            <rFont val="Tahoma"/>
            <family val="2"/>
          </rPr>
          <t xml:space="preserve">
Escriba el resultado en porcentaje  de la tabulación de la totalidad de las encuestas de  asistencia técnica realizadas durante el trimestre</t>
        </r>
      </text>
    </comment>
    <comment ref="AJ10" authorId="0" shapeId="0">
      <text>
        <r>
          <rPr>
            <b/>
            <sz val="9"/>
            <color indexed="81"/>
            <rFont val="Tahoma"/>
            <family val="2"/>
          </rPr>
          <t>Autor:</t>
        </r>
        <r>
          <rPr>
            <sz val="9"/>
            <color indexed="81"/>
            <rFont val="Tahoma"/>
            <family val="2"/>
          </rPr>
          <t xml:space="preserve">
Digite el número de usuarios o funcionarios a quienes se les brindó asistencia técnica en oficina durante el trimestre.</t>
        </r>
      </text>
    </comment>
    <comment ref="AK10" authorId="0" shapeId="0">
      <text>
        <r>
          <rPr>
            <b/>
            <sz val="7"/>
            <color indexed="81"/>
            <rFont val="Tahoma"/>
            <family val="2"/>
          </rPr>
          <t>Autor:</t>
        </r>
        <r>
          <rPr>
            <sz val="7"/>
            <color indexed="81"/>
            <rFont val="Tahoma"/>
            <family val="2"/>
          </rPr>
          <t xml:space="preserve">
Esta casilla solamente la diligencia la Dirección de Seguimiento y Evaluación de la Secretaría de Planeación </t>
        </r>
      </text>
    </comment>
    <comment ref="AL10" authorId="0" shapeId="0">
      <text>
        <r>
          <rPr>
            <b/>
            <sz val="9"/>
            <color indexed="81"/>
            <rFont val="Tahoma"/>
            <family val="2"/>
          </rPr>
          <t>Autor:</t>
        </r>
        <r>
          <rPr>
            <sz val="9"/>
            <color indexed="81"/>
            <rFont val="Tahoma"/>
            <family val="2"/>
          </rPr>
          <t xml:space="preserve">
Señale brevemente las comentarios u observaciones que considere pertinentes, respecto a las aqctividades de asistencia técnica brindadas. </t>
        </r>
      </text>
    </comment>
    <comment ref="W12" authorId="0" shapeId="0">
      <text>
        <r>
          <rPr>
            <b/>
            <sz val="9"/>
            <color indexed="81"/>
            <rFont val="Tahoma"/>
            <family val="2"/>
          </rPr>
          <t>Autor:</t>
        </r>
        <r>
          <rPr>
            <sz val="9"/>
            <color indexed="81"/>
            <rFont val="Tahoma"/>
            <family val="2"/>
          </rPr>
          <t xml:space="preserve">
Indique el numero de horas empleadas en la asistencia realizada</t>
        </r>
      </text>
    </comment>
    <comment ref="Z12" authorId="0" shapeId="0">
      <text>
        <r>
          <rPr>
            <b/>
            <sz val="9"/>
            <color indexed="81"/>
            <rFont val="Tahoma"/>
            <family val="2"/>
          </rPr>
          <t>Autor:</t>
        </r>
        <r>
          <rPr>
            <sz val="9"/>
            <color indexed="81"/>
            <rFont val="Tahoma"/>
            <family val="2"/>
          </rPr>
          <t xml:space="preserve">
Indique el numero de horas empleadas en la asistencia realizada</t>
        </r>
      </text>
    </comment>
  </commentList>
</comments>
</file>

<file path=xl/comments11.xml><?xml version="1.0" encoding="utf-8"?>
<comments xmlns="http://schemas.openxmlformats.org/spreadsheetml/2006/main">
  <authors>
    <author>Autor</author>
  </authors>
  <commentList>
    <comment ref="T11" authorId="0" shapeId="0">
      <text>
        <r>
          <rPr>
            <b/>
            <sz val="9"/>
            <color indexed="81"/>
            <rFont val="Tahoma"/>
            <family val="2"/>
          </rPr>
          <t>Autor:</t>
        </r>
        <r>
          <rPr>
            <sz val="9"/>
            <color indexed="81"/>
            <rFont val="Tahoma"/>
            <family val="2"/>
          </rPr>
          <t xml:space="preserve">
Señale el número de entidades beneficiadas con la asistencia técnica brindada en el trimestre, según corresponda a los registros fisicos. </t>
        </r>
      </text>
    </comment>
    <comment ref="U11" authorId="0" shapeId="0">
      <text>
        <r>
          <rPr>
            <b/>
            <sz val="9"/>
            <color indexed="81"/>
            <rFont val="Tahoma"/>
            <family val="2"/>
          </rPr>
          <t>Autor:</t>
        </r>
        <r>
          <rPr>
            <sz val="9"/>
            <color indexed="81"/>
            <rFont val="Tahoma"/>
            <family val="2"/>
          </rPr>
          <t xml:space="preserve">
Señale el nombre de las entidades beneficiadas con la asistencia técnica brindada en el trimestre, según corresponda a los registros físicos.</t>
        </r>
      </text>
    </comment>
    <comment ref="AC11" authorId="0" shapeId="0">
      <text>
        <r>
          <rPr>
            <b/>
            <sz val="9"/>
            <color indexed="81"/>
            <rFont val="Tahoma"/>
            <family val="2"/>
          </rPr>
          <t>Autor:</t>
        </r>
        <r>
          <rPr>
            <sz val="9"/>
            <color indexed="81"/>
            <rFont val="Tahoma"/>
            <family val="2"/>
          </rPr>
          <t xml:space="preserve">
Digite 1, cualquiera que sea su respuesta.</t>
        </r>
      </text>
    </comment>
    <comment ref="AE11" authorId="0" shapeId="0">
      <text>
        <r>
          <rPr>
            <b/>
            <sz val="9"/>
            <color indexed="81"/>
            <rFont val="Tahoma"/>
            <family val="2"/>
          </rPr>
          <t>Autor:</t>
        </r>
        <r>
          <rPr>
            <sz val="9"/>
            <color indexed="81"/>
            <rFont val="Tahoma"/>
            <family val="2"/>
          </rPr>
          <t xml:space="preserve">
Digite 1, cualquiera que sea su respuesta. </t>
        </r>
      </text>
    </comment>
    <comment ref="AG11" authorId="0" shapeId="0">
      <text>
        <r>
          <rPr>
            <b/>
            <sz val="9"/>
            <color indexed="81"/>
            <rFont val="Tahoma"/>
            <family val="2"/>
          </rPr>
          <t>Autor:</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Autor:</t>
        </r>
        <r>
          <rPr>
            <sz val="9"/>
            <color indexed="81"/>
            <rFont val="Tahoma"/>
            <family val="2"/>
          </rPr>
          <t xml:space="preserve">
Describa brevemente el resultado obtenido con la asistencia, en términos de beneficios, productos, cambios o mejoras generados. </t>
        </r>
      </text>
    </comment>
    <comment ref="AI11" authorId="0" shapeId="0">
      <text>
        <r>
          <rPr>
            <b/>
            <sz val="6"/>
            <color indexed="81"/>
            <rFont val="Tahoma"/>
            <family val="2"/>
          </rPr>
          <t>Autor:</t>
        </r>
        <r>
          <rPr>
            <sz val="6"/>
            <color indexed="81"/>
            <rFont val="Tahoma"/>
            <family val="2"/>
          </rPr>
          <t xml:space="preserve">
Escriba el resultado en porcentaje  de la tabulación de la totalidad de las encuestas de  asistencia técnica realizadas durante el trimestre</t>
        </r>
      </text>
    </comment>
    <comment ref="AJ11" authorId="0" shapeId="0">
      <text>
        <r>
          <rPr>
            <b/>
            <sz val="9"/>
            <color indexed="81"/>
            <rFont val="Tahoma"/>
            <family val="2"/>
          </rPr>
          <t>Autor:</t>
        </r>
        <r>
          <rPr>
            <sz val="9"/>
            <color indexed="81"/>
            <rFont val="Tahoma"/>
            <family val="2"/>
          </rPr>
          <t xml:space="preserve">
Digite el número de usuarios o funcionarios a quienes se les brindó asistencia técnica en oficina durante el trimestre.</t>
        </r>
      </text>
    </comment>
    <comment ref="AK11" authorId="0" shapeId="0">
      <text>
        <r>
          <rPr>
            <b/>
            <sz val="7"/>
            <color indexed="81"/>
            <rFont val="Tahoma"/>
            <family val="2"/>
          </rPr>
          <t>Autor:</t>
        </r>
        <r>
          <rPr>
            <sz val="7"/>
            <color indexed="81"/>
            <rFont val="Tahoma"/>
            <family val="2"/>
          </rPr>
          <t xml:space="preserve">
Esta casilla solamente la diligencia la Dirección de Seguimiento y Evaluación de la Secretaría de Planeación </t>
        </r>
      </text>
    </comment>
    <comment ref="AL11" authorId="0" shapeId="0">
      <text>
        <r>
          <rPr>
            <b/>
            <sz val="9"/>
            <color indexed="81"/>
            <rFont val="Tahoma"/>
            <family val="2"/>
          </rPr>
          <t>Autor:</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Autor:</t>
        </r>
        <r>
          <rPr>
            <sz val="9"/>
            <color indexed="81"/>
            <rFont val="Tahoma"/>
            <family val="2"/>
          </rPr>
          <t xml:space="preserve">
Indique el numero de horas empleadas en la asistencia realizada</t>
        </r>
      </text>
    </comment>
    <comment ref="Z13" authorId="0" shapeId="0">
      <text>
        <r>
          <rPr>
            <b/>
            <sz val="9"/>
            <color indexed="81"/>
            <rFont val="Tahoma"/>
            <family val="2"/>
          </rPr>
          <t>Autor:</t>
        </r>
        <r>
          <rPr>
            <sz val="9"/>
            <color indexed="81"/>
            <rFont val="Tahoma"/>
            <family val="2"/>
          </rPr>
          <t xml:space="preserve">
Indique el numero de horas empleadas en la asistencia realizada</t>
        </r>
      </text>
    </comment>
  </commentList>
</comments>
</file>

<file path=xl/comments12.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categoría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categoría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físicos.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3.xml><?xml version="1.0" encoding="utf-8"?>
<comments xmlns="http://schemas.openxmlformats.org/spreadsheetml/2006/main">
  <authors>
    <author>Jorge Abel Pedraza Novoa</author>
    <author>Guillermo Rodrigo Huertas Patiño</author>
    <author>Martha Herrera Machado</author>
  </authors>
  <commentList>
    <comment ref="B10"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I15" authorId="2" shapeId="0">
      <text>
        <r>
          <rPr>
            <b/>
            <sz val="9"/>
            <color indexed="81"/>
            <rFont val="Tahoma"/>
            <family val="2"/>
          </rPr>
          <t>Martha Herrera Machado:</t>
        </r>
        <r>
          <rPr>
            <sz val="9"/>
            <color indexed="81"/>
            <rFont val="Tahoma"/>
            <family val="2"/>
          </rPr>
          <t xml:space="preserve">
Esta actividad tenia programacion</t>
        </r>
      </text>
    </comment>
    <comment ref="I19" authorId="2" shapeId="0">
      <text>
        <r>
          <rPr>
            <b/>
            <sz val="9"/>
            <color indexed="81"/>
            <rFont val="Tahoma"/>
            <family val="2"/>
          </rPr>
          <t>Martha Herrera Machado:</t>
        </r>
        <r>
          <rPr>
            <sz val="9"/>
            <color indexed="81"/>
            <rFont val="Tahoma"/>
            <family val="2"/>
          </rPr>
          <t xml:space="preserve">
Esta programacion según plan de coherencia</t>
        </r>
      </text>
    </comment>
    <comment ref="I20" authorId="2" shapeId="0">
      <text>
        <r>
          <rPr>
            <b/>
            <sz val="9"/>
            <color indexed="81"/>
            <rFont val="Tahoma"/>
            <family val="2"/>
          </rPr>
          <t>Martha Herrera Machado:</t>
        </r>
        <r>
          <rPr>
            <sz val="9"/>
            <color indexed="81"/>
            <rFont val="Tahoma"/>
            <family val="2"/>
          </rPr>
          <t xml:space="preserve">
esta la programacion según plande coherencia</t>
        </r>
      </text>
    </comment>
    <comment ref="I47" authorId="2" shapeId="0">
      <text>
        <r>
          <rPr>
            <b/>
            <sz val="9"/>
            <color indexed="81"/>
            <rFont val="Tahoma"/>
            <family val="2"/>
          </rPr>
          <t>Martha Herrera Machado:</t>
        </r>
        <r>
          <rPr>
            <sz val="9"/>
            <color indexed="81"/>
            <rFont val="Tahoma"/>
            <family val="2"/>
          </rPr>
          <t xml:space="preserve">
según porgramacion de plan de coherencia</t>
        </r>
      </text>
    </comment>
    <comment ref="A100" authorId="2" shapeId="0">
      <text>
        <r>
          <rPr>
            <b/>
            <sz val="9"/>
            <color indexed="81"/>
            <rFont val="Tahoma"/>
            <family val="2"/>
          </rPr>
          <t>Martha Herrera Machado:</t>
        </r>
        <r>
          <rPr>
            <sz val="9"/>
            <color indexed="81"/>
            <rFont val="Tahoma"/>
            <family val="2"/>
          </rPr>
          <t xml:space="preserve">
ESTA REPETIDA EN LA FILA 73</t>
        </r>
      </text>
    </comment>
    <comment ref="A101" authorId="2" shapeId="0">
      <text>
        <r>
          <rPr>
            <b/>
            <sz val="9"/>
            <color indexed="81"/>
            <rFont val="Tahoma"/>
            <family val="2"/>
          </rPr>
          <t>Martha Herrera Machado:</t>
        </r>
        <r>
          <rPr>
            <sz val="9"/>
            <color indexed="81"/>
            <rFont val="Tahoma"/>
            <family val="2"/>
          </rPr>
          <t xml:space="preserve">
ESTA REPETIDA EN LA FILA 74</t>
        </r>
      </text>
    </comment>
  </commentList>
</comments>
</file>

<file path=xl/comments14.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K15"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L15"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K16"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L16"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K17"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L17"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List>
</comments>
</file>

<file path=xl/comments15.xml><?xml version="1.0" encoding="utf-8"?>
<comments xmlns="http://schemas.openxmlformats.org/spreadsheetml/2006/main">
  <authors>
    <author>Jorge Abel Pedraza Novoa</author>
    <author>Guillermo Rodrigo Huertas Patiño</author>
    <author>Jennifer Mancera Gonzalez</author>
  </authors>
  <commentList>
    <comment ref="A10"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0"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K19" authorId="0" shapeId="0">
      <text>
        <r>
          <rPr>
            <b/>
            <sz val="9"/>
            <color indexed="81"/>
            <rFont val="Tahoma"/>
            <family val="2"/>
          </rPr>
          <t>Jorge Abel Pedraza Novoa:</t>
        </r>
        <r>
          <rPr>
            <sz val="9"/>
            <color indexed="81"/>
            <rFont val="Tahoma"/>
            <family val="2"/>
          </rPr>
          <t xml:space="preserve">
Debe señalarse el nombre del indicador. Ejemplo: No. de rectores con competencia fortalecidas</t>
        </r>
      </text>
    </comment>
    <comment ref="K20" authorId="0" shapeId="0">
      <text>
        <r>
          <rPr>
            <b/>
            <sz val="9"/>
            <color indexed="81"/>
            <rFont val="Tahoma"/>
            <family val="2"/>
          </rPr>
          <t>Jorge Abel Pedraza Novoa:</t>
        </r>
        <r>
          <rPr>
            <sz val="9"/>
            <color indexed="81"/>
            <rFont val="Tahoma"/>
            <family val="2"/>
          </rPr>
          <t xml:space="preserve">
Debe señalarse el nombre del indicador. </t>
        </r>
      </text>
    </comment>
    <comment ref="K21" authorId="0" shapeId="0">
      <text>
        <r>
          <rPr>
            <b/>
            <sz val="9"/>
            <color indexed="81"/>
            <rFont val="Tahoma"/>
            <family val="2"/>
          </rPr>
          <t>Jorge Abel Pedraza Novoa:</t>
        </r>
        <r>
          <rPr>
            <sz val="9"/>
            <color indexed="81"/>
            <rFont val="Tahoma"/>
            <family val="2"/>
          </rPr>
          <t xml:space="preserve">
Debe señalarse el nombre del indicador</t>
        </r>
      </text>
    </comment>
    <comment ref="K22" authorId="0" shapeId="0">
      <text>
        <r>
          <rPr>
            <b/>
            <sz val="9"/>
            <color indexed="81"/>
            <rFont val="Tahoma"/>
            <family val="2"/>
          </rPr>
          <t>Jorge Abel Pedraza Novoa:</t>
        </r>
        <r>
          <rPr>
            <sz val="9"/>
            <color indexed="81"/>
            <rFont val="Tahoma"/>
            <family val="2"/>
          </rPr>
          <t xml:space="preserve">
Debe señalarse el nombre del indicador</t>
        </r>
      </text>
    </comment>
    <comment ref="K23" authorId="0" shapeId="0">
      <text>
        <r>
          <rPr>
            <b/>
            <sz val="9"/>
            <color indexed="81"/>
            <rFont val="Tahoma"/>
            <family val="2"/>
          </rPr>
          <t>Jorge Abel Pedraza Novoa:</t>
        </r>
        <r>
          <rPr>
            <sz val="9"/>
            <color indexed="81"/>
            <rFont val="Tahoma"/>
            <family val="2"/>
          </rPr>
          <t xml:space="preserve">
Debe señalarse el nombre del indicador</t>
        </r>
      </text>
    </comment>
    <comment ref="K24" authorId="0" shapeId="0">
      <text>
        <r>
          <rPr>
            <b/>
            <sz val="9"/>
            <color indexed="81"/>
            <rFont val="Tahoma"/>
            <family val="2"/>
          </rPr>
          <t>Jorge Abel Pedraza Novoa:</t>
        </r>
        <r>
          <rPr>
            <sz val="9"/>
            <color indexed="81"/>
            <rFont val="Tahoma"/>
            <family val="2"/>
          </rPr>
          <t xml:space="preserve">
Debe señalarse el nombre del indicador</t>
        </r>
      </text>
    </comment>
    <comment ref="K25" authorId="0" shapeId="0">
      <text>
        <r>
          <rPr>
            <b/>
            <sz val="9"/>
            <color indexed="81"/>
            <rFont val="Tahoma"/>
            <family val="2"/>
          </rPr>
          <t>Jorge Abel Pedraza Novoa:</t>
        </r>
        <r>
          <rPr>
            <sz val="9"/>
            <color indexed="81"/>
            <rFont val="Tahoma"/>
            <family val="2"/>
          </rPr>
          <t xml:space="preserve">
Debe señalarse el nombre del indicadoe</t>
        </r>
      </text>
    </comment>
    <comment ref="K26" authorId="0" shapeId="0">
      <text>
        <r>
          <rPr>
            <b/>
            <sz val="9"/>
            <color indexed="81"/>
            <rFont val="Tahoma"/>
            <family val="2"/>
          </rPr>
          <t>Jorge Abel Pedraza Novoa:</t>
        </r>
        <r>
          <rPr>
            <sz val="9"/>
            <color indexed="81"/>
            <rFont val="Tahoma"/>
            <family val="2"/>
          </rPr>
          <t xml:space="preserve">
Debe señalarse el nombre del indicador</t>
        </r>
      </text>
    </comment>
    <comment ref="K27" authorId="2" shapeId="0">
      <text>
        <r>
          <rPr>
            <b/>
            <sz val="9"/>
            <color indexed="81"/>
            <rFont val="Tahoma"/>
            <family val="2"/>
          </rPr>
          <t>Jennifer Mancera Gonzalez:</t>
        </r>
        <r>
          <rPr>
            <sz val="9"/>
            <color indexed="81"/>
            <rFont val="Tahoma"/>
            <family val="2"/>
          </rPr>
          <t xml:space="preserve">
ejemplo, se debe elegir el indicar que corresponda
</t>
        </r>
      </text>
    </comment>
    <comment ref="E28" authorId="0" shapeId="0">
      <text>
        <r>
          <rPr>
            <b/>
            <sz val="9"/>
            <color indexed="81"/>
            <rFont val="Tahoma"/>
            <family val="2"/>
          </rPr>
          <t>Jorge Abel Pedraza Novoa:</t>
        </r>
        <r>
          <rPr>
            <sz val="9"/>
            <color indexed="81"/>
            <rFont val="Tahoma"/>
            <family val="2"/>
          </rPr>
          <t xml:space="preserve">
El objetivo empieza con un verbo en infinitivo</t>
        </r>
      </text>
    </comment>
    <comment ref="K28" authorId="0" shapeId="0">
      <text>
        <r>
          <rPr>
            <b/>
            <sz val="9"/>
            <color indexed="81"/>
            <rFont val="Tahoma"/>
            <family val="2"/>
          </rPr>
          <t>Jorge Abel Pedraza Novoa:</t>
        </r>
        <r>
          <rPr>
            <sz val="9"/>
            <color indexed="81"/>
            <rFont val="Tahoma"/>
            <family val="2"/>
          </rPr>
          <t xml:space="preserve">
El indicador es: No. de IED con informes sustentados</t>
        </r>
      </text>
    </comment>
    <comment ref="L28" authorId="0" shapeId="0">
      <text>
        <r>
          <rPr>
            <b/>
            <sz val="9"/>
            <color indexed="81"/>
            <rFont val="Tahoma"/>
            <family val="2"/>
          </rPr>
          <t>Jorge Abel Pedraza Novoa:</t>
        </r>
        <r>
          <rPr>
            <sz val="9"/>
            <color indexed="81"/>
            <rFont val="Tahoma"/>
            <family val="2"/>
          </rPr>
          <t xml:space="preserve">
Esto no es una unidad de medida</t>
        </r>
      </text>
    </comment>
    <comment ref="E29" authorId="0" shapeId="0">
      <text>
        <r>
          <rPr>
            <b/>
            <sz val="9"/>
            <color indexed="81"/>
            <rFont val="Tahoma"/>
            <family val="2"/>
          </rPr>
          <t>Jorge Abel Pedraza Novoa:</t>
        </r>
        <r>
          <rPr>
            <sz val="9"/>
            <color indexed="81"/>
            <rFont val="Tahoma"/>
            <family val="2"/>
          </rPr>
          <t xml:space="preserve">
El obejtivo empieza con un bervo en infinitivo</t>
        </r>
      </text>
    </comment>
    <comment ref="K30" authorId="0" shapeId="0">
      <text>
        <r>
          <rPr>
            <b/>
            <sz val="9"/>
            <color indexed="81"/>
            <rFont val="Tahoma"/>
            <family val="2"/>
          </rPr>
          <t>Jorge Abel Pedraza Novoa:</t>
        </r>
        <r>
          <rPr>
            <sz val="9"/>
            <color indexed="81"/>
            <rFont val="Tahoma"/>
            <family val="2"/>
          </rPr>
          <t xml:space="preserve">
Ajustar: No. de Directores de nucleo capacitados</t>
        </r>
      </text>
    </comment>
    <comment ref="L30" authorId="0" shapeId="0">
      <text>
        <r>
          <rPr>
            <b/>
            <sz val="9"/>
            <color indexed="81"/>
            <rFont val="Tahoma"/>
            <family val="2"/>
          </rPr>
          <t>Jorge Abel Pedraza Novoa:</t>
        </r>
        <r>
          <rPr>
            <sz val="9"/>
            <color indexed="81"/>
            <rFont val="Tahoma"/>
            <family val="2"/>
          </rPr>
          <t xml:space="preserve">
Ajustar: Directores de Núcleo</t>
        </r>
      </text>
    </comment>
    <comment ref="K31" authorId="0" shapeId="0">
      <text>
        <r>
          <rPr>
            <b/>
            <sz val="9"/>
            <color indexed="81"/>
            <rFont val="Tahoma"/>
            <family val="2"/>
          </rPr>
          <t>Jorge Abel Pedraza Novoa:</t>
        </r>
        <r>
          <rPr>
            <sz val="9"/>
            <color indexed="81"/>
            <rFont val="Tahoma"/>
            <family val="2"/>
          </rPr>
          <t xml:space="preserve">
El programa va dirigido a estudiantes? O a profesores o a padres de familia</t>
        </r>
      </text>
    </comment>
    <comment ref="O31" authorId="0" shapeId="0">
      <text>
        <r>
          <rPr>
            <b/>
            <sz val="9"/>
            <color indexed="81"/>
            <rFont val="Tahoma"/>
            <family val="2"/>
          </rPr>
          <t>Jorge Abel Pedraza Novoa:</t>
        </r>
        <r>
          <rPr>
            <sz val="9"/>
            <color indexed="81"/>
            <rFont val="Tahoma"/>
            <family val="2"/>
          </rPr>
          <t xml:space="preserve">
El programa va dirigiso a estudiantas? Profesores? Padres de familai?</t>
        </r>
      </text>
    </comment>
    <comment ref="K33" authorId="2" shapeId="0">
      <text>
        <r>
          <rPr>
            <b/>
            <sz val="9"/>
            <color indexed="81"/>
            <rFont val="Tahoma"/>
            <family val="2"/>
          </rPr>
          <t>Jennifer Mancera Gonzalez:</t>
        </r>
        <r>
          <rPr>
            <sz val="9"/>
            <color indexed="81"/>
            <rFont val="Tahoma"/>
            <family val="2"/>
          </rPr>
          <t xml:space="preserve">
ejemplo, se debe elegir el indicar que corresponda
</t>
        </r>
      </text>
    </comment>
    <comment ref="P38" authorId="0" shapeId="0">
      <text>
        <r>
          <rPr>
            <b/>
            <sz val="9"/>
            <color indexed="81"/>
            <rFont val="Tahoma"/>
            <family val="2"/>
          </rPr>
          <t>Jorge Abel Pedraza Novoa:</t>
        </r>
        <r>
          <rPr>
            <sz val="9"/>
            <color indexed="81"/>
            <rFont val="Tahoma"/>
            <family val="2"/>
          </rPr>
          <t xml:space="preserve">
Verificar este número: millones?</t>
        </r>
      </text>
    </comment>
    <comment ref="P39" authorId="0" shapeId="0">
      <text>
        <r>
          <rPr>
            <b/>
            <sz val="9"/>
            <color indexed="81"/>
            <rFont val="Tahoma"/>
            <family val="2"/>
          </rPr>
          <t>Jorge Abel Pedraza Novoa:</t>
        </r>
        <r>
          <rPr>
            <sz val="9"/>
            <color indexed="81"/>
            <rFont val="Tahoma"/>
            <family val="2"/>
          </rPr>
          <t xml:space="preserve">
Verificar este número: millones?</t>
        </r>
      </text>
    </comment>
    <comment ref="K41" authorId="2" shapeId="0">
      <text>
        <r>
          <rPr>
            <b/>
            <sz val="9"/>
            <color indexed="81"/>
            <rFont val="Tahoma"/>
            <family val="2"/>
          </rPr>
          <t>Jennifer Mancera Gonzalez:</t>
        </r>
        <r>
          <rPr>
            <sz val="9"/>
            <color indexed="81"/>
            <rFont val="Tahoma"/>
            <family val="2"/>
          </rPr>
          <t xml:space="preserve">
ejemplo, se debe elegir el indicar que corresponda
</t>
        </r>
      </text>
    </comment>
    <comment ref="K42" authorId="2" shapeId="0">
      <text>
        <r>
          <rPr>
            <b/>
            <sz val="9"/>
            <color indexed="81"/>
            <rFont val="Tahoma"/>
            <family val="2"/>
          </rPr>
          <t>Jennifer Mancera Gonzalez:</t>
        </r>
        <r>
          <rPr>
            <sz val="9"/>
            <color indexed="81"/>
            <rFont val="Tahoma"/>
            <family val="2"/>
          </rPr>
          <t xml:space="preserve">
ejemplo, se debe elegir el indicar que corresponda
</t>
        </r>
      </text>
    </comment>
    <comment ref="K43" authorId="2" shapeId="0">
      <text>
        <r>
          <rPr>
            <b/>
            <sz val="9"/>
            <color indexed="81"/>
            <rFont val="Tahoma"/>
            <family val="2"/>
          </rPr>
          <t>Jennifer Mancera Gonzalez:</t>
        </r>
        <r>
          <rPr>
            <sz val="9"/>
            <color indexed="81"/>
            <rFont val="Tahoma"/>
            <family val="2"/>
          </rPr>
          <t xml:space="preserve">
ejemplo, se debe elegir el indicar que corresponda
</t>
        </r>
      </text>
    </comment>
  </commentList>
</comments>
</file>

<file path=xl/comments16.xml><?xml version="1.0" encoding="utf-8"?>
<comments xmlns="http://schemas.openxmlformats.org/spreadsheetml/2006/main">
  <authors>
    <author>Jorge Abel Pedraza Novoa</author>
    <author>Guillermo Rodrigo Huertas Patiño</author>
  </authors>
  <commentList>
    <comment ref="A10"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0"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7.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8.xml><?xml version="1.0" encoding="utf-8"?>
<comments xmlns="http://schemas.openxmlformats.org/spreadsheetml/2006/main">
  <authors>
    <author>Jorge Abel Pedraza Novoa</author>
    <author>Guillermo Rodrigo Huertas Patiño</author>
  </authors>
  <commentList>
    <comment ref="A10"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0"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9.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0.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1.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Q15" authorId="0" shapeId="0">
      <text>
        <r>
          <rPr>
            <b/>
            <sz val="9"/>
            <color indexed="81"/>
            <rFont val="Tahoma"/>
            <family val="2"/>
          </rPr>
          <t>Jorge Abel Pedraza Novoa:</t>
        </r>
        <r>
          <rPr>
            <sz val="9"/>
            <color indexed="81"/>
            <rFont val="Tahoma"/>
            <family val="2"/>
          </rPr>
          <t xml:space="preserve">
DE ACUERDO CON EL DECRETO 0265 DE 2017, NO EXISTE ESTA DIRECCION DENTRO DE LA ESTRUCTURA ORGANICA DE LA SECRETARIA DE CIENCIA Y TECNOLOGIA</t>
        </r>
      </text>
    </comment>
    <comment ref="Q26" authorId="0" shapeId="0">
      <text>
        <r>
          <rPr>
            <b/>
            <sz val="9"/>
            <color indexed="81"/>
            <rFont val="Tahoma"/>
            <family val="2"/>
          </rPr>
          <t>Jorge Abel Pedraza Novoa:</t>
        </r>
        <r>
          <rPr>
            <sz val="9"/>
            <color indexed="81"/>
            <rFont val="Tahoma"/>
            <family val="2"/>
          </rPr>
          <t xml:space="preserve">
DEBE SEÑALARSE EL NOMBRE DE LA DIRECCION RESPONSABLE DE SU SECRETARIA, DE ESTOS TEMAS DE ASISTENCIA TECNCIA</t>
        </r>
      </text>
    </comment>
    <comment ref="K33" authorId="0" shapeId="0">
      <text>
        <r>
          <rPr>
            <b/>
            <sz val="9"/>
            <color indexed="81"/>
            <rFont val="Tahoma"/>
            <family val="2"/>
          </rPr>
          <t>Jorge Abel Pedraza Novoa:</t>
        </r>
        <r>
          <rPr>
            <sz val="9"/>
            <color indexed="81"/>
            <rFont val="Tahoma"/>
            <family val="2"/>
          </rPr>
          <t xml:space="preserve">
PERSONAS TECNCIAS NO ES EL NOMBRE DEL INDICADOR. EL NOMBRE SERIA PERSONAS CAPACITADAS TECNICAMENTE (</t>
        </r>
        <r>
          <rPr>
            <b/>
            <sz val="9"/>
            <color indexed="81"/>
            <rFont val="Tahoma"/>
            <family val="2"/>
          </rPr>
          <t>Usted marcó Equis  en C, lo que significa que esto es capacitación)</t>
        </r>
      </text>
    </comment>
    <comment ref="L33" authorId="0" shapeId="0">
      <text>
        <r>
          <rPr>
            <b/>
            <sz val="9"/>
            <color indexed="81"/>
            <rFont val="Tahoma"/>
            <family val="2"/>
          </rPr>
          <t>Jorge Abel Pedraza Novoa:</t>
        </r>
        <r>
          <rPr>
            <sz val="9"/>
            <color indexed="81"/>
            <rFont val="Tahoma"/>
            <family val="2"/>
          </rPr>
          <t xml:space="preserve">
AQUÍ SIMPELEMENTE DEBE SEÑALAR "NUMERO"</t>
        </r>
      </text>
    </comment>
  </commentList>
</comments>
</file>

<file path=xl/comments22.xml><?xml version="1.0" encoding="utf-8"?>
<comments xmlns="http://schemas.openxmlformats.org/spreadsheetml/2006/main">
  <authors>
    <author>Jorge Abel Pedraza Novoa</author>
    <author>Guillermo Rodrigo Huertas Patiño</author>
    <author>Angy Estefany Vega Malagon</author>
    <author>Sofia Ramos Cortes</author>
    <author>Martha Herrera Machado</author>
    <author>Jennifer Mancera Gonzalez</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C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F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G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L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N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O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P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Q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R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S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T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V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D11" authorId="0" shapeId="0">
      <text>
        <r>
          <rPr>
            <b/>
            <sz val="9"/>
            <color indexed="81"/>
            <rFont val="Tahoma"/>
            <family val="2"/>
          </rPr>
          <t>Jorge Abel Pedraza Novoa:</t>
        </r>
        <r>
          <rPr>
            <sz val="9"/>
            <color indexed="81"/>
            <rFont val="Tahoma"/>
            <family val="2"/>
          </rPr>
          <t xml:space="preserve">
Digite 1, cualquiera que sea su respuesta.</t>
        </r>
      </text>
    </comment>
    <comment ref="AF11" authorId="0" shapeId="0">
      <text>
        <r>
          <rPr>
            <b/>
            <sz val="9"/>
            <color indexed="81"/>
            <rFont val="Tahoma"/>
            <family val="2"/>
          </rPr>
          <t>Jorge Abel Pedraza Novoa:</t>
        </r>
        <r>
          <rPr>
            <sz val="9"/>
            <color indexed="81"/>
            <rFont val="Tahoma"/>
            <family val="2"/>
          </rPr>
          <t xml:space="preserve">
Digite 1, cualquiera que sea su respuesta. </t>
        </r>
      </text>
    </comment>
    <comment ref="AH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I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J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K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L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M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X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AA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M196" authorId="2" shapeId="0">
      <text>
        <r>
          <rPr>
            <b/>
            <sz val="9"/>
            <color indexed="81"/>
            <rFont val="Tahoma"/>
            <family val="2"/>
          </rPr>
          <t>Angy Estefany Vega Malagon:</t>
        </r>
        <r>
          <rPr>
            <sz val="9"/>
            <color indexed="81"/>
            <rFont val="Tahoma"/>
            <family val="2"/>
          </rPr>
          <t xml:space="preserve">
numero, porcentaje</t>
        </r>
      </text>
    </comment>
    <comment ref="S196" authorId="2" shapeId="0">
      <text>
        <r>
          <rPr>
            <b/>
            <sz val="9"/>
            <color indexed="81"/>
            <rFont val="Tahoma"/>
            <family val="2"/>
          </rPr>
          <t>Angy Estefany Vega Malagon:</t>
        </r>
        <r>
          <rPr>
            <sz val="9"/>
            <color indexed="81"/>
            <rFont val="Tahoma"/>
            <family val="2"/>
          </rPr>
          <t xml:space="preserve">
aun no debe ir nada en seguimiento unicamente la parte verde</t>
        </r>
      </text>
    </comment>
    <comment ref="D202" authorId="3" shapeId="0">
      <text>
        <r>
          <rPr>
            <b/>
            <sz val="9"/>
            <color indexed="81"/>
            <rFont val="Tahoma"/>
            <family val="2"/>
          </rPr>
          <t>Sofia Ramos Cortes:</t>
        </r>
        <r>
          <rPr>
            <sz val="9"/>
            <color indexed="81"/>
            <rFont val="Tahoma"/>
            <family val="2"/>
          </rPr>
          <t xml:space="preserve">
inicialmente quedó únicamente AS</t>
        </r>
      </text>
    </comment>
    <comment ref="I202" authorId="3" shapeId="0">
      <text>
        <r>
          <rPr>
            <b/>
            <sz val="9"/>
            <color indexed="81"/>
            <rFont val="Tahoma"/>
            <family val="2"/>
          </rPr>
          <t>Sofia Ramos Cortes:</t>
        </r>
        <r>
          <rPr>
            <sz val="9"/>
            <color indexed="81"/>
            <rFont val="Tahoma"/>
            <family val="2"/>
          </rPr>
          <t xml:space="preserve">
En el inicial
 5</t>
        </r>
      </text>
    </comment>
    <comment ref="N202" authorId="3" shapeId="0">
      <text>
        <r>
          <rPr>
            <b/>
            <sz val="9"/>
            <color indexed="81"/>
            <rFont val="Tahoma"/>
            <family val="2"/>
          </rPr>
          <t>Sofia Ramos Cortes:</t>
        </r>
        <r>
          <rPr>
            <sz val="9"/>
            <color indexed="81"/>
            <rFont val="Tahoma"/>
            <family val="2"/>
          </rPr>
          <t xml:space="preserve">
en el inicial 227 únicamente
</t>
        </r>
      </text>
    </comment>
    <comment ref="F203" authorId="3" shapeId="0">
      <text>
        <r>
          <rPr>
            <b/>
            <sz val="9"/>
            <color indexed="81"/>
            <rFont val="Tahoma"/>
            <family val="2"/>
          </rPr>
          <t>Sofia Ramos Cortes:</t>
        </r>
        <r>
          <rPr>
            <sz val="9"/>
            <color indexed="81"/>
            <rFont val="Tahoma"/>
            <family val="2"/>
          </rPr>
          <t xml:space="preserve">
En el inicial aparece en blanco
</t>
        </r>
      </text>
    </comment>
    <comment ref="L203" authorId="3" shapeId="0">
      <text>
        <r>
          <rPr>
            <b/>
            <sz val="9"/>
            <color indexed="81"/>
            <rFont val="Tahoma"/>
            <family val="2"/>
          </rPr>
          <t>Sofia Ramos Cortes:</t>
        </r>
        <r>
          <rPr>
            <sz val="9"/>
            <color indexed="81"/>
            <rFont val="Tahoma"/>
            <family val="2"/>
          </rPr>
          <t xml:space="preserve">
En el inicial aparece en blanco</t>
        </r>
      </text>
    </comment>
    <comment ref="M203" authorId="3" shapeId="0">
      <text>
        <r>
          <rPr>
            <b/>
            <sz val="9"/>
            <color indexed="81"/>
            <rFont val="Tahoma"/>
            <family val="2"/>
          </rPr>
          <t>Sofia Ramos Cortes:</t>
        </r>
        <r>
          <rPr>
            <sz val="9"/>
            <color indexed="81"/>
            <rFont val="Tahoma"/>
            <family val="2"/>
          </rPr>
          <t xml:space="preserve">
En el inicial aparece en blanco</t>
        </r>
      </text>
    </comment>
    <comment ref="O203" authorId="3" shapeId="0">
      <text>
        <r>
          <rPr>
            <b/>
            <sz val="9"/>
            <color indexed="81"/>
            <rFont val="Tahoma"/>
            <family val="2"/>
          </rPr>
          <t>Sofia Ramos Cortes:</t>
        </r>
        <r>
          <rPr>
            <sz val="9"/>
            <color indexed="81"/>
            <rFont val="Tahoma"/>
            <family val="2"/>
          </rPr>
          <t xml:space="preserve">
en el inicial aparece
 en blanco</t>
        </r>
      </text>
    </comment>
    <comment ref="J381" authorId="4" shapeId="0">
      <text>
        <r>
          <rPr>
            <b/>
            <sz val="9"/>
            <color indexed="81"/>
            <rFont val="Tahoma"/>
            <family val="2"/>
          </rPr>
          <t>Martha Herrera Machado:</t>
        </r>
        <r>
          <rPr>
            <sz val="9"/>
            <color indexed="81"/>
            <rFont val="Tahoma"/>
            <family val="2"/>
          </rPr>
          <t xml:space="preserve">
Esta actividad tenia programacion</t>
        </r>
      </text>
    </comment>
    <comment ref="J385" authorId="4" shapeId="0">
      <text>
        <r>
          <rPr>
            <b/>
            <sz val="9"/>
            <color indexed="81"/>
            <rFont val="Tahoma"/>
            <family val="2"/>
          </rPr>
          <t>Martha Herrera Machado:</t>
        </r>
        <r>
          <rPr>
            <sz val="9"/>
            <color indexed="81"/>
            <rFont val="Tahoma"/>
            <family val="2"/>
          </rPr>
          <t xml:space="preserve">
Esta programacion según plan de coherencia</t>
        </r>
      </text>
    </comment>
    <comment ref="J386" authorId="4" shapeId="0">
      <text>
        <r>
          <rPr>
            <b/>
            <sz val="9"/>
            <color indexed="81"/>
            <rFont val="Tahoma"/>
            <family val="2"/>
          </rPr>
          <t>Martha Herrera Machado:</t>
        </r>
        <r>
          <rPr>
            <sz val="9"/>
            <color indexed="81"/>
            <rFont val="Tahoma"/>
            <family val="2"/>
          </rPr>
          <t xml:space="preserve">
esta la programacion según plande coherencia</t>
        </r>
      </text>
    </comment>
    <comment ref="J413" authorId="4" shapeId="0">
      <text>
        <r>
          <rPr>
            <b/>
            <sz val="9"/>
            <color indexed="81"/>
            <rFont val="Tahoma"/>
            <family val="2"/>
          </rPr>
          <t>Martha Herrera Machado:</t>
        </r>
        <r>
          <rPr>
            <sz val="9"/>
            <color indexed="81"/>
            <rFont val="Tahoma"/>
            <family val="2"/>
          </rPr>
          <t xml:space="preserve">
según porgramacion de plan de coherencia</t>
        </r>
      </text>
    </comment>
    <comment ref="B466" authorId="4" shapeId="0">
      <text>
        <r>
          <rPr>
            <b/>
            <sz val="9"/>
            <color indexed="81"/>
            <rFont val="Tahoma"/>
            <family val="2"/>
          </rPr>
          <t>Martha Herrera Machado:</t>
        </r>
        <r>
          <rPr>
            <sz val="9"/>
            <color indexed="81"/>
            <rFont val="Tahoma"/>
            <family val="2"/>
          </rPr>
          <t xml:space="preserve">
ESTA REPETIDA EN LA FILA 73</t>
        </r>
      </text>
    </comment>
    <comment ref="B467" authorId="4" shapeId="0">
      <text>
        <r>
          <rPr>
            <b/>
            <sz val="9"/>
            <color indexed="81"/>
            <rFont val="Tahoma"/>
            <family val="2"/>
          </rPr>
          <t>Martha Herrera Machado:</t>
        </r>
        <r>
          <rPr>
            <sz val="9"/>
            <color indexed="81"/>
            <rFont val="Tahoma"/>
            <family val="2"/>
          </rPr>
          <t xml:space="preserve">
ESTA REPETIDA EN LA FILA 74</t>
        </r>
      </text>
    </comment>
    <comment ref="L499"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M499"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L500"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M500"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L501"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M501"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L508" authorId="0" shapeId="0">
      <text>
        <r>
          <rPr>
            <b/>
            <sz val="9"/>
            <color indexed="81"/>
            <rFont val="Tahoma"/>
            <family val="2"/>
          </rPr>
          <t>Jorge Abel Pedraza Novoa:</t>
        </r>
        <r>
          <rPr>
            <sz val="9"/>
            <color indexed="81"/>
            <rFont val="Tahoma"/>
            <family val="2"/>
          </rPr>
          <t xml:space="preserve">
Debe señalarse el nombre del indicador. Ejemplo: No. de rectores con competencia fortalecidas</t>
        </r>
      </text>
    </comment>
    <comment ref="L509" authorId="0" shapeId="0">
      <text>
        <r>
          <rPr>
            <b/>
            <sz val="9"/>
            <color indexed="81"/>
            <rFont val="Tahoma"/>
            <family val="2"/>
          </rPr>
          <t>Jorge Abel Pedraza Novoa:</t>
        </r>
        <r>
          <rPr>
            <sz val="9"/>
            <color indexed="81"/>
            <rFont val="Tahoma"/>
            <family val="2"/>
          </rPr>
          <t xml:space="preserve">
Debe señalarse el nombre del indicador. </t>
        </r>
      </text>
    </comment>
    <comment ref="L510" authorId="0" shapeId="0">
      <text>
        <r>
          <rPr>
            <b/>
            <sz val="9"/>
            <color indexed="81"/>
            <rFont val="Tahoma"/>
            <family val="2"/>
          </rPr>
          <t>Jorge Abel Pedraza Novoa:</t>
        </r>
        <r>
          <rPr>
            <sz val="9"/>
            <color indexed="81"/>
            <rFont val="Tahoma"/>
            <family val="2"/>
          </rPr>
          <t xml:space="preserve">
Debe señalarse el nombre del indicador</t>
        </r>
      </text>
    </comment>
    <comment ref="L511" authorId="0" shapeId="0">
      <text>
        <r>
          <rPr>
            <b/>
            <sz val="9"/>
            <color indexed="81"/>
            <rFont val="Tahoma"/>
            <family val="2"/>
          </rPr>
          <t>Jorge Abel Pedraza Novoa:</t>
        </r>
        <r>
          <rPr>
            <sz val="9"/>
            <color indexed="81"/>
            <rFont val="Tahoma"/>
            <family val="2"/>
          </rPr>
          <t xml:space="preserve">
Debe señalarse el nombre del indicador</t>
        </r>
      </text>
    </comment>
    <comment ref="L512" authorId="0" shapeId="0">
      <text>
        <r>
          <rPr>
            <b/>
            <sz val="9"/>
            <color indexed="81"/>
            <rFont val="Tahoma"/>
            <family val="2"/>
          </rPr>
          <t>Jorge Abel Pedraza Novoa:</t>
        </r>
        <r>
          <rPr>
            <sz val="9"/>
            <color indexed="81"/>
            <rFont val="Tahoma"/>
            <family val="2"/>
          </rPr>
          <t xml:space="preserve">
Debe señalarse el nombre del indicador</t>
        </r>
      </text>
    </comment>
    <comment ref="L513" authorId="0" shapeId="0">
      <text>
        <r>
          <rPr>
            <b/>
            <sz val="9"/>
            <color indexed="81"/>
            <rFont val="Tahoma"/>
            <family val="2"/>
          </rPr>
          <t>Jorge Abel Pedraza Novoa:</t>
        </r>
        <r>
          <rPr>
            <sz val="9"/>
            <color indexed="81"/>
            <rFont val="Tahoma"/>
            <family val="2"/>
          </rPr>
          <t xml:space="preserve">
Debe señalarse el nombre del indicador</t>
        </r>
      </text>
    </comment>
    <comment ref="L514" authorId="0" shapeId="0">
      <text>
        <r>
          <rPr>
            <b/>
            <sz val="9"/>
            <color indexed="81"/>
            <rFont val="Tahoma"/>
            <family val="2"/>
          </rPr>
          <t>Jorge Abel Pedraza Novoa:</t>
        </r>
        <r>
          <rPr>
            <sz val="9"/>
            <color indexed="81"/>
            <rFont val="Tahoma"/>
            <family val="2"/>
          </rPr>
          <t xml:space="preserve">
Debe señalarse el nombre del indicadoe</t>
        </r>
      </text>
    </comment>
    <comment ref="L515" authorId="0" shapeId="0">
      <text>
        <r>
          <rPr>
            <b/>
            <sz val="9"/>
            <color indexed="81"/>
            <rFont val="Tahoma"/>
            <family val="2"/>
          </rPr>
          <t>Jorge Abel Pedraza Novoa:</t>
        </r>
        <r>
          <rPr>
            <sz val="9"/>
            <color indexed="81"/>
            <rFont val="Tahoma"/>
            <family val="2"/>
          </rPr>
          <t xml:space="preserve">
Debe señalarse el nombre del indicador</t>
        </r>
      </text>
    </comment>
    <comment ref="L516" authorId="5" shapeId="0">
      <text>
        <r>
          <rPr>
            <b/>
            <sz val="9"/>
            <color indexed="81"/>
            <rFont val="Tahoma"/>
            <family val="2"/>
          </rPr>
          <t>Jennifer Mancera Gonzalez:</t>
        </r>
        <r>
          <rPr>
            <sz val="9"/>
            <color indexed="81"/>
            <rFont val="Tahoma"/>
            <family val="2"/>
          </rPr>
          <t xml:space="preserve">
ejemplo, se debe elegir el indicar que corresponda
</t>
        </r>
      </text>
    </comment>
    <comment ref="F517" authorId="0" shapeId="0">
      <text>
        <r>
          <rPr>
            <b/>
            <sz val="9"/>
            <color indexed="81"/>
            <rFont val="Tahoma"/>
            <family val="2"/>
          </rPr>
          <t>Jorge Abel Pedraza Novoa:</t>
        </r>
        <r>
          <rPr>
            <sz val="9"/>
            <color indexed="81"/>
            <rFont val="Tahoma"/>
            <family val="2"/>
          </rPr>
          <t xml:space="preserve">
El objetivo empieza con un verbo en infinitivo</t>
        </r>
      </text>
    </comment>
    <comment ref="L517" authorId="0" shapeId="0">
      <text>
        <r>
          <rPr>
            <b/>
            <sz val="9"/>
            <color indexed="81"/>
            <rFont val="Tahoma"/>
            <family val="2"/>
          </rPr>
          <t>Jorge Abel Pedraza Novoa:</t>
        </r>
        <r>
          <rPr>
            <sz val="9"/>
            <color indexed="81"/>
            <rFont val="Tahoma"/>
            <family val="2"/>
          </rPr>
          <t xml:space="preserve">
El indicador es: No. de IED con informes sustentados</t>
        </r>
      </text>
    </comment>
    <comment ref="M517" authorId="0" shapeId="0">
      <text>
        <r>
          <rPr>
            <b/>
            <sz val="9"/>
            <color indexed="81"/>
            <rFont val="Tahoma"/>
            <family val="2"/>
          </rPr>
          <t>Jorge Abel Pedraza Novoa:</t>
        </r>
        <r>
          <rPr>
            <sz val="9"/>
            <color indexed="81"/>
            <rFont val="Tahoma"/>
            <family val="2"/>
          </rPr>
          <t xml:space="preserve">
Esto no es una unidad de medida</t>
        </r>
      </text>
    </comment>
    <comment ref="F518" authorId="0" shapeId="0">
      <text>
        <r>
          <rPr>
            <b/>
            <sz val="9"/>
            <color indexed="81"/>
            <rFont val="Tahoma"/>
            <family val="2"/>
          </rPr>
          <t>Jorge Abel Pedraza Novoa:</t>
        </r>
        <r>
          <rPr>
            <sz val="9"/>
            <color indexed="81"/>
            <rFont val="Tahoma"/>
            <family val="2"/>
          </rPr>
          <t xml:space="preserve">
El obejtivo empieza con un bervo en infinitivo</t>
        </r>
      </text>
    </comment>
    <comment ref="L519" authorId="0" shapeId="0">
      <text>
        <r>
          <rPr>
            <b/>
            <sz val="9"/>
            <color indexed="81"/>
            <rFont val="Tahoma"/>
            <family val="2"/>
          </rPr>
          <t>Jorge Abel Pedraza Novoa:</t>
        </r>
        <r>
          <rPr>
            <sz val="9"/>
            <color indexed="81"/>
            <rFont val="Tahoma"/>
            <family val="2"/>
          </rPr>
          <t xml:space="preserve">
Ajustar: No. de Directores de nucleo capacitados</t>
        </r>
      </text>
    </comment>
    <comment ref="M519" authorId="0" shapeId="0">
      <text>
        <r>
          <rPr>
            <b/>
            <sz val="9"/>
            <color indexed="81"/>
            <rFont val="Tahoma"/>
            <family val="2"/>
          </rPr>
          <t>Jorge Abel Pedraza Novoa:</t>
        </r>
        <r>
          <rPr>
            <sz val="9"/>
            <color indexed="81"/>
            <rFont val="Tahoma"/>
            <family val="2"/>
          </rPr>
          <t xml:space="preserve">
Ajustar: Directores de Núcleo</t>
        </r>
      </text>
    </comment>
    <comment ref="L520" authorId="0" shapeId="0">
      <text>
        <r>
          <rPr>
            <b/>
            <sz val="9"/>
            <color indexed="81"/>
            <rFont val="Tahoma"/>
            <family val="2"/>
          </rPr>
          <t>Jorge Abel Pedraza Novoa:</t>
        </r>
        <r>
          <rPr>
            <sz val="9"/>
            <color indexed="81"/>
            <rFont val="Tahoma"/>
            <family val="2"/>
          </rPr>
          <t xml:space="preserve">
El programa va dirigido a estudiantes? O a profesores o a padres de familia</t>
        </r>
      </text>
    </comment>
    <comment ref="P520" authorId="0" shapeId="0">
      <text>
        <r>
          <rPr>
            <b/>
            <sz val="9"/>
            <color indexed="81"/>
            <rFont val="Tahoma"/>
            <family val="2"/>
          </rPr>
          <t>Jorge Abel Pedraza Novoa:</t>
        </r>
        <r>
          <rPr>
            <sz val="9"/>
            <color indexed="81"/>
            <rFont val="Tahoma"/>
            <family val="2"/>
          </rPr>
          <t xml:space="preserve">
El programa va dirigiso a estudiantas? Profesores? Padres de familai?</t>
        </r>
      </text>
    </comment>
    <comment ref="L522" authorId="5" shapeId="0">
      <text>
        <r>
          <rPr>
            <b/>
            <sz val="9"/>
            <color indexed="81"/>
            <rFont val="Tahoma"/>
            <family val="2"/>
          </rPr>
          <t>Jennifer Mancera Gonzalez:</t>
        </r>
        <r>
          <rPr>
            <sz val="9"/>
            <color indexed="81"/>
            <rFont val="Tahoma"/>
            <family val="2"/>
          </rPr>
          <t xml:space="preserve">
ejemplo, se debe elegir el indicar que corresponda
</t>
        </r>
      </text>
    </comment>
    <comment ref="Q527" authorId="0" shapeId="0">
      <text>
        <r>
          <rPr>
            <b/>
            <sz val="9"/>
            <color indexed="81"/>
            <rFont val="Tahoma"/>
            <family val="2"/>
          </rPr>
          <t>Jorge Abel Pedraza Novoa:</t>
        </r>
        <r>
          <rPr>
            <sz val="9"/>
            <color indexed="81"/>
            <rFont val="Tahoma"/>
            <family val="2"/>
          </rPr>
          <t xml:space="preserve">
Verificar este número: millones?</t>
        </r>
      </text>
    </comment>
    <comment ref="Q528" authorId="0" shapeId="0">
      <text>
        <r>
          <rPr>
            <b/>
            <sz val="9"/>
            <color indexed="81"/>
            <rFont val="Tahoma"/>
            <family val="2"/>
          </rPr>
          <t>Jorge Abel Pedraza Novoa:</t>
        </r>
        <r>
          <rPr>
            <sz val="9"/>
            <color indexed="81"/>
            <rFont val="Tahoma"/>
            <family val="2"/>
          </rPr>
          <t xml:space="preserve">
Verificar este número: millones?</t>
        </r>
      </text>
    </comment>
    <comment ref="L530" authorId="5" shapeId="0">
      <text>
        <r>
          <rPr>
            <b/>
            <sz val="9"/>
            <color indexed="81"/>
            <rFont val="Tahoma"/>
            <family val="2"/>
          </rPr>
          <t>Jennifer Mancera Gonzalez:</t>
        </r>
        <r>
          <rPr>
            <sz val="9"/>
            <color indexed="81"/>
            <rFont val="Tahoma"/>
            <family val="2"/>
          </rPr>
          <t xml:space="preserve">
ejemplo, se debe elegir el indicar que corresponda
</t>
        </r>
      </text>
    </comment>
    <comment ref="L531" authorId="5" shapeId="0">
      <text>
        <r>
          <rPr>
            <b/>
            <sz val="9"/>
            <color indexed="81"/>
            <rFont val="Tahoma"/>
            <family val="2"/>
          </rPr>
          <t>Jennifer Mancera Gonzalez:</t>
        </r>
        <r>
          <rPr>
            <sz val="9"/>
            <color indexed="81"/>
            <rFont val="Tahoma"/>
            <family val="2"/>
          </rPr>
          <t xml:space="preserve">
ejemplo, se debe elegir el indicar que corresponda
</t>
        </r>
      </text>
    </comment>
    <comment ref="L532" authorId="5" shapeId="0">
      <text>
        <r>
          <rPr>
            <b/>
            <sz val="9"/>
            <color indexed="81"/>
            <rFont val="Tahoma"/>
            <family val="2"/>
          </rPr>
          <t>Jennifer Mancera Gonzalez:</t>
        </r>
        <r>
          <rPr>
            <sz val="9"/>
            <color indexed="81"/>
            <rFont val="Tahoma"/>
            <family val="2"/>
          </rPr>
          <t xml:space="preserve">
ejemplo, se debe elegir el indicar que corresponda
</t>
        </r>
      </text>
    </comment>
    <comment ref="R598" authorId="0" shapeId="0">
      <text>
        <r>
          <rPr>
            <b/>
            <sz val="9"/>
            <color indexed="81"/>
            <rFont val="Tahoma"/>
            <family val="2"/>
          </rPr>
          <t>Jorge Abel Pedraza Novoa:</t>
        </r>
        <r>
          <rPr>
            <sz val="9"/>
            <color indexed="81"/>
            <rFont val="Tahoma"/>
            <family val="2"/>
          </rPr>
          <t xml:space="preserve">
DE ACUERDO CON EL DECRETO 0265 DE 2017, NO EXISTE ESTA DIRECCION DENTRO DE LA ESTRUCTURA ORGANICA DE LA SECRETARIA DE CIENCIA Y TECNOLOGIA</t>
        </r>
      </text>
    </comment>
    <comment ref="R609" authorId="0" shapeId="0">
      <text>
        <r>
          <rPr>
            <b/>
            <sz val="9"/>
            <color indexed="81"/>
            <rFont val="Tahoma"/>
            <family val="2"/>
          </rPr>
          <t>Jorge Abel Pedraza Novoa:</t>
        </r>
        <r>
          <rPr>
            <sz val="9"/>
            <color indexed="81"/>
            <rFont val="Tahoma"/>
            <family val="2"/>
          </rPr>
          <t xml:space="preserve">
DEBE SEÑALARSE EL NOMBRE DE LA DIRECCION RESPONSABLE DE SU SECRETARIA, DE ESTOS TEMAS DE ASISTENCIA TECNCIA</t>
        </r>
      </text>
    </comment>
    <comment ref="L616" authorId="0" shapeId="0">
      <text>
        <r>
          <rPr>
            <b/>
            <sz val="9"/>
            <color indexed="81"/>
            <rFont val="Tahoma"/>
            <family val="2"/>
          </rPr>
          <t>Jorge Abel Pedraza Novoa:</t>
        </r>
        <r>
          <rPr>
            <sz val="9"/>
            <color indexed="81"/>
            <rFont val="Tahoma"/>
            <family val="2"/>
          </rPr>
          <t xml:space="preserve">
PERSONAS TECNCIAS NO ES EL NOMBRE DEL INDICADOR. EL NOMBRE SERIA PERSONAS CAPACITADAS TECNICAMENTE (</t>
        </r>
        <r>
          <rPr>
            <b/>
            <sz val="9"/>
            <color indexed="81"/>
            <rFont val="Tahoma"/>
            <family val="2"/>
          </rPr>
          <t>Usted marcó Equis  en C, lo que significa que esto es capacitación)</t>
        </r>
      </text>
    </comment>
    <comment ref="M616" authorId="0" shapeId="0">
      <text>
        <r>
          <rPr>
            <b/>
            <sz val="9"/>
            <color indexed="81"/>
            <rFont val="Tahoma"/>
            <family val="2"/>
          </rPr>
          <t>Jorge Abel Pedraza Novoa:</t>
        </r>
        <r>
          <rPr>
            <sz val="9"/>
            <color indexed="81"/>
            <rFont val="Tahoma"/>
            <family val="2"/>
          </rPr>
          <t xml:space="preserve">
AQUÍ SIMPELEMENTE DEBE SEÑALAR "NUMERO"</t>
        </r>
      </text>
    </comment>
  </commentList>
</comments>
</file>

<file path=xl/comments3.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4.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5.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14"/>
            <color indexed="81"/>
            <rFont val="Tahoma"/>
            <family val="2"/>
          </rPr>
          <t>Guillermo Rodrigo Huertas Patiño:</t>
        </r>
        <r>
          <rPr>
            <sz val="14"/>
            <color indexed="81"/>
            <rFont val="Tahoma"/>
            <family val="2"/>
          </rPr>
          <t xml:space="preserve">
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6.xml><?xml version="1.0" encoding="utf-8"?>
<comments xmlns="http://schemas.openxmlformats.org/spreadsheetml/2006/main">
  <authors>
    <author>Jorge Abel Pedraza Novoa</author>
    <author>Guillermo Rodrigo Huertas Patiño</author>
    <author>Angy Estefany Vega Malagon</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L14" authorId="2" shapeId="0">
      <text>
        <r>
          <rPr>
            <b/>
            <sz val="9"/>
            <color indexed="81"/>
            <rFont val="Tahoma"/>
            <family val="2"/>
          </rPr>
          <t>Angy Estefany Vega Malagon:</t>
        </r>
        <r>
          <rPr>
            <sz val="9"/>
            <color indexed="81"/>
            <rFont val="Tahoma"/>
            <family val="2"/>
          </rPr>
          <t xml:space="preserve">
numero, porcentaje</t>
        </r>
      </text>
    </comment>
    <comment ref="R14" authorId="2" shapeId="0">
      <text>
        <r>
          <rPr>
            <b/>
            <sz val="9"/>
            <color indexed="81"/>
            <rFont val="Tahoma"/>
            <family val="2"/>
          </rPr>
          <t>Angy Estefany Vega Malagon:</t>
        </r>
        <r>
          <rPr>
            <sz val="9"/>
            <color indexed="81"/>
            <rFont val="Tahoma"/>
            <family val="2"/>
          </rPr>
          <t xml:space="preserve">
aun no debe ir nada en seguimiento unicamente la parte verde</t>
        </r>
      </text>
    </comment>
  </commentList>
</comments>
</file>

<file path=xl/comments7.xml><?xml version="1.0" encoding="utf-8"?>
<comments xmlns="http://schemas.openxmlformats.org/spreadsheetml/2006/main">
  <authors>
    <author>Sofia Ramos Cortes</author>
  </authors>
  <commentList>
    <comment ref="C16" authorId="0" shapeId="0">
      <text>
        <r>
          <rPr>
            <b/>
            <sz val="9"/>
            <color indexed="81"/>
            <rFont val="Tahoma"/>
            <family val="2"/>
          </rPr>
          <t>Sofia Ramos Cortes:</t>
        </r>
        <r>
          <rPr>
            <sz val="9"/>
            <color indexed="81"/>
            <rFont val="Tahoma"/>
            <family val="2"/>
          </rPr>
          <t xml:space="preserve">
inicialmente quedó únicamente AS</t>
        </r>
      </text>
    </comment>
    <comment ref="H16" authorId="0" shapeId="0">
      <text>
        <r>
          <rPr>
            <b/>
            <sz val="9"/>
            <color indexed="81"/>
            <rFont val="Tahoma"/>
            <family val="2"/>
          </rPr>
          <t>Sofia Ramos Cortes:</t>
        </r>
        <r>
          <rPr>
            <sz val="9"/>
            <color indexed="81"/>
            <rFont val="Tahoma"/>
            <family val="2"/>
          </rPr>
          <t xml:space="preserve">
En el inicial
 5</t>
        </r>
      </text>
    </comment>
    <comment ref="M16" authorId="0" shapeId="0">
      <text>
        <r>
          <rPr>
            <b/>
            <sz val="9"/>
            <color indexed="81"/>
            <rFont val="Tahoma"/>
            <family val="2"/>
          </rPr>
          <t>Sofia Ramos Cortes:</t>
        </r>
        <r>
          <rPr>
            <sz val="9"/>
            <color indexed="81"/>
            <rFont val="Tahoma"/>
            <family val="2"/>
          </rPr>
          <t xml:space="preserve">
en el inicial 227 únicamente
</t>
        </r>
      </text>
    </comment>
    <comment ref="E17" authorId="0" shapeId="0">
      <text>
        <r>
          <rPr>
            <b/>
            <sz val="9"/>
            <color indexed="81"/>
            <rFont val="Tahoma"/>
            <family val="2"/>
          </rPr>
          <t>Sofia Ramos Cortes:</t>
        </r>
        <r>
          <rPr>
            <sz val="9"/>
            <color indexed="81"/>
            <rFont val="Tahoma"/>
            <family val="2"/>
          </rPr>
          <t xml:space="preserve">
En el inicial aparece en blanco
</t>
        </r>
      </text>
    </comment>
    <comment ref="K17" authorId="0" shapeId="0">
      <text>
        <r>
          <rPr>
            <b/>
            <sz val="9"/>
            <color indexed="81"/>
            <rFont val="Tahoma"/>
            <family val="2"/>
          </rPr>
          <t>Sofia Ramos Cortes:</t>
        </r>
        <r>
          <rPr>
            <sz val="9"/>
            <color indexed="81"/>
            <rFont val="Tahoma"/>
            <family val="2"/>
          </rPr>
          <t xml:space="preserve">
En el inicial aparece en blanco</t>
        </r>
      </text>
    </comment>
    <comment ref="L17" authorId="0" shapeId="0">
      <text>
        <r>
          <rPr>
            <b/>
            <sz val="9"/>
            <color indexed="81"/>
            <rFont val="Tahoma"/>
            <family val="2"/>
          </rPr>
          <t>Sofia Ramos Cortes:</t>
        </r>
        <r>
          <rPr>
            <sz val="9"/>
            <color indexed="81"/>
            <rFont val="Tahoma"/>
            <family val="2"/>
          </rPr>
          <t xml:space="preserve">
En el inicial aparece en blanco</t>
        </r>
      </text>
    </comment>
    <comment ref="N17" authorId="0" shapeId="0">
      <text>
        <r>
          <rPr>
            <b/>
            <sz val="9"/>
            <color indexed="81"/>
            <rFont val="Tahoma"/>
            <family val="2"/>
          </rPr>
          <t>Sofia Ramos Cortes:</t>
        </r>
        <r>
          <rPr>
            <sz val="9"/>
            <color indexed="81"/>
            <rFont val="Tahoma"/>
            <family val="2"/>
          </rPr>
          <t xml:space="preserve">
en el inicial aparece
 en blanco</t>
        </r>
      </text>
    </comment>
  </commentList>
</comments>
</file>

<file path=xl/comments8.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9.xml><?xml version="1.0" encoding="utf-8"?>
<comments xmlns="http://schemas.openxmlformats.org/spreadsheetml/2006/main">
  <authors>
    <author>Jorge Abel Pedraza Novoa</author>
    <author>Guillermo Rodrigo Huertas Patiño</author>
  </authors>
  <commentList>
    <comment ref="A10"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Jorge Abel Pedraza Novoa:</t>
        </r>
        <r>
          <rPr>
            <sz val="9"/>
            <color indexed="81"/>
            <rFont val="Tahoma"/>
            <family val="2"/>
          </rPr>
          <t xml:space="preserve">
Señale con una Equis (X) la categoria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0"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físicos.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sharedStrings.xml><?xml version="1.0" encoding="utf-8"?>
<sst xmlns="http://schemas.openxmlformats.org/spreadsheetml/2006/main" count="17257" uniqueCount="2945">
  <si>
    <t>ASISTENCIA TÉCNICA</t>
  </si>
  <si>
    <t>Código: M-AT-FR-001</t>
  </si>
  <si>
    <t>Versión: 02</t>
  </si>
  <si>
    <t>FORMATO ÚNICO DE PLAN DE ASISTENCIA TÉCNICA DEPARTAMENTAL</t>
  </si>
  <si>
    <t>Fecha Aprobación: 29/06/2017</t>
  </si>
  <si>
    <t xml:space="preserve"> </t>
  </si>
  <si>
    <t>SECRETARÍA O ENTIDAD ____COMPETITIVIDAD Y DESARROLLO ECONÓMICO____________________________________</t>
  </si>
  <si>
    <t>AÑO ___2017______     TRIMESTRE No. _____3_______</t>
  </si>
  <si>
    <t>PROGRAMACION  ANUAL DE LA ASISTENCIA TECNICA</t>
  </si>
  <si>
    <t>AVANCE TRIMESTRAL DE LA ASISTENCIA TECNICA REALIZADA</t>
  </si>
  <si>
    <t>TEMA</t>
  </si>
  <si>
    <t xml:space="preserve">CATEGORIA                                  DE ASISTENCIA </t>
  </si>
  <si>
    <t>OBJETIVO DE LA ASISTENCIA TÉCNICA</t>
  </si>
  <si>
    <t xml:space="preserve">VALOR FÍSICO A PROGRAMAR </t>
  </si>
  <si>
    <t>NOMBRE INDICADOR</t>
  </si>
  <si>
    <t>UNIDAD DE MEDIDA</t>
  </si>
  <si>
    <t>NUMERO DELA META DEL PDD ASOCIADA CON EL TEMA PROGRAMADO</t>
  </si>
  <si>
    <t>ENTIDADES COOPERANTES</t>
  </si>
  <si>
    <t>DIRIGIDO A</t>
  </si>
  <si>
    <t>POBLACIÓN OBJETIVO                                 ( Número  )</t>
  </si>
  <si>
    <t>DIRECCIÓN  RESPONSABLE</t>
  </si>
  <si>
    <t xml:space="preserve">NÚMERO DE ASISTENCIAS REALIZADAS                                                     </t>
  </si>
  <si>
    <t xml:space="preserve">NÚMERO DE FUNCIONARIOS O PERSONAS ASISTIDAS </t>
  </si>
  <si>
    <t xml:space="preserve">NÚMERO DE ENTIDADES ASISTIDAS                                                 </t>
  </si>
  <si>
    <r>
      <t>NOMBRE</t>
    </r>
    <r>
      <rPr>
        <b/>
        <sz val="12"/>
        <color theme="1"/>
        <rFont val="Calibri"/>
        <family val="2"/>
        <scheme val="minor"/>
      </rPr>
      <t xml:space="preserve"> </t>
    </r>
    <r>
      <rPr>
        <sz val="12"/>
        <color theme="1"/>
        <rFont val="Calibri"/>
        <family val="2"/>
        <scheme val="minor"/>
      </rPr>
      <t xml:space="preserve">DE ENTIDADES ASISTIDAS                                                                   </t>
    </r>
  </si>
  <si>
    <t>TIPO DE  ASISTENCIA BRINDADA</t>
  </si>
  <si>
    <t>MUNICIPIO DONDE SE REALIZÓ LA ASISTENCIA</t>
  </si>
  <si>
    <t>Fecha de ejecución</t>
  </si>
  <si>
    <t>¿Utilizó vehículo oficial para el desplazamiento?</t>
  </si>
  <si>
    <t>¿Pernoctó durante la asistencia técnica brindada?</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</si>
  <si>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</si>
  <si>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</si>
  <si>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</si>
  <si>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</si>
  <si>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</si>
  <si>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OBSERVACIONES</t>
  </si>
  <si>
    <t>DIRECTA</t>
  </si>
  <si>
    <t>INDIRECTA</t>
  </si>
  <si>
    <t>C</t>
  </si>
  <si>
    <t>AS</t>
  </si>
  <si>
    <t>AC</t>
  </si>
  <si>
    <t>1er Trim</t>
  </si>
  <si>
    <t>2o.  Trim</t>
  </si>
  <si>
    <t>3er Trim</t>
  </si>
  <si>
    <t>4o. Trim</t>
  </si>
  <si>
    <t>TOTAL</t>
  </si>
  <si>
    <t>No. de funcionarios que brindaron la asistencia</t>
  </si>
  <si>
    <t>Tiempo empleado en la asistencia</t>
  </si>
  <si>
    <t>Nombre de la entidad contratada  que realizó la asistencia</t>
  </si>
  <si>
    <t>No. de personas que brindaron la asistencia</t>
  </si>
  <si>
    <t>SI                          (1)</t>
  </si>
  <si>
    <t xml:space="preserve">NO                    (1) </t>
  </si>
  <si>
    <t>SI                       (1)</t>
  </si>
  <si>
    <t>NO                  (1)</t>
  </si>
  <si>
    <t>Fomentar el emprendimiento y empleabilidad a población víctima del conflicto armado, población con enfoque diferencial, personas en condición de discapacidad, cuidadores y sus asociaciones entre otras.</t>
  </si>
  <si>
    <t>X</t>
  </si>
  <si>
    <t xml:space="preserve">Asesorar y acompañar a  las organizaciones integradas por Población Víctima del conflicto armado PVCA con enfoque diferencial, personas en condición de discapacidad, cuidadores y sus asociaciones entre otras, para la formulación, viabilización e implementación de proyectos productivos. </t>
  </si>
  <si>
    <t>N/A</t>
  </si>
  <si>
    <t xml:space="preserve">Capacitaciones a unidades productivas de victimas de conflicto armado  </t>
  </si>
  <si>
    <t xml:space="preserve">Numero </t>
  </si>
  <si>
    <t>PROPAIS, ALCALDIAS MUNICIPALES, SENA, SECRETARÍA DE AGRICULTURA Y DPS, SECRETARIA DE COOPERACIÓN, SECRETARIA DE GOBIERNO</t>
  </si>
  <si>
    <t>Organizaciones y unidades productivas conformados por población víctima del conflicto armado PVCA, del sector de artesanías, industria, comercio, servicios, agroindustrial.</t>
  </si>
  <si>
    <t>DIRECCIÓN DE
DESARROLLO
EMPRESARIAL</t>
  </si>
  <si>
    <t>Atención directa en los Centros de Integración y Productividad Unidos por el Desarrollo CIPUEDO y en la SCDE</t>
  </si>
  <si>
    <t>Acompañar, capacitar y asesorar a emprendedores y  Mipymes  del Departamento fomentando los diferentes sectores productivos de Cundinamarca a partir del fortalecimiento empresarial, consecución de productos, encadenamiento e internacionalización,</t>
  </si>
  <si>
    <t>numero de emprendedores cundinamarqueses capacitados, asesorados y con  acompañamientos</t>
  </si>
  <si>
    <t>ALCALDIAS MUNICIPALES, SECRETARIAS DEL SECTOR CENTRAL, SENA, UNIVERSIDADES</t>
  </si>
  <si>
    <t>Emprendedores, empresarios del sector de artesanías, industria, comercio, servicios, agroindustrial.</t>
  </si>
  <si>
    <t>NA</t>
  </si>
  <si>
    <t>Mipymes de todas las provincias</t>
  </si>
  <si>
    <t xml:space="preserve">Girardot, Agua de Dios, Nilo, Apulo, Tocaima, Jerusalen, Nariño, Guaduas, Caparrapi, Puerto Salgar, Facatativa, Sasaima, Nimaima, Nocaima, Villeta, San Francisco, La Vega, La Peña, Simijaca, Ubate, Fuquene, Susa, Fusagasugá, Pacho, El peñón, San Cayetano, Gacheta, La Calera, Junín, Guasca, Quetame, Guayabetal, Cáqueza, Ubaque, Une, Villapinzón, Chocontá, Suesca, Manta, Tiribita, Albán, Supatá, Mosquera, El Colegio, San Antonio del Tequendama, Anapoima, Quipile,  San Antonio del Tequendama, La Mesa, Tena, Cachipay, Medina, Paratebueno, Guayabal de Síquima, Pulí, Beltrán,  San Juan de Rio Seco, Vianí, Fusagasuga, chía, Nemocón, Sopó, Cogua, Gachancipá, Tenjo, Cajicá, Zipaquirá, Sibaté, Soacha, Funza, El Rosal, Mosquera, Zipacón, Bojacá, Madrid, Tocancipá, Tabio, Ricaurte, Subachoque, Nocaima, Gacheta, Gama, Ubala, La Vega, San Francisco, Medina, Paratebueno, Fusagasuga, Cajicá, Zipaquirá, Tenjo, Cogua, Gachancipá, Tocancipá, Sibaté, Soacha, Chía, Tabio, Tocancipá, Arbelaez, Tocaima, Apulo, Girardot, La Mesa, Quipile, Viotá, La Mesa, EL colegio, San Isabel, Silvania, Anapoima, San Juan de Rio Seco, Viotá, Sopo, Choconta y Villapinzon </t>
  </si>
  <si>
    <t xml:space="preserve">Octubre y Noviembre de 2017  </t>
  </si>
  <si>
    <t>x</t>
  </si>
  <si>
    <t xml:space="preserve">Asesorìas en  Analisis fisicoquimico de aguas residulaes, procesos productivos, implementación fases procesos tratamiemtos de aguas,  evaluación procesos en PTAR tratamientos biologicos de aguas residuales sy control biologico, liberación de sulfuros  por medio de adiciòn agente  acidificante  para mejoamiento tratamiento de aguas residuales.
Capacitación manejo de residuos solidos
Por medio de los CIPUEDO se prestaron asesorias en oficina y campo, acompañamientos y capacitaciones a emprendedores y emopresarios del Departamentoempredimiento, fortalecimiento,  en formulación de planes de negocio, visita a unidades productivas, socialización de servicios, resgistros invima, convocatorias de victimas y mujer emprendedora, diesño y rediseño de empaque  
</t>
  </si>
  <si>
    <t>El resultado ha sido importante toda vez que las curtiembres han acatado las observaciones realizadas para un mejor funcionamiento y menos generacion de contaminación ambiental. 
Participación activa por parte de emprendedores y empresarios en eventos, ferias y convocatorias para la entrega de recursos financieros (FED)</t>
  </si>
  <si>
    <t>Promocionar 4 productos transformados bajo la marca territorial durante el periodo de gobierno.</t>
  </si>
  <si>
    <t>Acompañar y asesorar a  Mipymes del Departamento con productos transformados con potencial de ser promocionados bajo la marca territorial</t>
  </si>
  <si>
    <t xml:space="preserve">acompañamientos de productos transformados </t>
  </si>
  <si>
    <t>Fondecun</t>
  </si>
  <si>
    <t>Mypimes de productos transformados</t>
  </si>
  <si>
    <t>DIRECCIÓN DE COMPETITIVIDAD</t>
  </si>
  <si>
    <t xml:space="preserve"> guatavita, la mesa  y caqueza</t>
  </si>
  <si>
    <t>octubre, Noviembre de 2017</t>
  </si>
  <si>
    <t xml:space="preserve">socializacion  y  asesoramiento en proceso  de  adquisicion de la marca  territorial  Cundinamarca la  leyenda Viva </t>
  </si>
  <si>
    <t>Preparacion de los  productores  para  promocion de un producto transformados bajo la marca territorial en el  2018</t>
  </si>
  <si>
    <t>Fortalecer 1000 Mipymes de Cundinamarca de los sectores económicos priorizados del departamento desde distintas líneas de apoyo. (incluye aquellas con enfoque diferencial) </t>
  </si>
  <si>
    <t>Acompañar y asesorar a  Mipymes del Departamento enfocando a los microempresarios para obtener resultados a corto, mediano y largo plazo, fortaleciendo sus áreas de procesos, personas, clientes y rentabilidad</t>
  </si>
  <si>
    <t>Capacitaciones y Asesorias a Mipymes de Cundinamarca</t>
  </si>
  <si>
    <t>ALCALDIAS MUNICIPALES, CAR, SECRETARIA DE AMBIENTE, INVIMA</t>
  </si>
  <si>
    <t>Mypimes de Cundinamarca</t>
  </si>
  <si>
    <t>Mypimes de las provincias de Almeidas, Sabana  Centro, Bajo  Magdalena, sabana Centro, Sabana Occidente, Tequendama, Guavio, Sumapaz, Ro Negro, Almeidas, Gualiva</t>
  </si>
  <si>
    <t xml:space="preserve"> Zipaquira,  Guaduas  TenjoGuatavita Fusagasuga  Pacho,VillaPinzon Choconta  Cogua, Guasca , Gacheta,, Guatavita, Gachala,  La Calera, Tenjo, Silvana, Cota, La Vega, Ubala.  Anolaima
Cachipay,Cajicá, Chaguani,Chipaque
Choconta, Cogua, Facatativa
Fusagasuga, Gachancipa, Gachetá
Guasca, Guayabetal, La Calera
La Mesa, La palma, La Vega
Manta, Mesitas del Colegio
Mosquera, Nocaima
Pacho, Peñon, Quebrada Negra
Quipile, San Antonio de Tequendama
San Cayetano, Sasaima
Silvania, Suesca, Tenjo
Ubalá, Zipaquira</t>
  </si>
  <si>
    <t xml:space="preserve">Octubre, noviembre y diciembbre de 2017 </t>
  </si>
  <si>
    <t xml:space="preserve">
Capacitación y asesorìas en Resolución 2675/2013, Decreto 3075 1994, enfermedades trasmitidas por alimentos  ETA´S ,  Buenas Pràcticas de Manufacturas BPM´s y  Obtencion de  Registros INVIMA. Capacitacion en impuestos basicos, regimen comun y simplificado , 
se fortalecieron mipymes a traves del diseño y rediseño de imagen, empaque y etiqueta.
 </t>
  </si>
  <si>
    <t xml:space="preserve">Con las capacitaciones en 
Resolución 2675/2013, Decreto 3075 1994, enfermedades trasmitidas por alimentos  ETA´S ,  Buenas Pràcticas de Manufacturas BPM´s y  Obtencion de  Registros INVIMA
los empresas 
desarrollan  sus procesos de trasnformación  de productos  de  forma  adecuada ,
Se entregaron segun la necesidad de cada empresario diseño o rediseño de imagen, empaque y etiqueta.
</t>
  </si>
  <si>
    <t>Oscar Eduardo Rodriguez Lozano</t>
  </si>
  <si>
    <t>NOMBRE  DEL SECRETARIO, GERENTE O DIRECTOR</t>
  </si>
  <si>
    <t>Proyectó: Diana Marcela Gaona Farias</t>
  </si>
  <si>
    <t>SECRETARÍA O ENTIDAD</t>
  </si>
  <si>
    <t>COMPETITIVIDAD</t>
  </si>
  <si>
    <r>
      <t>NOMBRE</t>
    </r>
    <r>
      <rPr>
        <b/>
        <sz val="10"/>
        <color theme="1"/>
        <rFont val="Calibri"/>
        <family val="2"/>
        <scheme val="minor"/>
      </rPr>
      <t xml:space="preserve"> </t>
    </r>
    <r>
      <rPr>
        <sz val="10"/>
        <color theme="1"/>
        <rFont val="Calibri"/>
        <family val="2"/>
        <scheme val="minor"/>
      </rPr>
      <t xml:space="preserve">DE ENTIDADES ASISTIDAS                                                                   </t>
    </r>
  </si>
  <si>
    <r>
      <t>NOMBRE</t>
    </r>
    <r>
      <rPr>
        <b/>
        <sz val="8"/>
        <color theme="1"/>
        <rFont val="Calibri"/>
        <family val="2"/>
        <scheme val="minor"/>
      </rPr>
      <t xml:space="preserve"> </t>
    </r>
    <r>
      <rPr>
        <sz val="8"/>
        <color theme="1"/>
        <rFont val="Calibri"/>
        <family val="2"/>
        <scheme val="minor"/>
      </rPr>
      <t xml:space="preserve">DE ENTIDADES ASISTIDAS                                                                   </t>
    </r>
  </si>
  <si>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assitencia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</si>
  <si>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r>
      <t xml:space="preserve">En la Categoría de Asistencia,  señale con una </t>
    </r>
    <r>
      <rPr>
        <b/>
        <sz val="10"/>
        <color theme="1"/>
        <rFont val="Calibri"/>
        <family val="2"/>
        <scheme val="minor"/>
      </rPr>
      <t>Equis</t>
    </r>
    <r>
      <rPr>
        <sz val="10"/>
        <color theme="1"/>
        <rFont val="Calibri"/>
        <family val="2"/>
        <scheme val="minor"/>
      </rPr>
      <t xml:space="preserve"> (</t>
    </r>
    <r>
      <rPr>
        <b/>
        <sz val="10"/>
        <color theme="1"/>
        <rFont val="Calibri"/>
        <family val="2"/>
        <scheme val="minor"/>
      </rPr>
      <t>X</t>
    </r>
    <r>
      <rPr>
        <sz val="10"/>
        <color theme="1"/>
        <rFont val="Calibri"/>
        <family val="2"/>
        <scheme val="minor"/>
      </rPr>
      <t>) en la celda "</t>
    </r>
    <r>
      <rPr>
        <b/>
        <sz val="10"/>
        <color theme="1"/>
        <rFont val="Calibri"/>
        <family val="2"/>
        <scheme val="minor"/>
      </rPr>
      <t>C</t>
    </r>
    <r>
      <rPr>
        <sz val="10"/>
        <color theme="1"/>
        <rFont val="Calibri"/>
        <family val="2"/>
        <scheme val="minor"/>
      </rPr>
      <t xml:space="preserve">" si el tema deAsistencia  es una </t>
    </r>
    <r>
      <rPr>
        <b/>
        <sz val="10"/>
        <color theme="1"/>
        <rFont val="Calibri"/>
        <family val="2"/>
        <scheme val="minor"/>
      </rPr>
      <t>C</t>
    </r>
    <r>
      <rPr>
        <sz val="10"/>
        <color theme="1"/>
        <rFont val="Calibri"/>
        <family val="2"/>
        <scheme val="minor"/>
      </rPr>
      <t>apacitación, "</t>
    </r>
    <r>
      <rPr>
        <b/>
        <sz val="10"/>
        <color theme="1"/>
        <rFont val="Calibri"/>
        <family val="2"/>
        <scheme val="minor"/>
      </rPr>
      <t>AS</t>
    </r>
    <r>
      <rPr>
        <sz val="10"/>
        <color theme="1"/>
        <rFont val="Calibri"/>
        <family val="2"/>
        <scheme val="minor"/>
      </rPr>
      <t xml:space="preserve">",  si el tem de assitencia es una </t>
    </r>
    <r>
      <rPr>
        <b/>
        <sz val="10"/>
        <color theme="1"/>
        <rFont val="Calibri"/>
        <family val="2"/>
        <scheme val="minor"/>
      </rPr>
      <t xml:space="preserve">ASesoría,  </t>
    </r>
    <r>
      <rPr>
        <sz val="10"/>
        <color theme="1"/>
        <rFont val="Calibri"/>
        <family val="2"/>
        <scheme val="minor"/>
      </rPr>
      <t>o</t>
    </r>
    <r>
      <rPr>
        <b/>
        <sz val="10"/>
        <color theme="1"/>
        <rFont val="Calibri"/>
        <family val="2"/>
        <scheme val="minor"/>
      </rPr>
      <t xml:space="preserve"> "AC" </t>
    </r>
    <r>
      <rPr>
        <sz val="10"/>
        <color theme="1"/>
        <rFont val="Calibri"/>
        <family val="2"/>
        <scheme val="minor"/>
      </rPr>
      <t>si el tema de asistencia es un</t>
    </r>
    <r>
      <rPr>
        <b/>
        <sz val="10"/>
        <color theme="1"/>
        <rFont val="Calibri"/>
        <family val="2"/>
        <scheme val="minor"/>
      </rPr>
      <t xml:space="preserve"> AC</t>
    </r>
    <r>
      <rPr>
        <sz val="10"/>
        <color theme="1"/>
        <rFont val="Calibri"/>
        <family val="2"/>
        <scheme val="minor"/>
      </rPr>
      <t>ompañamiento.</t>
    </r>
  </si>
  <si>
    <t>AÑO __2017____________     TRIMESTRE No. _4To _________</t>
  </si>
  <si>
    <t>Distritos</t>
  </si>
  <si>
    <t xml:space="preserve">Asesorar asociaciones de distrito de riego, asesorar productores para manejo adecuado de cosechamiento y almacenamiento de agua </t>
  </si>
  <si>
    <t xml:space="preserve">No. de capacitaciones realizadas. No. de asesorías realizadas. No. de acompañamientos realizados.        </t>
  </si>
  <si>
    <t>Número</t>
  </si>
  <si>
    <t>Alcaldía- Asociaciones</t>
  </si>
  <si>
    <t xml:space="preserve">Asociaciones de usuarios de distrito de riego - Alcaldia  </t>
  </si>
  <si>
    <t>DIRECCIÓN  DE DESARROLLO RURAL Y ORDENAMIENTO PRODUCTIVO</t>
  </si>
  <si>
    <t>Asobosque, asocrun, asoesperanza, asopeñazul, asoresguardo, asofonté, asochivagro, asoproagro.
Umatas</t>
  </si>
  <si>
    <t>Pasca, Fómeque, Ubaque y Choachi.</t>
  </si>
  <si>
    <t>OCTUBRE - DICIEMBRE</t>
  </si>
  <si>
    <t>Socialización de los conocimientos adquiridos en la beca  " implementación de Fertirriego en la agricultura intensiva"</t>
  </si>
  <si>
    <t>transferencia de conocimiento adquirido en la beca mensionada</t>
  </si>
  <si>
    <t>Transferencia del conocimiento adquierido</t>
  </si>
  <si>
    <t xml:space="preserve">Gobernación a la Finca </t>
  </si>
  <si>
    <t xml:space="preserve">Asesoramiento de  entornos rurales </t>
  </si>
  <si>
    <t xml:space="preserve">Gobernación de Cundinamarca y entidades del Departamento </t>
  </si>
  <si>
    <t xml:space="preserve">Población objetivo pequeños productores del Departamento </t>
  </si>
  <si>
    <t>Fundación Yarumo</t>
  </si>
  <si>
    <t xml:space="preserve">UBALÁ, SAN JUAN, SAN CAYETANO </t>
  </si>
  <si>
    <t>OCTUBRE-DICIEMBRE</t>
  </si>
  <si>
    <t>Socializaciónm, diagnóstico presdial y levantamiento de encuesta de los 3 entornos.</t>
  </si>
  <si>
    <t>Sistemas productivos priorizados, determinación de cadena de agregación de valor y identificación de necesidades básicas insatisfechas</t>
  </si>
  <si>
    <t>Se atiende la necesidad manifiesta</t>
  </si>
  <si>
    <t>Formalización de la propiedad</t>
  </si>
  <si>
    <t xml:space="preserve">Asesoramiento jurídico y técnico  </t>
  </si>
  <si>
    <t xml:space="preserve">No. de visitas. No asesorías </t>
  </si>
  <si>
    <t>Alcaldía</t>
  </si>
  <si>
    <t>EPSAS</t>
  </si>
  <si>
    <t xml:space="preserve">Productores Agropecuarios </t>
  </si>
  <si>
    <t>Machetá, Útica, Pasca</t>
  </si>
  <si>
    <t>octubre -diciembre</t>
  </si>
  <si>
    <t xml:space="preserve">Socialización del programa Gobernación a la Finca con enfasís  en formalización de predios rurales </t>
  </si>
  <si>
    <t>Dar a conocer a la comunidad los alcances del programa y recepción de documentación para el programa de formalización</t>
  </si>
  <si>
    <t>SE ATIENDE LA NECESIDAD DE LOS USUARIOS</t>
  </si>
  <si>
    <t>Seguimiento y evaluación a las 116 EPSAS</t>
  </si>
  <si>
    <t xml:space="preserve">Verificar directamente con las EPSAS y los pequeños productores que se esté desarrollando el plan general de asistencia técnica, mejorando de esta manera la productividad de cada Municipio </t>
  </si>
  <si>
    <t xml:space="preserve">No. de capacitaciones realizadas. No. de asesorías realizadas. No. de acompañamientos realizados .        </t>
  </si>
  <si>
    <t>Productores  Agrícolas y ATA</t>
  </si>
  <si>
    <t xml:space="preserve">OFICINA DE INNOVACIÓN Y TRANSFERENCIA DE TECNOLOGÍA </t>
  </si>
  <si>
    <t>UMATA</t>
  </si>
  <si>
    <t>(66) Cáqueza, Chipaque, Choachí, Fómeque, Fosca, Fusagasugá, Granada, Gutiérrez, Quetame, Silvania, Tibacuy, Ubaque, Une, San Juan de Rioseco, Pulí, Chaguani, Tibirita, Macheta, Villapinzon, Suesca, Manta, Sesquile, Chocontá, Supatá, Vergara, San Francisco, la vega, alban, Sasaima, La Peña, Nimaima, Villeta, Nocaima, Quebradanegra, Útica, Jerusalén, Tocaima, Agua de Dios, Nilo, Guataquí, Nariño, Girardot, Ricaurte, Vianí, medina, supata , Choachí,  Yacopí, Topaipi, La Palma, El Peñon, Puerto Salgar, Guaduas, Caparrapí, Arbeláez, Cabrera, , Pandi, Pasca, Cáqueza, Guayabetal, Paime, Gachalá, Ubalá, Gachetá, Gama, Junín, Guasca, Guatavita, La Calera, Zipacon, El Rosal, Madrid,  Tenjo, Tabio, , Funza, Cogua, Nemocon, Tocancipá, Facatativá, Cajicá, Chía, Cota, Gachancipá, Tena, Viotá, Anapoima, Bojacá, Quipile, Subachoque, y Mosquera</t>
  </si>
  <si>
    <t>OCTUBRE - NOVIEMBRE -DICIEMBRE DE 2017</t>
  </si>
  <si>
    <t>A la fecha se han realizado  124 seguimientos  los restantes se estan  en proceso  y  su reporte seria al 29 de Diciembre ya que  esta  seguimiento es insumo  par la evaluación final de las Umata/Epsas</t>
  </si>
  <si>
    <t xml:space="preserve">Sector Agrícola </t>
  </si>
  <si>
    <t>Fortalecimiento de la cadena de la papa</t>
  </si>
  <si>
    <t>Fedepapa, comité Departamental de la papa, Consejo Nacional de la Papa</t>
  </si>
  <si>
    <t xml:space="preserve">Productores  Agrícolas </t>
  </si>
  <si>
    <t>DIRECCIÓN DE PRODUCCIÓN Y COMPETITIVIDAD RURAL</t>
  </si>
  <si>
    <t xml:space="preserve">4 horas </t>
  </si>
  <si>
    <t>Bogotá</t>
  </si>
  <si>
    <t xml:space="preserve">25 de octubre y 20 d enoviembre </t>
  </si>
  <si>
    <t>REUNION PARA  COMPENSACIONES DE PAPA</t>
  </si>
  <si>
    <t xml:space="preserve">FIRMA DE CONVENIO </t>
  </si>
  <si>
    <t>Fortalecimiento de las actividades de la cadena del café</t>
  </si>
  <si>
    <t>No de capacitaciones realizadas. No de asesorías realizadas. No de acompañamientos realizados</t>
  </si>
  <si>
    <t>Secretaría técnica de la cadena del café - comité de cafeteros de Cundinamarca</t>
  </si>
  <si>
    <t xml:space="preserve">Productores y/o asociaciones de productores de café </t>
  </si>
  <si>
    <t xml:space="preserve">Gachala- Sasaima-San Juan de Rio seco- Quipile </t>
  </si>
  <si>
    <t xml:space="preserve">17/10/2017- 17/11/2017- 06/12/2017 -18/12/2017 </t>
  </si>
  <si>
    <t xml:space="preserve">Acompañamiento tecnico a los proyectos de Gobernacion a la finca , constitución de asociación, socializaciones, Asesoria en Instalación de equipos </t>
  </si>
  <si>
    <t xml:space="preserve">Constitución de asociación municipio de Gachala,  instalación de equipos </t>
  </si>
  <si>
    <t>REVISON  CULTIVOS DE CAFÉ</t>
  </si>
  <si>
    <t xml:space="preserve">Sector Pecuario </t>
  </si>
  <si>
    <t>Sistema productivo piscícola fortalecido integralmente</t>
  </si>
  <si>
    <t>4 Asociaciones y 5 Municipios</t>
  </si>
  <si>
    <t>AUNAP -</t>
  </si>
  <si>
    <t>Pescadores  y Productores Piscícolas</t>
  </si>
  <si>
    <t>Fortalecimiento y mejoramiento de la cadena piscícola en el Departamento</t>
  </si>
  <si>
    <t xml:space="preserve">Alcaldia de Guataqui, Bektran  y Ghaguani </t>
  </si>
  <si>
    <t xml:space="preserve">2 días </t>
  </si>
  <si>
    <t>16 horas</t>
  </si>
  <si>
    <t>Guaduas, Puerto Salgar, Beltrán</t>
  </si>
  <si>
    <t xml:space="preserve">9 de octubre-14-15 de Noviembre  -21-24 de Noviembre </t>
  </si>
  <si>
    <t>“repoblamiento por siembra” de la especie Bocachico ( Prochilodus magdalenae),</t>
  </si>
  <si>
    <t>Liberación al medio acuático  doscientos cinco mil  (205.000) alevinos, con lo que se busca contribuir a recuperar y mantener la sostenibilidad ecológica y mantener los stocks comerciales de esta población íctica,</t>
  </si>
  <si>
    <t>Sistema productivo sostenible.</t>
  </si>
  <si>
    <t xml:space="preserve">Asesorar, acompañar a los Municipios en la conformación, funcionamiento de las Juntas Defensoras de Animales y apoyo a través de eventos y jornadas de bienestar animal </t>
  </si>
  <si>
    <t>No. de acompañamiento. No asesorías</t>
  </si>
  <si>
    <t xml:space="preserve">407 y las estrategias X,Y del Artículo 48 del programa Desarrollo Agropecuario con transformación. Es una actividad misional de acuerdo a lo establece la Ley 5 de 1972  </t>
  </si>
  <si>
    <t>Autoridades municipales, iglesia, fundaciones, asociaciones</t>
  </si>
  <si>
    <t xml:space="preserve">Comunidad,  productores pecuarios, asociaciones, Municipios </t>
  </si>
  <si>
    <t>alcaldias, juntas defensoras de animales y fundaciones</t>
  </si>
  <si>
    <t>48 horas</t>
  </si>
  <si>
    <t>Choachi .Funza - Cota- Choconta- Tocaima -Sibate-Sopo</t>
  </si>
  <si>
    <t>11-12-13-15-20 de Octubre</t>
  </si>
  <si>
    <t>No se realizarón todas las asistencias debido a dos aspectos: 1. Cancelación por parte de los municipios (4) .   2. Agotamiento de recursos para desplazamiento  (3)</t>
  </si>
  <si>
    <t>Capacitar en temas relacionados con la cadena cárnica y láctea del Departamento</t>
  </si>
  <si>
    <r>
      <t>No. de</t>
    </r>
    <r>
      <rPr>
        <sz val="8"/>
        <color rgb="FF000000"/>
        <rFont val="Calibri"/>
        <family val="2"/>
        <scheme val="minor"/>
      </rPr>
      <t xml:space="preserve"> capacitaciones realizadas.-                                                       No. de alcaldías/ entidades dptales/ funcionarios mpales.</t>
    </r>
  </si>
  <si>
    <t>De acuerdo al tipo de capacitación se solicitara la cooperación necesaria que se requiera a entidades del sector  como Ica, Ministerio de Agricultura, Invima entre otros</t>
  </si>
  <si>
    <t xml:space="preserve">Productores pecuarios, alcaldías y demás entidades que lo requieran por solicitud </t>
  </si>
  <si>
    <t>116 Municipios del Departamento</t>
  </si>
  <si>
    <t xml:space="preserve">Alcaldias-ICA-UMATA-PRODUCTORES </t>
  </si>
  <si>
    <t>Tibacuy</t>
  </si>
  <si>
    <t xml:space="preserve">Información de normatividad relacionada  con tema sanitario  del sector lacteo y carnico- primordialmente aftosa  y  zonas de contención  y acciones adelantadas por el Departamento para apoyar el proceso </t>
  </si>
  <si>
    <t xml:space="preserve">conocimiento de las resoluciones , normativas del ICA  y las acciones  adelantadas  por la Secretaria para minimizar el impacto  generado por la emergencia sanitaria  y comunicación de las acciones  y compromisos que adelantara el gobierno nacional por cada una de sus entidades </t>
  </si>
  <si>
    <t xml:space="preserve">Planillas  de asitencia </t>
  </si>
  <si>
    <t>Asesorar a las diferentes entidades, alcaldías y usuarios que lo requieran en temas  relacionados  con la cadena láctea  del Departamento.</t>
  </si>
  <si>
    <r>
      <t>No. de asesorías realizadas.</t>
    </r>
    <r>
      <rPr>
        <sz val="10"/>
        <color rgb="FF000000"/>
        <rFont val="Arial"/>
        <family val="2"/>
      </rPr>
      <t xml:space="preserve">                           </t>
    </r>
    <r>
      <rPr>
        <sz val="8"/>
        <color rgb="FF000000"/>
        <rFont val="Calibri"/>
        <family val="2"/>
        <scheme val="minor"/>
      </rPr>
      <t xml:space="preserve">No. de alcaldías/ funcionarios.      </t>
    </r>
    <r>
      <rPr>
        <sz val="8"/>
        <color rgb="FF000000"/>
        <rFont val="Arial"/>
        <family val="2"/>
      </rPr>
      <t xml:space="preserve">                </t>
    </r>
  </si>
  <si>
    <t>De acuerdo al tipo de asesoría se solicitara la cooperación necesaria que se requiera a entidades del sector  como Ica, ministerio de agricultura, invima entre otros</t>
  </si>
  <si>
    <t>116 Municipios de Departamento</t>
  </si>
  <si>
    <t xml:space="preserve">Alcaldias-ICA-UMATA-PRODUCTORES - MINISTERIO -BANCO AGRARIO -J.A.C -SECRETARIA DE AGRICULTURA-COMITÉ DE GANADEROS </t>
  </si>
  <si>
    <t>8 HORAS</t>
  </si>
  <si>
    <t xml:space="preserve">Yacopi-Caparrapi </t>
  </si>
  <si>
    <t>21-23 DE Octubre de 2017</t>
  </si>
  <si>
    <t xml:space="preserve">Evaluaciones Agropecuarias Municipales </t>
  </si>
  <si>
    <t>Acompañamiento en el proceso de inducción, capacitación, recolección y revisión de información de las evaluaciones agropecuarias municipales</t>
  </si>
  <si>
    <r>
      <t xml:space="preserve">No. de </t>
    </r>
    <r>
      <rPr>
        <sz val="8"/>
        <color rgb="FF000000"/>
        <rFont val="Calibri"/>
        <family val="2"/>
        <scheme val="minor"/>
      </rPr>
      <t xml:space="preserve">asesorías realizadas.                           No. de alcaldías/ funcionarios. </t>
    </r>
    <r>
      <rPr>
        <sz val="10"/>
        <color rgb="FF000000"/>
        <rFont val="Arial"/>
        <family val="2"/>
      </rPr>
      <t xml:space="preserve">                  </t>
    </r>
  </si>
  <si>
    <t xml:space="preserve">Ministerio de Agricultura y Desarrollo Rural y el operador que se elija </t>
  </si>
  <si>
    <t>Poblacion cundinamarquesa</t>
  </si>
  <si>
    <t>Umatas- Alcaldía</t>
  </si>
  <si>
    <t>OFICINA ASESORA DE PLANEACIÓN AGROPECUARIA</t>
  </si>
  <si>
    <t>UMATAS 116 O QUIEN HAGA SUS VECES</t>
  </si>
  <si>
    <t>30 DÍAS</t>
  </si>
  <si>
    <t>CABECERAS DE PROVINCIAS</t>
  </si>
  <si>
    <t>4 TRIMESTRE</t>
  </si>
  <si>
    <t>SOCIALIZACIÓN Y PRESENTACIÓN DE LA METODOLGÍA PARA LA RECOLECCIÓN DE CIFRAS DE LAS EVALUACIONES AGROPECUARIAS MUNICIPALES 2017. REVISIÓN, AJUSTE Y RECOLECCIÓN DE LAS CIFRAS DE LAS EVALUACIONES AGROPECUARIAS 2017</t>
  </si>
  <si>
    <t>RECOLECIÓN DE INFORMACIÓN DE 116 MUNICIPIOS</t>
  </si>
  <si>
    <t xml:space="preserve">Emergencias Agropecuarias </t>
  </si>
  <si>
    <t xml:space="preserve">Acompañamiento y visita a campo   </t>
  </si>
  <si>
    <t xml:space="preserve">Gobernacion de Cundinamarca y Entidades del Departamento </t>
  </si>
  <si>
    <t>UMATAS,PRODUCTORES</t>
  </si>
  <si>
    <t>1 HORA</t>
  </si>
  <si>
    <t>SADR</t>
  </si>
  <si>
    <t xml:space="preserve">INFORMACIÓN  DEL DILIGENCIAMIENTO DEL FORMATO ÚNICO DE REGISTRO DE SISTEMAS PRODUCTIVOS AGROPECUARIOS AFECTADOS POR SITUACIÓN DE DESASTRE, CALAMIDAD O EMERGENCIA A NIVEL MUNICIPAL </t>
  </si>
  <si>
    <t>ENTREGA DE FORMATOS BIEN DILIGENCIADOS COMO DOCUMENTOS ANEXOS</t>
  </si>
  <si>
    <t>ERIKA ELIZABETH SABOGAL CASTRO</t>
  </si>
  <si>
    <t>___________________________________________</t>
  </si>
  <si>
    <t>FIRMA DEL SECRETARIO, GERENTE O DIRECTOR</t>
  </si>
  <si>
    <t>AGRICULTURA</t>
  </si>
  <si>
    <r>
      <t>NOMBRE</t>
    </r>
    <r>
      <rPr>
        <b/>
        <sz val="11"/>
        <color theme="1"/>
        <rFont val="Calibri"/>
        <family val="2"/>
        <scheme val="minor"/>
      </rPr>
      <t xml:space="preserve"> </t>
    </r>
    <r>
      <rPr>
        <sz val="11"/>
        <color theme="1"/>
        <rFont val="Calibri"/>
        <family val="2"/>
        <scheme val="minor"/>
      </rPr>
      <t xml:space="preserve">DE ENTIDADES ASISTIDAS                                                                   </t>
    </r>
  </si>
  <si>
    <t>Buenas prácticas sanitarias en procesos de tratamiento de agua potable</t>
  </si>
  <si>
    <t>Garantizar la calidad del agua suministrada a la población urbana.</t>
  </si>
  <si>
    <r>
      <t>No. de</t>
    </r>
    <r>
      <rPr>
        <b/>
        <sz val="11"/>
        <color theme="1"/>
        <rFont val="Calibri"/>
        <family val="2"/>
        <scheme val="minor"/>
      </rPr>
      <t xml:space="preserve"> capacitaciones realizadas.//    </t>
    </r>
    <r>
      <rPr>
        <sz val="11"/>
        <color theme="1"/>
        <rFont val="Calibri"/>
        <family val="2"/>
        <scheme val="minor"/>
      </rPr>
      <t xml:space="preserve">                                                       No. de capacitaciomes programadas/ </t>
    </r>
  </si>
  <si>
    <r>
      <rPr>
        <b/>
        <sz val="11"/>
        <color theme="1"/>
        <rFont val="Calibri"/>
        <family val="2"/>
        <scheme val="minor"/>
      </rPr>
      <t xml:space="preserve">No. Capacitaciones </t>
    </r>
    <r>
      <rPr>
        <sz val="11"/>
        <color theme="1"/>
        <rFont val="Calibri"/>
        <family val="2"/>
        <scheme val="minor"/>
      </rPr>
      <t xml:space="preserve">realizadas a operadores de servicios públicos. </t>
    </r>
  </si>
  <si>
    <t>N.A.</t>
  </si>
  <si>
    <t>Operadores de  PTAP</t>
  </si>
  <si>
    <t>ASEGURAMIENTO</t>
  </si>
  <si>
    <t>Oficina de servicios Públicos</t>
  </si>
  <si>
    <t>Chipaque</t>
  </si>
  <si>
    <t>Evaluación PTAP , buenas practicas sanitarias y capacitación en operación.</t>
  </si>
  <si>
    <t>Recomendaciones  para el cumpllimiento de las BPS y determinación de la dosis optima de los productos químicos.</t>
  </si>
  <si>
    <t>Empresa de servicios Públicos</t>
  </si>
  <si>
    <t>Puerto Ssalgar</t>
  </si>
  <si>
    <t xml:space="preserve"> 03/11/2017</t>
  </si>
  <si>
    <t>La Vega</t>
  </si>
  <si>
    <t>Beltrán</t>
  </si>
  <si>
    <t>06 07/12/2017</t>
  </si>
  <si>
    <t>Oficina de Servicios Públicos, Alcaldia Municipal</t>
  </si>
  <si>
    <t>Guataqui</t>
  </si>
  <si>
    <t>Fortalecimiento en calidad de agua para consumo humano, análisis físicos químicos y microbiológicos de la misma y asistencia en buenas practicas sanitarias.</t>
  </si>
  <si>
    <t>Mejoramiento en las diferentes etapas del proceso de potabilización y entrega de resultados de calidad de agua cruda y tratada</t>
  </si>
  <si>
    <t>Asociaciones de Acueductos Rurales del Municipio de tena</t>
  </si>
  <si>
    <t>Tena</t>
  </si>
  <si>
    <t>Gachancipa</t>
  </si>
  <si>
    <t>Oficina de Servicios Públicos de Acueducto, Alcantarillado y Aseo del Municipio de Nemocón</t>
  </si>
  <si>
    <t>Nemocón</t>
  </si>
  <si>
    <t>Empresa de Acueducto Alcantarillado y Aseo de Guasca S.A. E.S.P. Ecosiecha S.A. E.S.P</t>
  </si>
  <si>
    <t>Guasca</t>
  </si>
  <si>
    <t>Asociación de Usuarios Acueducto Rural de la vereda de Munas ASUAMINAL</t>
  </si>
  <si>
    <t>Empresa de Servicios Públicos E.S.P. de Villeta</t>
  </si>
  <si>
    <t>Villeta</t>
  </si>
  <si>
    <t>Unidad de Servicios Públicos del Municipio de Vergara</t>
  </si>
  <si>
    <t>Vergara</t>
  </si>
  <si>
    <t>Asistencia operacional en redes de acueducto y alcantarillado</t>
  </si>
  <si>
    <t>Mejorar la calidad del servicio de acueducto y alcantarillado</t>
  </si>
  <si>
    <r>
      <t xml:space="preserve">No. de </t>
    </r>
    <r>
      <rPr>
        <b/>
        <sz val="11"/>
        <color theme="1"/>
        <rFont val="Calibri"/>
        <family val="2"/>
        <scheme val="minor"/>
      </rPr>
      <t xml:space="preserve">asesorías realizadas //  </t>
    </r>
    <r>
      <rPr>
        <sz val="11"/>
        <color theme="1"/>
        <rFont val="Calibri"/>
        <family val="2"/>
        <scheme val="minor"/>
      </rPr>
      <t xml:space="preserve">                          No. de  A</t>
    </r>
    <r>
      <rPr>
        <b/>
        <sz val="11"/>
        <color theme="1"/>
        <rFont val="Calibri"/>
        <family val="2"/>
        <scheme val="minor"/>
      </rPr>
      <t xml:space="preserve">sesorias programadas.      </t>
    </r>
    <r>
      <rPr>
        <sz val="11"/>
        <color theme="1"/>
        <rFont val="Calibri"/>
        <family val="2"/>
        <scheme val="minor"/>
      </rPr>
      <t xml:space="preserve">                     </t>
    </r>
  </si>
  <si>
    <r>
      <rPr>
        <b/>
        <sz val="11"/>
        <color theme="1"/>
        <rFont val="Calibri"/>
        <family val="2"/>
        <scheme val="minor"/>
      </rPr>
      <t xml:space="preserve">No. Asesorías </t>
    </r>
    <r>
      <rPr>
        <sz val="11"/>
        <color theme="1"/>
        <rFont val="Calibri"/>
        <family val="2"/>
        <scheme val="minor"/>
      </rPr>
      <t xml:space="preserve">realizadas a operadores de servicios públicos. </t>
    </r>
  </si>
  <si>
    <t>Gerentes, Directores / funcionarios / Operadores de  redes de acueducto y alcantarillado.</t>
  </si>
  <si>
    <t>EMPRESA DE SERVICOS PUBLICOS DE PULI</t>
  </si>
  <si>
    <t>4 HORAS</t>
  </si>
  <si>
    <t>PULI</t>
  </si>
  <si>
    <t>DETECCION DE FUGAS</t>
  </si>
  <si>
    <t>SE DETECTARON TRES FUGAS, SE UTILIZO EL GEOFONO</t>
  </si>
  <si>
    <t>En varias ocacioness  se utilizo geofono</t>
  </si>
  <si>
    <t>SECRETARIO DE SERVICIOS PUBLICOS</t>
  </si>
  <si>
    <t>SAN JUAN DE RIO SECO</t>
  </si>
  <si>
    <t>SE DETECTO UNA FUGA CON EL CORRELADOR</t>
  </si>
  <si>
    <t>2 HORAS</t>
  </si>
  <si>
    <t>VIANI</t>
  </si>
  <si>
    <t>SE DETECTO UNA FUGA CON EL GEOFONO</t>
  </si>
  <si>
    <t>3 HORAS</t>
  </si>
  <si>
    <t>GUASCA</t>
  </si>
  <si>
    <t>SE DETECTO UNA FUGA CON EL CORREALDOR</t>
  </si>
  <si>
    <t>LENGUAZAQUE</t>
  </si>
  <si>
    <t>NO SE DETECTARON FUGAS</t>
  </si>
  <si>
    <t>NEMOCON</t>
  </si>
  <si>
    <t>MANTA</t>
  </si>
  <si>
    <t>GACHETA</t>
  </si>
  <si>
    <t>SIMIJACA</t>
  </si>
  <si>
    <t>JERUSALEN</t>
  </si>
  <si>
    <t xml:space="preserve">ANOLIMA </t>
  </si>
  <si>
    <t>SE DETECTARON DOS FUGAS</t>
  </si>
  <si>
    <t>VERGARA</t>
  </si>
  <si>
    <t>Fortalecer institucionalmente 300 comunidades organizadas de acueducto en la zona rural dentro del programa "agua a la vereda"</t>
  </si>
  <si>
    <t>Mejorar la calidad del servicio de acueducto y garantizar la sostenibilidad de la prestación de los operadores rurales.</t>
  </si>
  <si>
    <t>Gerentes / Directores, /  funcionarios de los prestadores servicios público de acueducto en el área rural</t>
  </si>
  <si>
    <t xml:space="preserve"> Acueducto San antonio  - Santa Bárbara de Arbeláez</t>
  </si>
  <si>
    <t>Arbeláez</t>
  </si>
  <si>
    <t>Aprobación y socialización  Plan De Acción. Avance de fortalecimiento según plan de acción en un 25%.</t>
  </si>
  <si>
    <t xml:space="preserve">Avance en la ejecución de Plan de acción </t>
  </si>
  <si>
    <t>Acueducto Peñas Blancas de Cabrera</t>
  </si>
  <si>
    <t>Cabrera</t>
  </si>
  <si>
    <t>Aprobación y socialización  Plan De Acción. Avance de fortalecimiento según plan de acción en un 15%.</t>
  </si>
  <si>
    <t>Acueducto de la vereda Chivaté de Choachí</t>
  </si>
  <si>
    <t>Choachí</t>
  </si>
  <si>
    <t>Acueducto de la vereda Laureles de Choachí</t>
  </si>
  <si>
    <t>Acueducto de Gúchipas, municipio de Pasca</t>
  </si>
  <si>
    <t>Pasca</t>
  </si>
  <si>
    <t>Acueducto de la quebrada Murillo</t>
  </si>
  <si>
    <t>Silvania</t>
  </si>
  <si>
    <t>Acueducto de la vereda San Luis del municipio de Silvania</t>
  </si>
  <si>
    <t>ACUAGUALVA</t>
  </si>
  <si>
    <t>LA VEGA</t>
  </si>
  <si>
    <t>Fortalecimiento institucional de las comunidades organizadas de acueducto en la zona rural dentro del programa "agua a la vereda"</t>
  </si>
  <si>
    <t>Acueductos veredales fortalecidos en el area legal, administrativa, comercial financiera y social</t>
  </si>
  <si>
    <t>La asistencia brindada siempre es en campo, es decir el las veredas del departamento</t>
  </si>
  <si>
    <t>ACUANAMAY</t>
  </si>
  <si>
    <t>ALBAN</t>
  </si>
  <si>
    <t>ACUASONORA</t>
  </si>
  <si>
    <t>NILO</t>
  </si>
  <si>
    <t>ASUACUEDUCTO</t>
  </si>
  <si>
    <t>ACUEDUCTO NARANJOS</t>
  </si>
  <si>
    <t>CAPARRAPPI</t>
  </si>
  <si>
    <t>ACUEDUCTO PEDREGAL</t>
  </si>
  <si>
    <t>CAPARRAPI</t>
  </si>
  <si>
    <t xml:space="preserve">1. Asociación de suscriptores del servicio de acueducto de la vereda Santo Domingo Parte Alta del municipio de Tocaima. </t>
  </si>
  <si>
    <t>Tocaima</t>
  </si>
  <si>
    <t xml:space="preserve">Fortalecimiento institucional y administrativo, Manual de funciones, manual de procedimientos, sistema de control interno, Control de pérdidas -Metodología PUEAA y Concesión de agua. </t>
  </si>
  <si>
    <t xml:space="preserve">Cumplimiento legal, mejora en la eficiencia en la prestación del servicio de público de agua potable  por parte del prestador. </t>
  </si>
  <si>
    <t xml:space="preserve">2. Asociación de suscriptores de acueducto de las veredas Laurel Alto y Aguamarilla del municipio de San Bernardo. </t>
  </si>
  <si>
    <t>San Bernardo</t>
  </si>
  <si>
    <t>3. Cooperativa de suscriptores del servicio de acueducto de las veredas del sur Coovesur Ltda ESP.</t>
  </si>
  <si>
    <t>Fusagasugá</t>
  </si>
  <si>
    <t xml:space="preserve">4. Junta de acción comunal vereda El Carmen, del municipio de Ubalá. </t>
  </si>
  <si>
    <t>Ubalá-San Pedro de Jagua</t>
  </si>
  <si>
    <t xml:space="preserve">5. Asociación regional de productores las Delicias-Asodelicias ARV. </t>
  </si>
  <si>
    <t>Ubalá Zona A</t>
  </si>
  <si>
    <t>PRESTADORES RURALES DEL SERVICIO DE ACUEDUCTO,   ACUEDUCTO VEREDAL ASUACDESA, VEREDA LAS DELICIAS Y BARRIO SANTA TERESA.</t>
  </si>
  <si>
    <t>SIBATE</t>
  </si>
  <si>
    <t>socializacion, aprobacion y adopcion de procedimientos en los componenetes administrativo y financiero, taller de cuidado del agua y habitos de higiene y salud escuela veredal</t>
  </si>
  <si>
    <t>se fortalecio el prestador en los componentes administrativo, fiinanciero y social</t>
  </si>
  <si>
    <t xml:space="preserve">PRESTADORES RURALES DEL SERVICIO DE ACUEDUCTO,   ACUEDUCTO VEREDAL, QUINCHITA, </t>
  </si>
  <si>
    <t>FOSCA</t>
  </si>
  <si>
    <t>socializacion, aprobacion y adopcion de procedimientos en los componenetes administrativo y comercial,.</t>
  </si>
  <si>
    <t>se fortalecio el prestador en los componentes administrativo y comercial</t>
  </si>
  <si>
    <t>PRESTADORES RURALES DEL SERVICIO DE ACUEDUCTO,   ACUEDUCTO VEREDAL  CONUCOS</t>
  </si>
  <si>
    <t>GUAYABETAL</t>
  </si>
  <si>
    <t>socializacion programa y socializacion y firma del plan de trabajo</t>
  </si>
  <si>
    <t>se realizo firma de plan de accion con el prestado par ainiciar proceso de fortalecimiento</t>
  </si>
  <si>
    <t>PRESTADORES RURALES DEL SERVICIO DE ACUEDUCTO,   ACUEDUCTO VEREDAL  ASOJOYOJA VEREDA PUEBLO VIEJO.</t>
  </si>
  <si>
    <t>ZIPACON</t>
  </si>
  <si>
    <t>socializacion, aprobacion y adopcion de procedimientos en los componenetes administrativo y comercial, taller de cuidado del agua y habitos de higiene y salud escuela veredal</t>
  </si>
  <si>
    <t>se fortalecio el prestador en los componentes administrativo, comercial y social</t>
  </si>
  <si>
    <t>g</t>
  </si>
  <si>
    <t>PRESTADORES RURALES DEL SERVICIO DE ACUEDUCTO,   ACUEDUCTO VEREDAL ASOPAB, VEREDA HOYA GRANDE</t>
  </si>
  <si>
    <t>socilializacion diagnosticoen los ejes institucional, finaciero y social, presentacion y firma plan de trabajo y taller de cuidado del agua y habitps de higiene y salud escuela veredal</t>
  </si>
  <si>
    <t>se fortalecio el prestador en los componentes isntitucional y financiero</t>
  </si>
  <si>
    <t>PRESTADORES RURALES DEL SERVICIO DE ACUEDUCTO,   ACUEDUCTO VEREDAL  COLORADOS.</t>
  </si>
  <si>
    <t>PUERTO SALGAR</t>
  </si>
  <si>
    <t>socilializacion diagnosticoen los ejes institucional, finaciero y social, presentacion y firma plan de trabajo y taller de SG-SST</t>
  </si>
  <si>
    <t>se realizo socializacion del diagnostico realizado al presatdor y se fortalecion en el aspecto social</t>
  </si>
  <si>
    <t>Asociación de Usuarios del acueducto regional Alto del Rosario - ASUAR</t>
  </si>
  <si>
    <t>Viani</t>
  </si>
  <si>
    <t>1 de noviembre de 2017</t>
  </si>
  <si>
    <t>Socialización del plan de accion y actividades de fortalecimiento en aspecto institucional y legal, comercial y financiero y social</t>
  </si>
  <si>
    <t>positivo, los usuarios quedaron satisfechos con las capacitaciones, piden que se hagan mas seguido</t>
  </si>
  <si>
    <t>Asociación de Usuarios del acueducto de la vereda Campo Alegre</t>
  </si>
  <si>
    <t>Asociación de Usuarios del acueducto de la vereda Golgota</t>
  </si>
  <si>
    <t>Quipile</t>
  </si>
  <si>
    <t xml:space="preserve">no                    (1) </t>
  </si>
  <si>
    <t>Junta de Acción Comunal El Plomo</t>
  </si>
  <si>
    <t>PAIME</t>
  </si>
  <si>
    <t>Actividades de Fortalecimiento Institucional, Legal; Adminsitrativo, Comercial, Financiero y Social</t>
  </si>
  <si>
    <t>Se desarollaron dos talleres dirigidos a la Junta Administradora y a los suscriptores del acuedcuto donde se les informa  a los suscriptores y a la comunidad la importancia del Uso racional del Agua Y del Uso Eficiente y Ahorro del Agua. Tambien se realizo una actividad en la Escuela Rural sobre Aseo e Higiene con los estudiantes</t>
  </si>
  <si>
    <t>Acueducto Agua Santa</t>
  </si>
  <si>
    <t>SAN ANTONIO</t>
  </si>
  <si>
    <t>Actividades de Fortalecimiento  Social</t>
  </si>
  <si>
    <t>Se desarollaron dos talleres dirigidos a la Junta Administradora y donde se les informa la importancia de los sistemas de gestion de seguridad y salud en el trabajo con cada una de las actividades que se realizan diariamente y de igual forma se le informo a los suscriptores y a la comunidad la importancia del Uso racional del Agua. En la Escuela Rural de Pueblo Nuevo se realizo un taller de Aseo e Higiene.</t>
  </si>
  <si>
    <t>Asociación de Usuarios del Acueducto de Las Veredas La Esmeralda Montelargo San Jerónimo Milán y Limonal del Municipio de Anolaima - Departamento de Cundinamarca</t>
  </si>
  <si>
    <t>ANOLAIMA</t>
  </si>
  <si>
    <t>se desarrollo la socialización del Estudio Tarifario en las veredas que conforman el Acueducto, y un taller sobre Sentido de Pertenencia.</t>
  </si>
  <si>
    <t>Se desarollaron dos talleres dirigidos a la Junta Administradora y a los suscriptores del acuedcuto donde se les informa la importancia de los sistemas de gestion de seguridad y salud en el trabajo con cada una de las actividades que se realizan diariamente y de igual forma se le informo a los suscriptores y a la comunidad la importancia del Uso racional del Agua</t>
  </si>
  <si>
    <t>el programa no se realiza asistencia en oficina debido a que estas actividades se llevan a cabo en las veredas donde se presta el servicio</t>
  </si>
  <si>
    <t>Asociación de Usuarios del Acueducto de la vereda El Copó del municipio de Tocaima</t>
  </si>
  <si>
    <t>TOCAIMA</t>
  </si>
  <si>
    <t>Sensibilización sobre el uso eficiente y ahorro del recurso hídrico y la promoción del sentido de pertenencia que deben tener los suscriptores con su acueducto.</t>
  </si>
  <si>
    <t>Sensibilizar a la comunidad
 en  el uso eficiente y ahorro del recurso hídrico</t>
  </si>
  <si>
    <t>Asociación de Usuarios de la Inspeccion Santa Teresa Vereda San Cristobal del municipio de Medina</t>
  </si>
  <si>
    <t>MEDINA</t>
  </si>
  <si>
    <t>Asociación de Usuarios de Suscriptores y Usuarios del Acueducto Regional Acualimopnal del municipio de Sasaima</t>
  </si>
  <si>
    <t>SASAIMA</t>
  </si>
  <si>
    <t>Sensibilizacion en la prevencion al personal de la entidad prestadora en el sistema de gestion y seguridad y salud en el trabajo</t>
  </si>
  <si>
    <t>Sensibilizar en la prevencion al personal de la entidad prestadora en el sistema de gestion y seguridad</t>
  </si>
  <si>
    <t>Asociación de Usuarios del Acueducto Rural y Comunitario Acuacajon del municipio de San Francisco</t>
  </si>
  <si>
    <t>SAN FRANCISCO</t>
  </si>
  <si>
    <t>Avance de fortalecimiento según plan de acción en un 75%. Talleres de capacitación: PUEAA, sensibilización ambiental, pertenencia empresarial y estudio tarifario.</t>
  </si>
  <si>
    <t xml:space="preserve">Avance en 75% en la ejecución de Plan de acción </t>
  </si>
  <si>
    <t>Avance de fortalecimiento según plan de acción en un 60%. Talleres de capacitación: PUEAA,pertenencia empresarial y estudio tarifario.</t>
  </si>
  <si>
    <t xml:space="preserve">Avance en 60% en la ejecución de Plan de acción </t>
  </si>
  <si>
    <t>Avance de fortalecimiento según plan de acción en un 80%. Talleres de capacitación: PUEAA, uso agua e higiene, pertenencia empresarial - estudio tarifario.</t>
  </si>
  <si>
    <t xml:space="preserve">Avance en 80% en la ejecución de Plan de acción </t>
  </si>
  <si>
    <t>Avance de fortalecimiento según plan de acción en un 65%.</t>
  </si>
  <si>
    <t xml:space="preserve">Avance en 65% en la ejecución de Plan de acción </t>
  </si>
  <si>
    <t>Avance de fortalecimiento según plan de acción en un 80%. Talleres de capacitación: PUEAA, sensibilización ambiental, uso agua y hábitos de higiene .</t>
  </si>
  <si>
    <t>Avance de fortalecimiento según plan de acción en un 60%. Talleres de capacitación: PUEAA, sensibilización ambiental, pertenencia empresarial y estudio tarifario. hábitos de higiene</t>
  </si>
  <si>
    <t xml:space="preserve">Asociación de Usuarios del Acueducto ACUPUR </t>
  </si>
  <si>
    <t xml:space="preserve">GUAYABAL DE SIQUIMA </t>
  </si>
  <si>
    <t>RESOLUCIÓN 1111 DE 2017 / SENTIDO DE PERTENENCIA</t>
  </si>
  <si>
    <t xml:space="preserve">Sensibilizar a la comunidad
En sistemas de gestión de deguridad  y salud en el trabajo Ysentido de pertenecia/micro y macro medición </t>
  </si>
  <si>
    <t>Asociación de Usuarios del Acueducto SAN JOSÉ</t>
  </si>
  <si>
    <t xml:space="preserve">CACHIPAY </t>
  </si>
  <si>
    <t xml:space="preserve"> RESOLUCIÓN 1111 DE 2017</t>
  </si>
  <si>
    <t xml:space="preserve">Sensibilizar a la comunidad
En sistemas de gestión de deguridad  y salud en el trabajo </t>
  </si>
  <si>
    <t xml:space="preserve">Asociación de Usuarios del Acueducto ACUAPEÑA NEGRA </t>
  </si>
  <si>
    <t xml:space="preserve">Asociación de Usuarios del Acueducto ASOTASAJERAS </t>
  </si>
  <si>
    <t xml:space="preserve">GACHETA </t>
  </si>
  <si>
    <t>SENTIDO DE PERTENECIA</t>
  </si>
  <si>
    <t xml:space="preserve">Sensibilizar a la comunidad
En sentido de pertenecia; micro y macro medición </t>
  </si>
  <si>
    <t xml:space="preserve">Asociación de Usuarios del Acueducto QUEBRADA NEGRA QUEBRADA BLANCA </t>
  </si>
  <si>
    <t xml:space="preserve">JUNÍN </t>
  </si>
  <si>
    <t>Asociación de Usuarios del Acueducto ASUARTELAM</t>
  </si>
  <si>
    <t xml:space="preserve">TENA </t>
  </si>
  <si>
    <t>Sensibilizar a la comunidad
En sistemas de gestión de deguridad  y salud en el trabajo.</t>
  </si>
  <si>
    <t xml:space="preserve">Asociación de Usuarios del Acueducto MUCHINDOTE </t>
  </si>
  <si>
    <t>socializacion, aprobacion y adopcion de procedimientos en los componenetes administrativo y financiero, taller de sentido pertenencia y ahorro del agua</t>
  </si>
  <si>
    <t>socializacion, aprobacion y adopcion de procedimientos en los componenetes administrativo y comercial,.talleres de habitos de higiene y salud, ahorro del agua y sentido de pertenencia</t>
  </si>
  <si>
    <t>socializacion, aprobacion y adopcion de procedimientos en los componenetes administrativo y comercial, talleres de ahorro, habitos de higiene y salud del agua, sentido de petenencia</t>
  </si>
  <si>
    <t>socializacion, aprobacion y adopcion de procedimientos en los componenetes administrativo y comercial, talleres de ahorro del agua y sentido de pertenencia</t>
  </si>
  <si>
    <t>socilializacion diagnosticoen los ejes institucional, finaciero y social, aprobacion y adopcion de procedimientos y talleres de cuidado del agua, cultura de pago y SG-SST</t>
  </si>
  <si>
    <t>se fortalecio el prestador en los componentes institucional y financiero</t>
  </si>
  <si>
    <t>socializacion, aprobacion y adopcion de procedimientos en los componenetes administrativo y financiero, talleres de cuidado del agua, cultura de pago y habitos de higiene y salud escuela veredal</t>
  </si>
  <si>
    <t>ACUEDUCTO AGUA SANTA</t>
  </si>
  <si>
    <t xml:space="preserve"> taller Aseo e Higiene y Capacitación Sistema de gestión de Seguridad y Salud en el Trabajo</t>
  </si>
  <si>
    <t>ACUEDUCTO DE PRADILA E.S.P</t>
  </si>
  <si>
    <t xml:space="preserve">MESITAS DEL COLEGIO </t>
  </si>
  <si>
    <t xml:space="preserve">TALLER SENTIDO DE PERTENENCIA Y USO RACIONAL DEL AGUA  </t>
  </si>
  <si>
    <t>se fortalecio el prestador en el  componente social</t>
  </si>
  <si>
    <t>ACUEDUCTO ACUAMILI</t>
  </si>
  <si>
    <t>socializacion estudio tarifario  talleres de sentido de petenencia</t>
  </si>
  <si>
    <t xml:space="preserve">ASOCIACION DE USUARIOS DEL ACUDUCTO VEREDAL DE JAVA </t>
  </si>
  <si>
    <t>VIOTA</t>
  </si>
  <si>
    <t xml:space="preserve">socilializacion diagnosticoen los ejes institucional yfinaciero </t>
  </si>
  <si>
    <t>se fortalecio el prestador en los componentes institucional  financiero y social</t>
  </si>
  <si>
    <t>ASAMBLEA GENERAL, TALLER CULTURA DE PAGO</t>
  </si>
  <si>
    <t>socializacion,  componenetes administrativo y financiero, talleres de cuidado del agua, y habitos de higiene y salud escuela veredal</t>
  </si>
  <si>
    <t>socializacion componenetes administrativo y financiero,  Capacitación Sistema de gestión de Seguridad y Salud en el Trabajo y Sentido de Pertenencia</t>
  </si>
  <si>
    <t>socializacion componenetes administrativo y financiero</t>
  </si>
  <si>
    <t>ASAMBLEA GENERAL, TALLER CULTURA DE PAGO Y SENTIDO DE PERTENENCIA</t>
  </si>
  <si>
    <t>JUNTA DE ACCIÓN COMUNAL LA CONCEPCIÓN</t>
  </si>
  <si>
    <t>GUTIERREZ</t>
  </si>
  <si>
    <t>socializacion componenetes administrativo y financiero,  Capacitación Sistema de gestión de Seguridad y Salud en el Trabajo</t>
  </si>
  <si>
    <t>ACUIAN (MACRO)</t>
  </si>
  <si>
    <t>EL COLEGIO</t>
  </si>
  <si>
    <t>13/1272017</t>
  </si>
  <si>
    <t>Avance de fortalecimiento según plan de acción en un 70%.</t>
  </si>
  <si>
    <t xml:space="preserve">Avance en70% en la ejecución de Plan de acción </t>
  </si>
  <si>
    <t>14/1272017</t>
  </si>
  <si>
    <t>Acueducto Santo Domingo</t>
  </si>
  <si>
    <t>12/1272017</t>
  </si>
  <si>
    <t>Asociacion Laurel Alto y Agua Amarilla</t>
  </si>
  <si>
    <t>SAN BERNARDO</t>
  </si>
  <si>
    <t>JUNTA DE ACCION  EL CARMEN</t>
  </si>
  <si>
    <t>UBALA ZOINA B</t>
  </si>
  <si>
    <t>COOVESUR</t>
  </si>
  <si>
    <t>FUSAGASUGA</t>
  </si>
  <si>
    <t>Asociación de Usuarios del Acueducto Vereda San Jose</t>
  </si>
  <si>
    <t>TIBACUY</t>
  </si>
  <si>
    <t>Fortalecimiento a los empleados vinculados al prestador frente a los siguientes temas: Afiliación de los empleados al SGSSS, el uso de los elementos de protección personal, riesgos existentes según labor ejecutada y pausas activas.</t>
  </si>
  <si>
    <t>Proceso de formación a la junta directiva del acueducto y los empleados del mismo frente al Decreto 1072 de 2015</t>
  </si>
  <si>
    <t>Junta de Acción Comunal de la Vereda Loma Alta Sector Escuela y Escuela Loma Alta Central</t>
  </si>
  <si>
    <t>SILVANIA</t>
  </si>
  <si>
    <t>Proceso formativo con la comunidad escolar frente a los habitos de vida saludable y coservacion de los recursos naturales.</t>
  </si>
  <si>
    <t>Fomentar en la comunidad escolar los habitos de vida saludables y la conservacion de los recursos naturales</t>
  </si>
  <si>
    <t xml:space="preserve">Asociación de Usuarios del Acueducto El Manantial </t>
  </si>
  <si>
    <t>Asociacion de Usuarios del servicio de Acueducto Leonardo Hoyos ESP</t>
  </si>
  <si>
    <t>Junta de Acción Comunal de la Vereda Loma Alta Sector Escuela</t>
  </si>
  <si>
    <t>Sensibilización y proceso formativo con los suscriptores y/o usuarios frente al Sentido de Pertenencia a tener con nuestro acueducto y uso racional de agua.</t>
  </si>
  <si>
    <t xml:space="preserve">Junta de Acción Comunal de la Vereda Cabrera </t>
  </si>
  <si>
    <t xml:space="preserve">Asociación de Usuarios del Servicio de Acueducto Fernando Salazar y Vereda Rio Dulce </t>
  </si>
  <si>
    <t>VILLETA</t>
  </si>
  <si>
    <t xml:space="preserve">Junta de Acción Comunal de la Vereda El Chilcal Bajo </t>
  </si>
  <si>
    <t>QUETAME</t>
  </si>
  <si>
    <t>Asociación de Usuarios de la vereda Aguafría</t>
  </si>
  <si>
    <t>Quebradanegra</t>
  </si>
  <si>
    <t>18 de Noviembre de 2017</t>
  </si>
  <si>
    <t>Fortalecimiento en aspecto institucional y legal, comercial y financiero y social</t>
  </si>
  <si>
    <t>Asociación de Usuarios de la vereda Santa Bárbara</t>
  </si>
  <si>
    <t>Acueducto Regional Alto del Rosario ASUAR</t>
  </si>
  <si>
    <t>Vianí</t>
  </si>
  <si>
    <t>4 de Diciembre de 2017</t>
  </si>
  <si>
    <t>Acueducto Regional ASUARCOPSA</t>
  </si>
  <si>
    <t>Anapoima</t>
  </si>
  <si>
    <t>11 de Diciembre de 2017</t>
  </si>
  <si>
    <t>Asociacion de usuarios del acueducto vereda campo alegre</t>
  </si>
  <si>
    <t>Asociacion de usuarios acueducto vereda golgota</t>
  </si>
  <si>
    <t xml:space="preserve">PRESTADORES RURALES DEL SERVICIO DE ACUEDUCTO,   ACUEDUCTO VEREDAL RIO SECO MUNICIPIO DE VERGARA </t>
  </si>
  <si>
    <t>4 horas</t>
  </si>
  <si>
    <t xml:space="preserve">VERGARA </t>
  </si>
  <si>
    <t>socializacion de procedimientos en los componenetes administrativo y financiero; taller de sentido de pertenencia.</t>
  </si>
  <si>
    <t>se fortalecio el prestador en los componentes isntitucional, financiero y social.</t>
  </si>
  <si>
    <t>3 horas</t>
  </si>
  <si>
    <t>socialización de procedimientos en los componenetes administrativo, financiero y social; taller de cuidado y ahorro del agua.</t>
  </si>
  <si>
    <t>socializacion de procedimientos en el componente social; taller sobre conservación del medio ambiente.</t>
  </si>
  <si>
    <t>2 horas</t>
  </si>
  <si>
    <t>12/15/2017</t>
  </si>
  <si>
    <t>Socialización de procedimientos en el componente social; Taller sobre el Sistema de Gestión de Seguridad y Salud en el Trabajo. SG SST.</t>
  </si>
  <si>
    <t>DIRECTIVOS  DE ACUEDUCTO,   ACUEDUCTO VEREDAL GUADALUPE ARGENTINA QUIPILE</t>
  </si>
  <si>
    <t>QUIPILE</t>
  </si>
  <si>
    <t>socializacion de procedimientos en los componenetes administrativo y financiero; taller sobre sentido de pertenencia y del cuidado y ahorro del agua.</t>
  </si>
  <si>
    <t xml:space="preserve">DIRECTIVOS  DE ACUEDUCTO,   ACUEDUCTO VEREDAL SAN NICOLAS  VIOTA </t>
  </si>
  <si>
    <t xml:space="preserve">VIOTA </t>
  </si>
  <si>
    <t>10/18/2017</t>
  </si>
  <si>
    <t>11/15/2017</t>
  </si>
  <si>
    <t xml:space="preserve">DIRECTIVOS  DE ACUEDUCTO,   ACUEDUCTO  RURAL GALDAMEZ  SUBACHOQUE </t>
  </si>
  <si>
    <t>SUBACHOQUE</t>
  </si>
  <si>
    <t>11/13/2017</t>
  </si>
  <si>
    <t>11/24/2017</t>
  </si>
  <si>
    <t>12/13/2017</t>
  </si>
  <si>
    <t xml:space="preserve">DIRECTIVOS  DE ACUEDUCTO,   SOATAMA VILLA PINZON </t>
  </si>
  <si>
    <t xml:space="preserve">VILLA PINZON </t>
  </si>
  <si>
    <t>11/22/2017</t>
  </si>
  <si>
    <t>socializacion, aprobacion y adopcion de procedimientos en los componenetes administrativo y financiero, taller de cuidado de Sistema de Gestión de Seguridad y Salud en el Trabajo. SG SST.</t>
  </si>
  <si>
    <t>Acciones de fortalecimiento institucional operadores urbanos de servicios públicos</t>
  </si>
  <si>
    <t>Garantizar la sostenibilidad de la prestación de los servicios públicos de acueducto, alcantarillado y aseo.</t>
  </si>
  <si>
    <t>Gerentes / Directores, /  funcionarios de los prestadores servicios públicos.</t>
  </si>
  <si>
    <t>Oficina del Municipio de Paime</t>
  </si>
  <si>
    <t xml:space="preserve">7 horas </t>
  </si>
  <si>
    <t xml:space="preserve">PAIME </t>
  </si>
  <si>
    <t>16 de Noviembre</t>
  </si>
  <si>
    <t>Se hizo revisión de las necesidades que tienen al momento y se generó Plan de Acción.</t>
  </si>
  <si>
    <t>Se llegaron a acuerdos por parte de la Oficina de S.P. y EPC para hacer mejoras en procesos solicitados</t>
  </si>
  <si>
    <t>Oficina del Municipio del Peñón</t>
  </si>
  <si>
    <t>5 horas</t>
  </si>
  <si>
    <t xml:space="preserve">EL PEÑÓN </t>
  </si>
  <si>
    <t>17 de Noviembre</t>
  </si>
  <si>
    <t xml:space="preserve">Empresa de servicios públicos de Pacho </t>
  </si>
  <si>
    <t xml:space="preserve">PACHO </t>
  </si>
  <si>
    <t xml:space="preserve">UBAQUE OFICINA DE SERVICIOS PUBLICOS </t>
  </si>
  <si>
    <t xml:space="preserve">4 HORAS </t>
  </si>
  <si>
    <t xml:space="preserve">UBAQUE </t>
  </si>
  <si>
    <t xml:space="preserve">22 DE NOVIEMBRE </t>
  </si>
  <si>
    <t>Socialización estudio tarifario,  actualizacion del estudio y viabilidad tarifaria para servicios de agua alcantarillado y aseo</t>
  </si>
  <si>
    <t>Inclusiónde los costos en que  incurre la empresa,con el proposito de disminuir la brecha entre ingresos y gastos,la cual afectala viablidad financiera de la ermpresa.</t>
  </si>
  <si>
    <t>Oficina del Municipio de Cachipay</t>
  </si>
  <si>
    <t xml:space="preserve">5 + 30 </t>
  </si>
  <si>
    <t>Cachipay</t>
  </si>
  <si>
    <t>01 de Noviembre</t>
  </si>
  <si>
    <t>Oficina del Municipio de Nocaima</t>
  </si>
  <si>
    <t>Nocaima</t>
  </si>
  <si>
    <t>02 de Noviembre</t>
  </si>
  <si>
    <t>Oficina del Municipio de Guasca</t>
  </si>
  <si>
    <t>03 de Noviembre</t>
  </si>
  <si>
    <t>Oficina del Municipio de Bojacá</t>
  </si>
  <si>
    <t>Bojacá</t>
  </si>
  <si>
    <t>09 de Noviembre</t>
  </si>
  <si>
    <t>Oficina del Municipio de Chocontá</t>
  </si>
  <si>
    <t>Chocontá</t>
  </si>
  <si>
    <t>10 de Noviembre</t>
  </si>
  <si>
    <t>Empresa de Servicios Públicos del Municipio de Apulo EmpoApulo</t>
  </si>
  <si>
    <t>Apulo</t>
  </si>
  <si>
    <t>Oficina del Municipio de Caparrapí</t>
  </si>
  <si>
    <t>Caparrapí</t>
  </si>
  <si>
    <t>18 y 19 de Noviembre</t>
  </si>
  <si>
    <t>Oficina del Municipio de Quebrada Negra</t>
  </si>
  <si>
    <t>Quebrada Negra</t>
  </si>
  <si>
    <t>24 de Noviembre</t>
  </si>
  <si>
    <t>Oficina del Municipio de Carmen de Carupa</t>
  </si>
  <si>
    <t>Carmen de Carupa</t>
  </si>
  <si>
    <t>01  de Diciembre</t>
  </si>
  <si>
    <t>ANDRÉS ERNESTO DÍAZ HERNÁNDEZ</t>
  </si>
  <si>
    <t>EPC</t>
  </si>
  <si>
    <r>
      <t xml:space="preserve">SECRETARÍA O ENTIDAD:  </t>
    </r>
    <r>
      <rPr>
        <u/>
        <sz val="10"/>
        <color theme="1"/>
        <rFont val="Calibri"/>
        <family val="2"/>
        <scheme val="minor"/>
      </rPr>
      <t>SECRETARIA DE TRANSPORTE Y MOVILIDAD</t>
    </r>
  </si>
  <si>
    <r>
      <t xml:space="preserve">AÑO: </t>
    </r>
    <r>
      <rPr>
        <u/>
        <sz val="10"/>
        <color theme="1"/>
        <rFont val="Calibri"/>
        <family val="2"/>
        <scheme val="minor"/>
      </rPr>
      <t xml:space="preserve">2017  </t>
    </r>
    <r>
      <rPr>
        <sz val="10"/>
        <color theme="1"/>
        <rFont val="Calibri"/>
        <family val="2"/>
        <scheme val="minor"/>
      </rPr>
      <t xml:space="preserve">                </t>
    </r>
    <r>
      <rPr>
        <b/>
        <sz val="10"/>
        <color theme="1"/>
        <rFont val="Calibri"/>
        <family val="2"/>
        <scheme val="minor"/>
      </rPr>
      <t>TRIMESTRE No.:</t>
    </r>
    <r>
      <rPr>
        <sz val="10"/>
        <color theme="1"/>
        <rFont val="Calibri"/>
        <family val="2"/>
        <scheme val="minor"/>
      </rPr>
      <t xml:space="preserve"> 4 (octubre a diciembre)</t>
    </r>
  </si>
  <si>
    <t>Campañas de educación y seguridad vial.</t>
  </si>
  <si>
    <t>Realizar jornadas de Seguridad Vial a los actores viales de los Municipios de Cundinamarca, teniendo en cuenta las identificaciones de necesidades según el comportamiento de accidentalidad vial.</t>
  </si>
  <si>
    <t>No. de Capacitaciones de Seguridad Vial Realizados.</t>
  </si>
  <si>
    <t>Numero de Capacitaciones</t>
  </si>
  <si>
    <t>Instituciones Educativas, Centros de Atenciòn para el adulto mayor en vejez y envejecimiento,  Empresas de Transporte y Alcaldías Municipales.</t>
  </si>
  <si>
    <t>Actores Viales Municipios de Cundianmarca.</t>
  </si>
  <si>
    <t>Direcciòn de Polìtica Sectorial.</t>
  </si>
  <si>
    <t>1. Secretaria de Gobierno Municipio de Sopo
2. Programa Adulto Mayor Municipio El Rosal
3. Secretaria de Cultura Municipio de Guasca
4. Programa de Discapacidad Municipio de Cogua (3 Jornadas)
5. Programa Adulto Mayor Municipio de Mosquera (4 Jornadas) 
6. Secretaria de Gobierno Municipio de Nilo
7. I.E.D La Esmeralda Municipio de Nilo.
8. Secretaria de Gobierno Municipio de Ricaurte.
9. Secretaria de Gobierno Municipio de Pandi
10.  I.E.D Adolfo León Gómez Municipio de Pasca
11. I.E.D Integrada de Sutatausa.
12. Secretaria de Gobierno Municipio de Sutatausa.
13.  I.E.D Nuestra Señora del Carmen Municipio de Lenguazaque
14. Secretaria de Gobierno Municipio de Lenguazaque</t>
  </si>
  <si>
    <t xml:space="preserve">1.  Municipio de Sopó 
2. Municipio  El Rosal
3. Municipio  de Guasca
4. Municipio de Cogua
5. Municipio de Mosquera
6. Municipio de Nilo
7. Municipio de Ricaurte
8. Municipio de Pandi
9. Municipio de Pasca
10. Municipio de  Sutatausa
11. Municipio de Lenguazaque.
</t>
  </si>
  <si>
    <r>
      <t xml:space="preserve">1. Secretaria de Gobierno Municipio de Sopo </t>
    </r>
    <r>
      <rPr>
        <b/>
        <sz val="10"/>
        <color theme="1"/>
        <rFont val="Calibri"/>
        <family val="2"/>
        <scheme val="minor"/>
      </rPr>
      <t>(13 de Octubre  de 2017).</t>
    </r>
    <r>
      <rPr>
        <sz val="10"/>
        <color theme="1"/>
        <rFont val="Calibri"/>
        <family val="2"/>
        <scheme val="minor"/>
      </rPr>
      <t xml:space="preserve">
2. Programa Adulto Mayor Municipio El Rosal </t>
    </r>
    <r>
      <rPr>
        <b/>
        <sz val="10"/>
        <color theme="1"/>
        <rFont val="Calibri"/>
        <family val="2"/>
        <scheme val="minor"/>
      </rPr>
      <t>(31 de Octubre de 2017)</t>
    </r>
    <r>
      <rPr>
        <sz val="10"/>
        <color theme="1"/>
        <rFont val="Calibri"/>
        <family val="2"/>
        <scheme val="minor"/>
      </rPr>
      <t xml:space="preserve">
3. Secretaria de Cultura Municipio de Guasca.</t>
    </r>
    <r>
      <rPr>
        <b/>
        <sz val="10"/>
        <color theme="1"/>
        <rFont val="Calibri"/>
        <family val="2"/>
        <scheme val="minor"/>
      </rPr>
      <t xml:space="preserve"> (15 de Noviembre de 2017) </t>
    </r>
    <r>
      <rPr>
        <sz val="10"/>
        <color theme="1"/>
        <rFont val="Calibri"/>
        <family val="2"/>
        <scheme val="minor"/>
      </rPr>
      <t xml:space="preserve">
4. Programa de Discapacidad Municipio de Cogua (3 Jornadas) </t>
    </r>
    <r>
      <rPr>
        <b/>
        <sz val="10"/>
        <color theme="1"/>
        <rFont val="Calibri"/>
        <family val="2"/>
        <scheme val="minor"/>
      </rPr>
      <t xml:space="preserve">(15 y 16 de Noviembre de 2017) 
</t>
    </r>
    <r>
      <rPr>
        <sz val="10"/>
        <color theme="1"/>
        <rFont val="Calibri"/>
        <family val="2"/>
        <scheme val="minor"/>
      </rPr>
      <t xml:space="preserve">Programa Adulto Mayor Municipio de Mosquera (4 Jornadas)  </t>
    </r>
    <r>
      <rPr>
        <b/>
        <sz val="10"/>
        <color theme="1"/>
        <rFont val="Calibri"/>
        <family val="2"/>
        <scheme val="minor"/>
      </rPr>
      <t>(28 y 29 de Noviembre de 2017)</t>
    </r>
    <r>
      <rPr>
        <sz val="10"/>
        <color theme="1"/>
        <rFont val="Calibri"/>
        <family val="2"/>
        <scheme val="minor"/>
      </rPr>
      <t xml:space="preserve">
Secretaria de Gobierno Municipio de Nilo </t>
    </r>
    <r>
      <rPr>
        <b/>
        <sz val="10"/>
        <color theme="1"/>
        <rFont val="Calibri"/>
        <family val="2"/>
        <scheme val="minor"/>
      </rPr>
      <t>(01 de Noviembre de 2017)</t>
    </r>
    <r>
      <rPr>
        <sz val="10"/>
        <color theme="1"/>
        <rFont val="Calibri"/>
        <family val="2"/>
        <scheme val="minor"/>
      </rPr>
      <t xml:space="preserve">
7. I.E.D La Esmeralda Municipio de Nilo. </t>
    </r>
    <r>
      <rPr>
        <b/>
        <sz val="10"/>
        <color theme="1"/>
        <rFont val="Calibri"/>
        <family val="2"/>
        <scheme val="minor"/>
      </rPr>
      <t xml:space="preserve">(01 de Noviembre de 2017)
</t>
    </r>
    <r>
      <rPr>
        <sz val="10"/>
        <color theme="1"/>
        <rFont val="Calibri"/>
        <family val="2"/>
        <scheme val="minor"/>
      </rPr>
      <t xml:space="preserve">8. Secretaria de Gobierno Municipio de Ricaurte. </t>
    </r>
    <r>
      <rPr>
        <b/>
        <sz val="10"/>
        <color theme="1"/>
        <rFont val="Calibri"/>
        <family val="2"/>
        <scheme val="minor"/>
      </rPr>
      <t xml:space="preserve">(01 de Noviembre de 2017)
</t>
    </r>
    <r>
      <rPr>
        <sz val="10"/>
        <color theme="1"/>
        <rFont val="Calibri"/>
        <family val="2"/>
        <scheme val="minor"/>
      </rPr>
      <t xml:space="preserve">9. Secretaria de Gobierno Municipio de Pandi </t>
    </r>
    <r>
      <rPr>
        <b/>
        <sz val="10"/>
        <color theme="1"/>
        <rFont val="Calibri"/>
        <family val="2"/>
        <scheme val="minor"/>
      </rPr>
      <t xml:space="preserve">(01 de Noviembre de 2017)
</t>
    </r>
    <r>
      <rPr>
        <sz val="10"/>
        <color theme="1"/>
        <rFont val="Calibri"/>
        <family val="2"/>
        <scheme val="minor"/>
      </rPr>
      <t xml:space="preserve">10. I.E.D Adolfo León Gómez Municipio de Pasca </t>
    </r>
    <r>
      <rPr>
        <b/>
        <sz val="10"/>
        <color theme="1"/>
        <rFont val="Calibri"/>
        <family val="2"/>
        <scheme val="minor"/>
      </rPr>
      <t xml:space="preserve">(02 de Noviembre de 2017)
</t>
    </r>
    <r>
      <rPr>
        <sz val="10"/>
        <color theme="1"/>
        <rFont val="Calibri"/>
        <family val="2"/>
        <scheme val="minor"/>
      </rPr>
      <t xml:space="preserve">11.  I.E.D Integrada de Sutatausa. </t>
    </r>
    <r>
      <rPr>
        <b/>
        <sz val="10"/>
        <color theme="1"/>
        <rFont val="Calibri"/>
        <family val="2"/>
        <scheme val="minor"/>
      </rPr>
      <t>(09 de Noviembre de 2017)</t>
    </r>
    <r>
      <rPr>
        <sz val="10"/>
        <color theme="1"/>
        <rFont val="Calibri"/>
        <family val="2"/>
        <scheme val="minor"/>
      </rPr>
      <t xml:space="preserve">
12. Secretaria de Gobierno Municipio de Sutatausa. </t>
    </r>
    <r>
      <rPr>
        <b/>
        <sz val="10"/>
        <color theme="1"/>
        <rFont val="Calibri"/>
        <family val="2"/>
        <scheme val="minor"/>
      </rPr>
      <t xml:space="preserve">(09 de Noviembre de 2017)
13. </t>
    </r>
    <r>
      <rPr>
        <sz val="10"/>
        <color theme="1"/>
        <rFont val="Calibri"/>
        <family val="2"/>
        <scheme val="minor"/>
      </rPr>
      <t xml:space="preserve"> I.E.D Nuestra Señora del Carmen Municipio de Lenguazaque </t>
    </r>
    <r>
      <rPr>
        <b/>
        <sz val="10"/>
        <color theme="1"/>
        <rFont val="Calibri"/>
        <family val="2"/>
        <scheme val="minor"/>
      </rPr>
      <t xml:space="preserve">(09 de Noviembre de 2017)
</t>
    </r>
    <r>
      <rPr>
        <sz val="10"/>
        <color theme="1"/>
        <rFont val="Calibri"/>
        <family val="2"/>
        <scheme val="minor"/>
      </rPr>
      <t xml:space="preserve">14. Secretaria de Gobierno Municipio de Lenguazaque </t>
    </r>
    <r>
      <rPr>
        <b/>
        <sz val="10"/>
        <color theme="1"/>
        <rFont val="Calibri"/>
        <family val="2"/>
        <scheme val="minor"/>
      </rPr>
      <t xml:space="preserve">(09 de Noviembre de 2017)
</t>
    </r>
  </si>
  <si>
    <t>Se realizaron jornadas de Seguridad Vial dirigidas a actores viales de Entidades Públicas, con el objeto de sensibilizar a la comunidad en general, en cada momento de la vida, en temáticas de Comportamiento Humano.  En el Marco del Plan Estratégico de Seguridad Vial.  Se brindaron herramientas en conocimiento y accesibilidad al espacio público.  Se generó conciencia en estos procesos, con el ánimo de combatir  los comportamientos inadecuados en la vía, los cuales se han detectado como causa de mortalidad.</t>
  </si>
  <si>
    <t>Se generó mayor conciencia de la importancia de respetar las señales de tránsito.  Continuar con los procesos de Jornadas de Seguridad Vial y se crea la necesidad de sensibilizar a un mayor número de actores viales. Proyectos de Señalización y Demarcación Vial y de Semaforización, bien Formulados y  estructurados con el ánimo de ser inscritos en el Banco de Proyectos del Departamento, y así tener la posibilidad de acceder  a recursos financieros.</t>
  </si>
  <si>
    <t>Asistencia Técnica para la formulacion de Proyectos de demarcación y señalización vial en los Municipios del Departamento de Cundinamarca.</t>
  </si>
  <si>
    <t>Brindar orientación Técnica para la estructuración de los proyectos en referencia a: al Diagnóstico, estudios, diseños, presupuesto de obra y elaboración de la metodología general ajustada MGA.</t>
  </si>
  <si>
    <t>No. de Asesorias realizadas a los Municipios.</t>
  </si>
  <si>
    <t>Asesorìas.</t>
  </si>
  <si>
    <t>Oficina de Planeación de la Secretaría de Transporte y Movilidad, Oficinas de Planeación de los Municipios de Cundinamarca y Secretaría de Planeación Departamental.</t>
  </si>
  <si>
    <t>Municipios de Cundinamarca</t>
  </si>
  <si>
    <t>116 municipios.</t>
  </si>
  <si>
    <t>Direcciòn de Polìtica Sectorial -  Oficina de Planeacion de Transporte e Infraestructura.</t>
  </si>
  <si>
    <t>1. Municipio de COGUA, 2. Municipio de GUASCA, 3. Municipio de PANDI y 4. Municipio de TIBACUY.</t>
  </si>
  <si>
    <t>OFICINAS DE LA SECRETARÍA DE TRANSPORTE Y MOVILIDAD EN LA CIUDAD DE BOGOTÁ.</t>
  </si>
  <si>
    <t>Octubre: 3 ,12 y 31 de 2017.
Noviembre: 7 de 2017.</t>
  </si>
  <si>
    <t>Se brinda asesoria Técnica a Proyectos de Señalización y Demarcación Vial en zona Rural y Urbana de los Muncipios de Cundinamarca:
1. Revision Metodologica y técnica de Proyectos.
2. Formulacion y Estiudios y Diseños de Proyectos.
3. Elaboracion de Proyectos (Diagnostico y estudios y Diseños).
4. Revision Metodologica de Proyectos de semaforización.</t>
  </si>
  <si>
    <t xml:space="preserve">Proyectos de Señalizacion y Demarcación Vial y de Semaforización bien formulados y  estructurados para ser inscritos en el Banco de Proyectos del Departamento para acceder  Recusros.
 </t>
  </si>
  <si>
    <t>Asistencia Tecnica en Oficina.</t>
  </si>
  <si>
    <t xml:space="preserve">JEIMMY SULGEY VILLAMIL BUITRAGO                          </t>
  </si>
  <si>
    <t>TRANSPORTE Y MOVILIDAD</t>
  </si>
  <si>
    <t>Secretaría de Hábitat y Vivienda</t>
  </si>
  <si>
    <t xml:space="preserve">AÑO 2017    </t>
  </si>
  <si>
    <t xml:space="preserve"> TRIMESTRE No. 04</t>
  </si>
  <si>
    <t xml:space="preserve">Estructuración de proyectos de vivienda </t>
  </si>
  <si>
    <t>Asesorar y acompañar a los municipios del departamento en la estructuración de proyectos de vivienda de interés prioritario, mejoramiento de vivienda, mejoramiento barrial  y terminación de proyectos inconclusos</t>
  </si>
  <si>
    <t xml:space="preserve">Número de asistencias realizadas/Numero de asistencias programadas </t>
  </si>
  <si>
    <t>Porcentaje</t>
  </si>
  <si>
    <t>432
433
434
435
436
437</t>
  </si>
  <si>
    <t>*Municipios
*Comunidad Cundinamarquesa
*Cajas De Compensación Familiar
*Fondo Nacional Del Ahorro
*Findeter
*Ministerio de Vivienda
*Entidades Financieras
*Constructoras</t>
  </si>
  <si>
    <t xml:space="preserve">*Administraciones Municipales
*Población Cundinamarquesa
</t>
  </si>
  <si>
    <t>Despacho del Secretario</t>
  </si>
  <si>
    <t>La vega 
La mesa 
Ricaurte 
Nilo
Tena
Villa 
Nilo
Villeta 
Medina 
Nimaima 
Guasca 
Anolaima 
San Cayetano 
La Mesa 
Ricaurte 
Utica
Guataqui 
Guayabetal
Une</t>
  </si>
  <si>
    <t>4Horas</t>
  </si>
  <si>
    <t>03 de Oct
10 de Oct
14 de Oct
17 de Oct
18 de Oct
23 de Oct
24 de oct
26 de Oct 
27 de Oct
31 de Oct 
28 de Nov
14 de Nov
21 de Nov 
22 de Nov  
12 de Dic
28 de Nov
 01 de Dic</t>
  </si>
  <si>
    <r>
      <rPr>
        <b/>
        <sz val="8"/>
        <color theme="1"/>
        <rFont val="Calibri"/>
        <family val="2"/>
        <scheme val="minor"/>
      </rPr>
      <t>1.</t>
    </r>
    <r>
      <rPr>
        <sz val="8"/>
        <color theme="1"/>
        <rFont val="Calibri"/>
        <family val="2"/>
        <scheme val="minor"/>
      </rPr>
      <t xml:space="preserve"> Se realiza Acompañamiento técnico, jurídico y financiero de los predios postulados por los municipios dentro del programa podemos casa, con el fin de verificar la información presentada y establecer necesidades de ajuste de la misma 
</t>
    </r>
    <r>
      <rPr>
        <b/>
        <sz val="8"/>
        <color theme="1"/>
        <rFont val="Calibri"/>
        <family val="2"/>
        <scheme val="minor"/>
      </rPr>
      <t/>
    </r>
  </si>
  <si>
    <t xml:space="preserve">Se brindo el acompañamiento requerido y se establecieron compromisos en cuento al reporte de la información </t>
  </si>
  <si>
    <t xml:space="preserve">Asesoría a la población para acceder a vivienda nueva </t>
  </si>
  <si>
    <t>Asesorar  en los procesos de ahorro y crédito para acceder a compra de vivienda de interés social  prioritario</t>
  </si>
  <si>
    <t xml:space="preserve">Número de asistencias realizadas/Numero de asistencias programadas  </t>
  </si>
  <si>
    <t xml:space="preserve">*Administraciones Municipales
*Cajas De Compensación Familiar
*Fondo Nacional Del Ahorro
*Entidades Financieras
*Findeter
*Minvivienda
*Banco Agrario
</t>
  </si>
  <si>
    <t xml:space="preserve">*Población Cundinamarquesa
*Comunidades Organizadas (Madres Cabeza De Hogar, Madres Comunitarias, Asociaciones De Vivienda, Entre Otras)
*Administraciones Municipales
</t>
  </si>
  <si>
    <t xml:space="preserve">Durante el trimestre no se realizaron actividades asociadas </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</si>
  <si>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desasistencia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</si>
  <si>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Pablo Ariel Gómez Martínez</t>
  </si>
  <si>
    <t>HÁBITAT Y VIVIENDA</t>
  </si>
  <si>
    <t>SECRETARÍA O ENTIDAD:</t>
  </si>
  <si>
    <t xml:space="preserve"> MUJER Y EQUIDAD DE GÉNERO</t>
  </si>
  <si>
    <t>AÑO:  2017    TRIMESTRE: IV</t>
  </si>
  <si>
    <t>Capacitación previa a la elección del Consejo Consultivo de Mujeres</t>
  </si>
  <si>
    <t>Realizar una capacitación a las candidatas al Consejo Consultivo de Mujeres, con el anímo de ampliar la información sobre está instancia y sus funciones. Previamente a la elección.</t>
  </si>
  <si>
    <t xml:space="preserve">Capacitaciones </t>
  </si>
  <si>
    <t xml:space="preserve">Número de charlas informativas </t>
  </si>
  <si>
    <t>Oficina de Mujer y Género de las respectivas Alcaldías Municipales</t>
  </si>
  <si>
    <t>Consejos Consultivos de Mujeres de Cajicá, Pacho y Cogua</t>
  </si>
  <si>
    <t>Gerencia de asistencia técnica territorial</t>
  </si>
  <si>
    <t>Ciudadanas y Alcaldía de Cogua y Ciudanas y Alcaldía de Funza</t>
  </si>
  <si>
    <t>Cogua  Funza</t>
  </si>
  <si>
    <t>Cogua: 02/10          Funza: 01/11</t>
  </si>
  <si>
    <t>Desarrollo de una conversación con las mujeres candidatas a los Consejos Consultivos acerca  la naturaleza, funciones y objetivos de esta instancia. De este modo se amplia su comprensión y se resuelven sus inquietudes antes de la jornada de elección.</t>
  </si>
  <si>
    <t>Las mujeres cuentan con información precisa y en algunos casos ratifican su candidatura al Consejo Consultivo.</t>
  </si>
  <si>
    <t xml:space="preserve">Formación a los Consejos Consultivos de Mujeres </t>
  </si>
  <si>
    <t xml:space="preserve">Fortalecer los Consejos Consultivos de Mujeres a través del estudio de herramientas conceptuales y metodológicas y de la consolidación de su plan de acción. Este proceso consta de 3 sesiones cada una de medio día. </t>
  </si>
  <si>
    <t xml:space="preserve">Número de procesos de capacitación </t>
  </si>
  <si>
    <t xml:space="preserve">Consejos Consultivos de Mujeres de : Facatativá, Carmen de Carupa, Sibaté, Anapoima, Villeta, San Antonio del Tequendama, Cogua , Soacha, la Palma, Gachancipá, Sopó, Zipaquirá, El Rosal, Fusagasugá, Pasca, San Bernardo, Silvania, La Mesa, Tena y Guasca. </t>
  </si>
  <si>
    <t xml:space="preserve">Consejo Consultivo de mujeres y Alcaldía de San Antonio del Tequendama, Facatativá, Villeta, Sibaté, Guasca, Soacha, Choachí, Cucunubá y Cogua
</t>
  </si>
  <si>
    <t xml:space="preserve">San Antonio del Tequendama, Facatativá, Villeta, Sibaté, Guasca, Soacha, Choachí, Cucunubá y Cogua
</t>
  </si>
  <si>
    <t xml:space="preserve">San Antonio del Tequendama: 04 de octubre          Facatativá:  05 de octubre             Villeta: 05 de octubre        Sibaté:07 y 14 de octubre            Guasca: 10, 17 y 24 de octubre      Soacha: 18 de octubre y 01 de noviembre   -Choachí: 19 y 20 de octubre
-Cucunubá: 30 de octubre
-Cogua: 18 de noviembre y 09 de diciembre
</t>
  </si>
  <si>
    <t>Implementación del proceso de formación a los Consejos Consultivos de mujeres para su fortalecimiento</t>
  </si>
  <si>
    <t>Los Consejos Consultivos de mujeres cuentan con un plan de acción anual y con herramientas conceptuales y metodológicas que permiten fortalecer su gestión territorial e incidencia</t>
  </si>
  <si>
    <t xml:space="preserve">El 09 de octubre se lleva a cabo una conversación con el Consejo Consultivo de mujeres y la adminsitración de Subachoque, con la asistencia de 5 consejeras y 2 servidoras. </t>
  </si>
  <si>
    <t>Actualización Política Pública de Mujer y Género Municipal</t>
  </si>
  <si>
    <t xml:space="preserve">Brindar acompañamiento para la actualización e implementación de Políticas Públicas de Mujerres y Equidad de Género </t>
  </si>
  <si>
    <t xml:space="preserve">Número de municipios acompañados y asistidos. </t>
  </si>
  <si>
    <t>227, 232, 233</t>
  </si>
  <si>
    <t>Administraciones Municipales y
Organizaciones de Mujeres</t>
  </si>
  <si>
    <t xml:space="preserve">Sopo, Choachi, Junin, Gachetá, Vergara, Nariño, Sesquilé, Silvania, Suesca, Girardot, Carmen de Carupa, Cucunuba, Guatavita, Cogua, Tausa, Cajicá, Soacha. </t>
  </si>
  <si>
    <t>Gerencia de Gestión y Asistencia técnica territorial</t>
  </si>
  <si>
    <t>La asesoría para la actualización de la Política Pública de Mujer y Género en Sopó se llevó a cabo en las instalaciones de la SM el 24 de octubre. Asiste el enlace de género del municipio</t>
  </si>
  <si>
    <t>Prevención de las violencias contra las mujeres</t>
  </si>
  <si>
    <t>Generar procesos de sensibilización  frente a las violencias contra las mujeres  y apropiación de los derechos y rutas de atención según la Ley 1257 de 2008</t>
  </si>
  <si>
    <t>Jornadas</t>
  </si>
  <si>
    <t>Número de jornadas</t>
  </si>
  <si>
    <t xml:space="preserve">Administraciones Municipales
Organizaciones de Mujeres, ciudadanas y ciudadanos </t>
  </si>
  <si>
    <t>Cajicá , Girardot, Tausa, Cogua, Junin</t>
  </si>
  <si>
    <t xml:space="preserve">Gerencia de Gestión y Asistencia técnica territorial </t>
  </si>
  <si>
    <t xml:space="preserve"> 542
</t>
  </si>
  <si>
    <t>Policia Nacional, operadores de justicia, estudiantes UNAD, Alcaldías locales y ciudadanas/os</t>
  </si>
  <si>
    <t xml:space="preserve">San Antonio del Tequendama,
Girardot,
Fusagasugá,
Tausa y
Fusagasugá
</t>
  </si>
  <si>
    <t xml:space="preserve">San Antonio del Tequendama: 01 de noviembre
Girardot: 10 de noviembre
Fusagasugá: 17 de noviembre
Tausa: 23 de noviembre
Fusagasugá: 07 de diciembre
</t>
  </si>
  <si>
    <t>Presentación y dialogo de la violencia contra las mujeres, los tipos y ámbitos y los derechos según la ley 1257 de 2008</t>
  </si>
  <si>
    <t>Las mujeres identifican las violencias ejercidas contra ellas y reconocen sus derechos.</t>
  </si>
  <si>
    <t>Linea base para la construcción de un diagnostico de mujer rural</t>
  </si>
  <si>
    <t>Jornadas de apoyo y asistencia para que los municipios empiecen a diseñar herramientas de recolección de información que facilite la construcción de una línea de base sobre las condiciones de la mujer rural en cada municipio.</t>
  </si>
  <si>
    <t>Número de jornadas de apoyo</t>
  </si>
  <si>
    <t xml:space="preserve">Mujeres rurales en: Simijaca, Susa, Fúquene, Carmen de Carupa, Une, Chipaque, Anapoima, Cogua, Arbeláez, Pandi, Venecia, Cabrera, Villagómez y Villapinzón. </t>
  </si>
  <si>
    <t>GERENCIA DE MUJER RURAL PARA EL DESARROLLO Y EMPODERAMIENTO ECONÓMICO</t>
  </si>
  <si>
    <t xml:space="preserve">Secretaría de ambiente y desarrollo agropecuario, </t>
  </si>
  <si>
    <t>Mosquera, Facatativá y Ubaté</t>
  </si>
  <si>
    <t>Mosquera: 25 de octubre, Facatativá 17 de noviembre y Ubaté 25 de noviembre</t>
  </si>
  <si>
    <t>Taller sobre las violencias contra las mujeres y las condiciones de vida de las mujeres rurales en e caso de Mosquera y Facatativá. En Ubaté se desarolla una conferencia sobre mujer, emprendimiento y liderazgo</t>
  </si>
  <si>
    <t>Las mujeres rurales identifican las violencias ejercidas contra ellas y reconocen sus derechos.</t>
  </si>
  <si>
    <t xml:space="preserve">ANA RAGONESI MUÑOZ </t>
  </si>
  <si>
    <t xml:space="preserve">SECRETARIA DE LA MUJER Y EQUIDAD DE GÉNERO </t>
  </si>
  <si>
    <t>MUJER Y EQUIDAD DE GÉNERO</t>
  </si>
  <si>
    <t>SECRETARÍA O ENTIDAD ____________________________________________________________</t>
  </si>
  <si>
    <t>INSTITUTO DEPARTAMENTAL DE CULTURA Y TURISMO</t>
  </si>
  <si>
    <t>AÑO ____2017__________     TRIMESTRE No. ______2______</t>
  </si>
  <si>
    <t xml:space="preserve">OBJETIVO DE LA ASISTENCIA TÉCNICA </t>
  </si>
  <si>
    <t>ESTRATEGIA DE ACOMPAÑAMIENTO TERRITORIAL.</t>
  </si>
  <si>
    <t>Implementar un (1) modelo de gestión pública de la cultura que fomente la participación ciudadana en el cuatrienio</t>
  </si>
  <si>
    <t>VISITAS DE ACOMPAÑAMIENTO Y ASISTENCIA TECNICA EN CULTURA.</t>
  </si>
  <si>
    <t>NUMERO</t>
  </si>
  <si>
    <t>META 479</t>
  </si>
  <si>
    <t>MUNICIPIOS</t>
  </si>
  <si>
    <t>POBLACION CUNDINAMARQUEZA EN GENERAL</t>
  </si>
  <si>
    <t>SUB-GERENCIA DEL IDECUT</t>
  </si>
  <si>
    <r>
      <rPr>
        <b/>
        <sz val="8"/>
        <color theme="1"/>
        <rFont val="Calibri"/>
        <family val="2"/>
        <scheme val="minor"/>
      </rPr>
      <t xml:space="preserve">AGUA DE DIOS </t>
    </r>
    <r>
      <rPr>
        <sz val="8"/>
        <color theme="1"/>
        <rFont val="Calibri"/>
        <family val="2"/>
        <scheme val="minor"/>
      </rPr>
      <t xml:space="preserve"> Honorables Concejales municipales, Encargado entidad responsable de cultura municipal, consejeros muncipales de cultura .</t>
    </r>
  </si>
  <si>
    <t>Agua de Dios</t>
  </si>
  <si>
    <t>19 de noviembre de 2017</t>
  </si>
  <si>
    <t xml:space="preserve">Apoyar técnicamente la socialización del proyecto de Estatuto Municipal de Cultura que realizará la Instancia Responsable de Cultura ,en el Honorable Concejo Municipal, en el propósito de mejorar las capacidades de gestión pública del sector cultura en los municipios, brindando asistencia técnica y herramientas de forma pertinentemente, acorde con sus requerimientos y situaciones particulares.
</t>
  </si>
  <si>
    <t xml:space="preserve">● Lograr conocimiento y comprensión sobre el Modelo de
Gestión Pública de la Cultura de Cundinamarca en los Concejos Muncipales y la sociabilización del Estatuto Muncipal de Cultura.
</t>
  </si>
  <si>
    <t>La encuenta de satisfacción y correspondiente tabulación se esta efectuando y se  tendran resultados depues del 26 de Diciembre. La reunión con el Honorable concejo municipal se realiza para la sociabilización del estatuto municipal de cultura y su implememtación por la administración muncipal y su sector cultural.</t>
  </si>
  <si>
    <r>
      <rPr>
        <b/>
        <sz val="8"/>
        <color theme="1"/>
        <rFont val="Calibri"/>
        <family val="2"/>
        <scheme val="minor"/>
      </rPr>
      <t xml:space="preserve">ALBAN   </t>
    </r>
    <r>
      <rPr>
        <sz val="8"/>
        <color theme="1"/>
        <rFont val="Calibri"/>
        <family val="2"/>
        <scheme val="minor"/>
      </rPr>
      <t xml:space="preserve">Honorables Concejales municipales, Encargado entidad responsable de cultura municipal, consejeros muncipales de cultura .  </t>
    </r>
  </si>
  <si>
    <t>Albán</t>
  </si>
  <si>
    <t>23 de noviembre de 2017</t>
  </si>
  <si>
    <r>
      <rPr>
        <b/>
        <sz val="8"/>
        <color theme="1"/>
        <rFont val="Calibri"/>
        <family val="2"/>
        <scheme val="minor"/>
      </rPr>
      <t xml:space="preserve">ANAPOIMA </t>
    </r>
    <r>
      <rPr>
        <sz val="8"/>
        <color theme="1"/>
        <rFont val="Calibri"/>
        <family val="2"/>
        <scheme val="minor"/>
      </rPr>
      <t xml:space="preserve"> Honorables Concejales municipales, Encargado entidad responsable de cultura municipal, consejeros muncipales de cultura .</t>
    </r>
  </si>
  <si>
    <t>8 de noviembre de 2017</t>
  </si>
  <si>
    <r>
      <rPr>
        <b/>
        <sz val="8"/>
        <color theme="1"/>
        <rFont val="Calibri"/>
        <family val="2"/>
        <scheme val="minor"/>
      </rPr>
      <t xml:space="preserve">ANOLAIMA     </t>
    </r>
    <r>
      <rPr>
        <sz val="8"/>
        <color theme="1"/>
        <rFont val="Calibri"/>
        <family val="2"/>
        <scheme val="minor"/>
      </rPr>
      <t xml:space="preserve">  Despacho Alcalde, Honorable concejo municipal, Encargado entidad responsable de cultura municipal, consejeros muncipales de cultura e instructores de areas artisticas.</t>
    </r>
  </si>
  <si>
    <t>Anolaima</t>
  </si>
  <si>
    <t>12 de octubre y 8 de noviembre de 2017</t>
  </si>
  <si>
    <t xml:space="preserve">Apoyar técnicamente la socialización del proyecto de Estatuto Municipal de Cultura que realizará la Instancia ante el Señor Alcalde, Responsable de Cultura ,l Honorable Concejo Municipal y consejos municipales de cultura,  en el propósito de mejorar las capacidades de gestión pública del sector cultura en los municipios, brindando asistencia técnica y herramientas de forma pertinentemente, acorde con sus requerimientos y situaciones particulares.
</t>
  </si>
  <si>
    <t>La encuenta de satisfacción y correspondiente tabulación se esta efectuando y se  tendran resultados depues del 26 de Diciembre. La reunión con el Honorable concejo municipal se realiza para la sociabilización del estatuto municipal de cultura y su implememtación por la administración muncipal y su sector cultural. Se describen las dos visitas según protocolo de la E.A.T. 2017.</t>
  </si>
  <si>
    <r>
      <t xml:space="preserve">APULO     </t>
    </r>
    <r>
      <rPr>
        <sz val="8"/>
        <color theme="1"/>
        <rFont val="Calibri"/>
        <family val="2"/>
        <scheme val="minor"/>
      </rPr>
      <t>Honorables Concejales municipales, Encargado entidad responsable de cultura municipal, consejeros muncipales de cultura .</t>
    </r>
  </si>
  <si>
    <t>17 de noviembre de 2017</t>
  </si>
  <si>
    <r>
      <t xml:space="preserve">ARBELAEZ         </t>
    </r>
    <r>
      <rPr>
        <sz val="8"/>
        <color theme="1"/>
        <rFont val="Calibri"/>
        <family val="2"/>
        <scheme val="minor"/>
      </rPr>
      <t>Despacho Alcalde, Encargado entidad responsable de cultura municipal y consejeros de cultura.</t>
    </r>
  </si>
  <si>
    <t>Arbelaez</t>
  </si>
  <si>
    <t>25 de octubre de 2017</t>
  </si>
  <si>
    <t xml:space="preserve">Mejorar las
capacidades de gestión
pública del sector
cultura en los
municipios, brindando
asistencia técnica y
herramientas de forma
pertinente,
acorde con sus
requerimientos y
situaciones particulares. </t>
  </si>
  <si>
    <t>● Lograr conocimiento y comprensión sobre el Modelo de
Gestión Pública de la Cultura de Cundinamarca en los
alcaldes, responsables de planeación y cultura y los
consejos municipales del sector, en especial para la firma
de los Planes de Mejoramiento de la Cultura.
● Lograr el interés de las administraciones municipales por
adoptar el estatuto municipal de cultura.
● Impulsar la activación y operatividad de los consejos
municipales de cultura y promover la adopción o
actualización de sus planes de trabajo.
● Obtener y actualizar información de calidad permita
generar adecuadamente las fichas municipales, los
planes de mejoramiento y el índice de desarrollo cultural.</t>
  </si>
  <si>
    <t>La encuenta de satisfacción y correspondiente tabulación se esta efectuando y se  tendran resultados depues del 26 de Diciembre. La visita, se realiza según protocolo de primera visita de la E.A.T.</t>
  </si>
  <si>
    <r>
      <t xml:space="preserve">BELTRAN       </t>
    </r>
    <r>
      <rPr>
        <sz val="8"/>
        <color theme="1"/>
        <rFont val="Calibri"/>
        <family val="2"/>
        <scheme val="minor"/>
      </rPr>
      <t>Despacho Alcalde, Honorable concejo municipal, Encargado entidad responsable de cultura municipal, consejeros muncipales de cultura e instructores de areas artisticas</t>
    </r>
    <r>
      <rPr>
        <b/>
        <sz val="8"/>
        <color theme="1"/>
        <rFont val="Calibri"/>
        <family val="2"/>
        <scheme val="minor"/>
      </rPr>
      <t>.</t>
    </r>
  </si>
  <si>
    <t>Beltran</t>
  </si>
  <si>
    <t>5 , 6, 27 de octubre de 2017</t>
  </si>
  <si>
    <r>
      <t xml:space="preserve">BITUIMA   </t>
    </r>
    <r>
      <rPr>
        <sz val="8"/>
        <color theme="1"/>
        <rFont val="Calibri"/>
        <family val="2"/>
        <scheme val="minor"/>
      </rPr>
      <t>Despacho Alcalde, Encargado entidad responsable de cultura municipal, consejeros muncipales de cultura e instructores de areas artisticas.</t>
    </r>
  </si>
  <si>
    <t>Bituima</t>
  </si>
  <si>
    <t>05 de octubre de 2017</t>
  </si>
  <si>
    <r>
      <t xml:space="preserve">BOJACA       </t>
    </r>
    <r>
      <rPr>
        <sz val="8"/>
        <color theme="1"/>
        <rFont val="Calibri"/>
        <family val="2"/>
        <scheme val="minor"/>
      </rPr>
      <t>Despacho Alcalde, Honorable concejo municipal, Encargado entidad responsable de cultura municipal, consejeros muncipales de cultura e instructores de areas artisticas.</t>
    </r>
  </si>
  <si>
    <t>Bojaca</t>
  </si>
  <si>
    <t>11 de octubre y  5 de diciembre de 2017</t>
  </si>
  <si>
    <t>La encuenta de satisfacción y correspondiente tabulación se esta efectuando y se  tendran resultados depues del 26 de Diciembre. La reunión con el Honorable concejo municipal se realiza para la sociabilización del estatuto municipal de cultura y su implememtación por la administración municipal y su sector cultural.</t>
  </si>
  <si>
    <r>
      <t xml:space="preserve">CACHIPAY        </t>
    </r>
    <r>
      <rPr>
        <sz val="8"/>
        <color theme="1"/>
        <rFont val="Calibri"/>
        <family val="2"/>
        <scheme val="minor"/>
      </rPr>
      <t>Despacho Alcalde, Encargado entidad responsable de cultura municipal y consejeros de cultura.</t>
    </r>
  </si>
  <si>
    <t>22 y 30 de noviembre de 2017</t>
  </si>
  <si>
    <r>
      <t xml:space="preserve">CAJICA        </t>
    </r>
    <r>
      <rPr>
        <sz val="8"/>
        <color theme="1"/>
        <rFont val="Calibri"/>
        <family val="2"/>
        <scheme val="minor"/>
      </rPr>
      <t>Despacho Alcalde, Honorable concejo municipal, Encargado entidad responsable de cultura municipal, consejeros muncipales de cultura e instructores de areas artisticas</t>
    </r>
  </si>
  <si>
    <t>Cajica</t>
  </si>
  <si>
    <t>27 de octubre y 21 de noviembre de 2017</t>
  </si>
  <si>
    <r>
      <t xml:space="preserve">CARMEN DE CARUPA         </t>
    </r>
    <r>
      <rPr>
        <sz val="8"/>
        <color theme="1"/>
        <rFont val="Calibri"/>
        <family val="2"/>
        <scheme val="minor"/>
      </rPr>
      <t>Despacho Alcalde,  Honorable concejo municipal,Encargado entidad responsable de cultura municipal, consejeros muncipales de cultura e instructores de areas artisticas</t>
    </r>
  </si>
  <si>
    <t>9 de octubre y 21 de noviembre de 2017.</t>
  </si>
  <si>
    <r>
      <t xml:space="preserve">CAPARRAPI           </t>
    </r>
    <r>
      <rPr>
        <sz val="8"/>
        <color theme="1"/>
        <rFont val="Calibri"/>
        <family val="2"/>
        <scheme val="minor"/>
      </rPr>
      <t>Despacho Alcalde, Honorable concejo municipal, Encargado entidad responsable de cultura municipal, consejeros muncipales de cultura e instructores de areas artisticas.</t>
    </r>
  </si>
  <si>
    <t>Caparrapi</t>
  </si>
  <si>
    <t>10, 13 de octubre y 29 de noviembre de 2017</t>
  </si>
  <si>
    <r>
      <t xml:space="preserve">CAQUEZA   </t>
    </r>
    <r>
      <rPr>
        <sz val="8"/>
        <color theme="1"/>
        <rFont val="Calibri"/>
        <family val="2"/>
        <scheme val="minor"/>
      </rPr>
      <t>Despacho Alcalde, Honorable concejo municipal, Encargado entidad responsable de cultura municipal, consejeros muncipales de cultura e instructores de areas artisticas.</t>
    </r>
    <r>
      <rPr>
        <b/>
        <sz val="8"/>
        <color theme="1"/>
        <rFont val="Calibri"/>
        <family val="2"/>
        <scheme val="minor"/>
      </rPr>
      <t xml:space="preserve">     </t>
    </r>
  </si>
  <si>
    <t>Caqueza</t>
  </si>
  <si>
    <t>12,13 de octubre y 24 de noviembre</t>
  </si>
  <si>
    <r>
      <t xml:space="preserve">CHAGUANI    </t>
    </r>
    <r>
      <rPr>
        <sz val="8"/>
        <color theme="1"/>
        <rFont val="Calibri"/>
        <family val="2"/>
        <scheme val="minor"/>
      </rPr>
      <t>Honorables Concejales municipales, Encargado entidad responsable de cultura municipal, consejeros muncipales de cultura</t>
    </r>
    <r>
      <rPr>
        <b/>
        <sz val="8"/>
        <color theme="1"/>
        <rFont val="Calibri"/>
        <family val="2"/>
        <scheme val="minor"/>
      </rPr>
      <t xml:space="preserve"> .</t>
    </r>
  </si>
  <si>
    <t>Chaguaní</t>
  </si>
  <si>
    <t>01 de diciembre de 2017</t>
  </si>
  <si>
    <r>
      <t xml:space="preserve">CHIA        </t>
    </r>
    <r>
      <rPr>
        <sz val="8"/>
        <color theme="1"/>
        <rFont val="Calibri"/>
        <family val="2"/>
        <scheme val="minor"/>
      </rPr>
      <t xml:space="preserve"> Despacho Alcalde,  Honorable concejo municipal,Encargado entidad responsable de cultura municipal, consejeros muncipales de cultura e instructores de areas artisticas</t>
    </r>
  </si>
  <si>
    <t>Chia</t>
  </si>
  <si>
    <t>04,10 y 24 de octubre de 2017.</t>
  </si>
  <si>
    <t>La encuesta de satisfacción y correspondiente tabulación se esta efectuando y se  tendran resultados depues del 26 de Diciembre. La reunión con el Honorable concejo municipal se realiza para la sociabilización del estatuto municipal de cultura y su implememtación por la administración muncipal y su sector cultural. Se describen las dos visitas según protocolo de la E.A.T. 2017.</t>
  </si>
  <si>
    <r>
      <rPr>
        <b/>
        <sz val="8"/>
        <color theme="1"/>
        <rFont val="Calibri"/>
        <family val="2"/>
        <scheme val="minor"/>
      </rPr>
      <t xml:space="preserve">CHIPAQUE  </t>
    </r>
    <r>
      <rPr>
        <sz val="8"/>
        <color theme="1"/>
        <rFont val="Calibri"/>
        <family val="2"/>
        <scheme val="minor"/>
      </rPr>
      <t xml:space="preserve">       Honorables Concejales municipales, Encargado entidad responsable de cultura municipal, consejeros muncipales de cultura . </t>
    </r>
  </si>
  <si>
    <t>6 de diciembre de 2017</t>
  </si>
  <si>
    <t>o</t>
  </si>
  <si>
    <t>La encuesta de satisfacción y correspondiente tabulación se esta efectuando y se  tendran resultados depues del 26 de Diciembre. La reunión con el Honorable concejo municipal se realiza para la sociabilización del estatuto municipal de cultura y su implememtación por la administración muncipal y su sector cultural.</t>
  </si>
  <si>
    <r>
      <rPr>
        <b/>
        <sz val="8"/>
        <color theme="1"/>
        <rFont val="Calibri"/>
        <family val="2"/>
        <scheme val="minor"/>
      </rPr>
      <t xml:space="preserve">CHOACHI </t>
    </r>
    <r>
      <rPr>
        <sz val="8"/>
        <color theme="1"/>
        <rFont val="Calibri"/>
        <family val="2"/>
        <scheme val="minor"/>
      </rPr>
      <t xml:space="preserve">        Honorables Concejales municipales, Encargado entidad responsable de cultura municipal, consejeros muncipales de cultura .</t>
    </r>
  </si>
  <si>
    <t>04 de noviembre de 2017</t>
  </si>
  <si>
    <r>
      <rPr>
        <b/>
        <sz val="8"/>
        <color theme="1"/>
        <rFont val="Calibri"/>
        <family val="2"/>
        <scheme val="minor"/>
      </rPr>
      <t>CHOCONTÁ</t>
    </r>
    <r>
      <rPr>
        <sz val="8"/>
        <color theme="1"/>
        <rFont val="Calibri"/>
        <family val="2"/>
        <scheme val="minor"/>
      </rPr>
      <t xml:space="preserve">       Honorables Concejales municipales, Encargado entidad responsable de cultura municipal, consejeros muncipales de cultura .</t>
    </r>
  </si>
  <si>
    <t>02 de noviembre de 2017</t>
  </si>
  <si>
    <r>
      <rPr>
        <b/>
        <sz val="8"/>
        <color theme="1"/>
        <rFont val="Calibri"/>
        <family val="2"/>
        <scheme val="minor"/>
      </rPr>
      <t xml:space="preserve">COGUA        </t>
    </r>
    <r>
      <rPr>
        <sz val="8"/>
        <color theme="1"/>
        <rFont val="Calibri"/>
        <family val="2"/>
        <scheme val="minor"/>
      </rPr>
      <t>Despacho Alcalde, Honorable concejo municipal, Encargado entidad responsable de cultura municipal, consejeros muncipales de cultura e instructores de areas artisticas.</t>
    </r>
  </si>
  <si>
    <t>Cogua</t>
  </si>
  <si>
    <t>27 de octubre y 27 de noviembre de 2017</t>
  </si>
  <si>
    <r>
      <rPr>
        <b/>
        <sz val="8"/>
        <color theme="1"/>
        <rFont val="Calibri"/>
        <family val="2"/>
        <scheme val="minor"/>
      </rPr>
      <t>COTA</t>
    </r>
    <r>
      <rPr>
        <sz val="8"/>
        <color theme="1"/>
        <rFont val="Calibri"/>
        <family val="2"/>
        <scheme val="minor"/>
      </rPr>
      <t xml:space="preserve">         Despacho Alcalde, Encargado entidad responsable de cultura municipal y consejeros de cultura.</t>
    </r>
  </si>
  <si>
    <t>Cota</t>
  </si>
  <si>
    <t>27 de octubre de 2017</t>
  </si>
  <si>
    <r>
      <rPr>
        <b/>
        <sz val="8"/>
        <color theme="1"/>
        <rFont val="Calibri"/>
        <family val="2"/>
        <scheme val="minor"/>
      </rPr>
      <t>CUCUNUBA</t>
    </r>
    <r>
      <rPr>
        <sz val="8"/>
        <color theme="1"/>
        <rFont val="Calibri"/>
        <family val="2"/>
        <scheme val="minor"/>
      </rPr>
      <t xml:space="preserve">   Honorables Concejales municipales, Encargado entidad responsable de cultura municipal, consejeros muncipales de cultura .</t>
    </r>
  </si>
  <si>
    <t>Cucunuba</t>
  </si>
  <si>
    <t>18 de noviembre de 2017.</t>
  </si>
  <si>
    <r>
      <rPr>
        <b/>
        <sz val="8"/>
        <color theme="1"/>
        <rFont val="Calibri"/>
        <family val="2"/>
        <scheme val="minor"/>
      </rPr>
      <t>EL COLEGIO</t>
    </r>
    <r>
      <rPr>
        <sz val="8"/>
        <color theme="1"/>
        <rFont val="Calibri"/>
        <family val="2"/>
        <scheme val="minor"/>
      </rPr>
      <t xml:space="preserve">  Honorables Concejales municipales, Encargado entidad responsable de cultura municipal, consejeros muncipales de cultura .</t>
    </r>
  </si>
  <si>
    <t>El colegio</t>
  </si>
  <si>
    <r>
      <rPr>
        <b/>
        <sz val="8"/>
        <color theme="1"/>
        <rFont val="Calibri"/>
        <family val="2"/>
        <scheme val="minor"/>
      </rPr>
      <t>EL PEÑOL</t>
    </r>
    <r>
      <rPr>
        <sz val="8"/>
        <color theme="1"/>
        <rFont val="Calibri"/>
        <family val="2"/>
        <scheme val="minor"/>
      </rPr>
      <t xml:space="preserve">          Despacho Alcalde, Honorable concejo municipal, Encargado entidad responsable de cultura municipal, consejeros muncipales de cultura e instructores de areas artisticas.</t>
    </r>
  </si>
  <si>
    <t>El Peñol</t>
  </si>
  <si>
    <t>26 de octubre y 17 de noviembre de 2017</t>
  </si>
  <si>
    <r>
      <rPr>
        <b/>
        <sz val="8"/>
        <color theme="1"/>
        <rFont val="Calibri"/>
        <family val="2"/>
        <scheme val="minor"/>
      </rPr>
      <t>EL ROSAL</t>
    </r>
    <r>
      <rPr>
        <sz val="8"/>
        <color theme="1"/>
        <rFont val="Calibri"/>
        <family val="2"/>
        <scheme val="minor"/>
      </rPr>
      <t xml:space="preserve"> Honorables Concejales municipales, Encargado entidad responsable de cultura municipal, consejeros muncipales de cultura .</t>
    </r>
  </si>
  <si>
    <t xml:space="preserve">El rosal </t>
  </si>
  <si>
    <t>9 de noviembre de 2017</t>
  </si>
  <si>
    <r>
      <rPr>
        <b/>
        <sz val="8"/>
        <color theme="1"/>
        <rFont val="Calibri"/>
        <family val="2"/>
        <scheme val="minor"/>
      </rPr>
      <t xml:space="preserve">FACATATIVA </t>
    </r>
    <r>
      <rPr>
        <sz val="8"/>
        <color theme="1"/>
        <rFont val="Calibri"/>
        <family val="2"/>
        <scheme val="minor"/>
      </rPr>
      <t xml:space="preserve">      Despacho Alcalde, Honorable concejo municipal, Encargado entidad responsable de cultura municipal, consejeros muncipales de cultura e instructores de areas artisticas.</t>
    </r>
  </si>
  <si>
    <t>Facatativa</t>
  </si>
  <si>
    <t>23 de octubre y 10 de noviembre de 2017</t>
  </si>
  <si>
    <r>
      <t xml:space="preserve">FOMEQUE     </t>
    </r>
    <r>
      <rPr>
        <sz val="8"/>
        <color theme="1"/>
        <rFont val="Calibri"/>
        <family val="2"/>
        <scheme val="minor"/>
      </rPr>
      <t>Honorables Concejales municipales, Encargado entidad responsable de cultura municipal, consejeros muncipales de cultura .</t>
    </r>
  </si>
  <si>
    <t>Fómeque</t>
  </si>
  <si>
    <t>10 de noviembre de 2017</t>
  </si>
  <si>
    <r>
      <t xml:space="preserve">FOSCA     </t>
    </r>
    <r>
      <rPr>
        <sz val="8"/>
        <color theme="1"/>
        <rFont val="Calibri"/>
        <family val="2"/>
        <scheme val="minor"/>
      </rPr>
      <t>Honorables Concejales municipales, Encargado entidad responsable de cultura municipal, consejeros muncipales de cultura .</t>
    </r>
  </si>
  <si>
    <t>Fosca</t>
  </si>
  <si>
    <r>
      <t xml:space="preserve">FUSAGASUGA           </t>
    </r>
    <r>
      <rPr>
        <sz val="8"/>
        <color theme="1"/>
        <rFont val="Calibri"/>
        <family val="2"/>
        <scheme val="minor"/>
      </rPr>
      <t>Despacho Alcalde, Honorable concejo municipal, Encargado entidad responsable de cultura municipal, consejeros muncipales de cultura e instructores de areas artisticas.</t>
    </r>
  </si>
  <si>
    <t>Fusagasuga</t>
  </si>
  <si>
    <t>9 ,23 de octubre 8 y 14 de noviembre de 2017</t>
  </si>
  <si>
    <r>
      <t xml:space="preserve">FUNZA       </t>
    </r>
    <r>
      <rPr>
        <sz val="8"/>
        <color theme="1"/>
        <rFont val="Calibri"/>
        <family val="2"/>
        <scheme val="minor"/>
      </rPr>
      <t>Despacho Alcalde, Encargado entidad responsable de cultura municipal y consejeros de cultura.</t>
    </r>
  </si>
  <si>
    <t>Funza</t>
  </si>
  <si>
    <t>18 de diciembre de 2017</t>
  </si>
  <si>
    <r>
      <t xml:space="preserve">GACHALÁ     </t>
    </r>
    <r>
      <rPr>
        <sz val="8"/>
        <color theme="1"/>
        <rFont val="Calibri"/>
        <family val="2"/>
        <scheme val="minor"/>
      </rPr>
      <t>Despacho Alcalde, Encargado entidad responsable de cultura municipal, consejeros muncipales de cultura e instructores de areas artisticas.</t>
    </r>
  </si>
  <si>
    <t>Gachalá</t>
  </si>
  <si>
    <t>15 de noviembre de 2017</t>
  </si>
  <si>
    <r>
      <t xml:space="preserve">GACHANCIPA    </t>
    </r>
    <r>
      <rPr>
        <sz val="8"/>
        <color theme="1"/>
        <rFont val="Calibri"/>
        <family val="2"/>
        <scheme val="minor"/>
      </rPr>
      <t>Honorables Concejales municipales, Honorable concejo municipal Encargado entidad responsable de cultura municipal, consejeros muncipales de cultura .</t>
    </r>
  </si>
  <si>
    <t>Gachancipá</t>
  </si>
  <si>
    <t>13 de octubre y 3, 12 de noviembre de 2017</t>
  </si>
  <si>
    <r>
      <t xml:space="preserve">GIRARDOT    </t>
    </r>
    <r>
      <rPr>
        <sz val="8"/>
        <color theme="1"/>
        <rFont val="Calibri"/>
        <family val="2"/>
        <scheme val="minor"/>
      </rPr>
      <t>Despacho Alcalde, Encargado entidad responsable de cultura municipal, consejeros muncipales de cultura e instructores de areas artisticas.</t>
    </r>
  </si>
  <si>
    <t>Girardot</t>
  </si>
  <si>
    <t>11 de noviembre de 2017</t>
  </si>
  <si>
    <r>
      <t xml:space="preserve">GRANADA  </t>
    </r>
    <r>
      <rPr>
        <sz val="8"/>
        <color theme="1"/>
        <rFont val="Calibri"/>
        <family val="2"/>
        <scheme val="minor"/>
      </rPr>
      <t>Honorables Concejales municipales, Encargado entidad responsable de cultura municipal, consejeros muncipales de cultura .</t>
    </r>
  </si>
  <si>
    <t>Granada</t>
  </si>
  <si>
    <t>04 de octubre y 11 de noviembre de 2017</t>
  </si>
  <si>
    <r>
      <t xml:space="preserve">GUAYABETAL DE SIQUIMA      </t>
    </r>
    <r>
      <rPr>
        <sz val="8"/>
        <color theme="1"/>
        <rFont val="Calibri"/>
        <family val="2"/>
        <scheme val="minor"/>
      </rPr>
      <t>Despacho Alcalde, Honorable concejo municipal, Encargado entidad responsable de cultura municipal, consejeros muncipales de cultura e instructores de areas artisticas.</t>
    </r>
  </si>
  <si>
    <t>Guayabal de siquima</t>
  </si>
  <si>
    <t>20 de octubre y 17 de noviembre de 2017</t>
  </si>
  <si>
    <r>
      <t xml:space="preserve">GUACHETA      </t>
    </r>
    <r>
      <rPr>
        <sz val="8"/>
        <color theme="1"/>
        <rFont val="Calibri"/>
        <family val="2"/>
        <scheme val="minor"/>
      </rPr>
      <t>Despacho Alcalde, Encargado entidad responsable de cultura municipal y consejeros de cultura.</t>
    </r>
  </si>
  <si>
    <t>Guacheta</t>
  </si>
  <si>
    <t>17 de octubre de 2017</t>
  </si>
  <si>
    <t>La encuesta de satisfacción y correspondiente tabulación se esta efectuando y se  tendran resultados depues del 26 de Diciembre. La visita, se realiza según protocolo de primera visita de la E.A.T.</t>
  </si>
  <si>
    <r>
      <t xml:space="preserve">GUAYABETAL  </t>
    </r>
    <r>
      <rPr>
        <sz val="8"/>
        <color theme="1"/>
        <rFont val="Calibri"/>
        <family val="2"/>
        <scheme val="minor"/>
      </rPr>
      <t>Honorables Concejales municipales, Encargado entidad responsable de cultura municipal, consejeros muncipales de cultura .</t>
    </r>
  </si>
  <si>
    <t>Guayabetal</t>
  </si>
  <si>
    <t>14 de noviembre de 2017</t>
  </si>
  <si>
    <r>
      <t xml:space="preserve">GUATAVITA         </t>
    </r>
    <r>
      <rPr>
        <sz val="8"/>
        <color theme="1"/>
        <rFont val="Calibri"/>
        <family val="2"/>
        <scheme val="minor"/>
      </rPr>
      <t>Despacho Alcalde, Encargado entidad responsable de cultura municipal y consejeros de cultura.</t>
    </r>
  </si>
  <si>
    <t>Guatavita</t>
  </si>
  <si>
    <r>
      <t xml:space="preserve">GUASCA        </t>
    </r>
    <r>
      <rPr>
        <sz val="8"/>
        <color theme="1"/>
        <rFont val="Calibri"/>
        <family val="2"/>
        <scheme val="minor"/>
      </rPr>
      <t>Despacho Alcalde, Encargado entidad responsable de cultura municipal y consejeros de cultura.</t>
    </r>
  </si>
  <si>
    <t>12 de diciembre de 2017</t>
  </si>
  <si>
    <r>
      <t xml:space="preserve">GUTIERREZ  </t>
    </r>
    <r>
      <rPr>
        <sz val="8"/>
        <color theme="1"/>
        <rFont val="Calibri"/>
        <family val="2"/>
        <scheme val="minor"/>
      </rPr>
      <t>Honorables Concejales municipales, Encargado entidad responsable de cultura municipal, consejeros muncipales de cultura .</t>
    </r>
  </si>
  <si>
    <t>Gutierrez</t>
  </si>
  <si>
    <t>02 de octubre de 2017</t>
  </si>
  <si>
    <r>
      <rPr>
        <b/>
        <sz val="8"/>
        <color theme="1"/>
        <rFont val="Calibri"/>
        <family val="2"/>
        <scheme val="minor"/>
      </rPr>
      <t xml:space="preserve">QUETAME       </t>
    </r>
    <r>
      <rPr>
        <sz val="8"/>
        <color theme="1"/>
        <rFont val="Calibri"/>
        <family val="2"/>
        <scheme val="minor"/>
      </rPr>
      <t xml:space="preserve">         Honorables Concejales municipales, Encargado entidad responsable de cultura municipal, consejeros muncipales de cultura .</t>
    </r>
  </si>
  <si>
    <t>Quetame</t>
  </si>
  <si>
    <t>21 de noviembre de 2017</t>
  </si>
  <si>
    <r>
      <rPr>
        <b/>
        <sz val="8"/>
        <color theme="1"/>
        <rFont val="Calibri"/>
        <family val="2"/>
        <scheme val="minor"/>
      </rPr>
      <t>QUEBRADA NEGRA</t>
    </r>
    <r>
      <rPr>
        <sz val="8"/>
        <color theme="1"/>
        <rFont val="Calibri"/>
        <family val="2"/>
        <scheme val="minor"/>
      </rPr>
      <t xml:space="preserve">       Despacho Alcalde, Honorable concejo municipal, Encargado entidad responsable de cultura municipal, consejeros muncipales de cultura e instructores de areas artisticas.</t>
    </r>
  </si>
  <si>
    <t>10,11 de octubre y 17 de noviembre de 2017</t>
  </si>
  <si>
    <r>
      <rPr>
        <b/>
        <sz val="8"/>
        <color theme="1"/>
        <rFont val="Calibri"/>
        <family val="2"/>
        <scheme val="minor"/>
      </rPr>
      <t xml:space="preserve">JERUSALEN  </t>
    </r>
    <r>
      <rPr>
        <sz val="8"/>
        <color theme="1"/>
        <rFont val="Calibri"/>
        <family val="2"/>
        <scheme val="minor"/>
      </rPr>
      <t xml:space="preserve">        espacho Alcalde, Honorable concejo municipal, Encargado entidad responsable de cultura municipal, consejeros muncipales de cultura e instructores de areas artisticas.</t>
    </r>
  </si>
  <si>
    <t>Jerusalen</t>
  </si>
  <si>
    <t>20 de octubre y 12 de diciembre de 2017</t>
  </si>
  <si>
    <r>
      <rPr>
        <b/>
        <sz val="8"/>
        <color theme="1"/>
        <rFont val="Calibri"/>
        <family val="2"/>
        <scheme val="minor"/>
      </rPr>
      <t xml:space="preserve">LA CALERA       </t>
    </r>
    <r>
      <rPr>
        <sz val="8"/>
        <color theme="1"/>
        <rFont val="Calibri"/>
        <family val="2"/>
        <scheme val="minor"/>
      </rPr>
      <t xml:space="preserve"> Honorables Concejales municipales, Encargado entidad responsable de cultura municipal, consejeros muncipales de cultura .         </t>
    </r>
  </si>
  <si>
    <t>La Calera</t>
  </si>
  <si>
    <t>07 de diciembre de 2017</t>
  </si>
  <si>
    <r>
      <rPr>
        <b/>
        <sz val="8"/>
        <color theme="1"/>
        <rFont val="Calibri"/>
        <family val="2"/>
        <scheme val="minor"/>
      </rPr>
      <t xml:space="preserve">LA MESA       </t>
    </r>
    <r>
      <rPr>
        <sz val="8"/>
        <color theme="1"/>
        <rFont val="Calibri"/>
        <family val="2"/>
        <scheme val="minor"/>
      </rPr>
      <t xml:space="preserve">         Honorables Concejales municipales, Encargado entidad responsable de cultura municipal, consejeros muncipales de cultura .</t>
    </r>
  </si>
  <si>
    <t>La mesa</t>
  </si>
  <si>
    <t>26 de octubre  y el 18 de noviembre de 2017</t>
  </si>
  <si>
    <r>
      <rPr>
        <b/>
        <sz val="8"/>
        <color theme="1"/>
        <rFont val="Calibri"/>
        <family val="2"/>
        <scheme val="minor"/>
      </rPr>
      <t xml:space="preserve">LA PALMA       </t>
    </r>
    <r>
      <rPr>
        <sz val="8"/>
        <color theme="1"/>
        <rFont val="Calibri"/>
        <family val="2"/>
        <scheme val="minor"/>
      </rPr>
      <t xml:space="preserve">         Honorables Concejales municipales, Encargado entidad responsable de cultura municipal, consejeros muncipales de cultura .</t>
    </r>
  </si>
  <si>
    <t>La palma</t>
  </si>
  <si>
    <t xml:space="preserve">09 de noviembre de 2017 </t>
  </si>
  <si>
    <r>
      <rPr>
        <b/>
        <sz val="8"/>
        <color theme="1"/>
        <rFont val="Calibri"/>
        <family val="2"/>
        <scheme val="minor"/>
      </rPr>
      <t xml:space="preserve">LA PEÑA     </t>
    </r>
    <r>
      <rPr>
        <sz val="8"/>
        <color theme="1"/>
        <rFont val="Calibri"/>
        <family val="2"/>
        <scheme val="minor"/>
      </rPr>
      <t xml:space="preserve">          Honorables Concejales municipales, Encargado entidad responsable de cultura municipal, consejeros muncipales de cultura .</t>
    </r>
  </si>
  <si>
    <t>La  Peña</t>
  </si>
  <si>
    <t>04 de diciembre de 2017</t>
  </si>
  <si>
    <r>
      <rPr>
        <b/>
        <sz val="8"/>
        <color theme="1"/>
        <rFont val="Calibri"/>
        <family val="2"/>
        <scheme val="minor"/>
      </rPr>
      <t xml:space="preserve">LA VEGA  </t>
    </r>
    <r>
      <rPr>
        <sz val="8"/>
        <color theme="1"/>
        <rFont val="Calibri"/>
        <family val="2"/>
        <scheme val="minor"/>
      </rPr>
      <t xml:space="preserve">      Despacho Alcalde, Honorable concejo municipal, Encargado entidad responsable de cultura municipal, consejeros muncipales de cultura e instructores de areas artisticas.</t>
    </r>
  </si>
  <si>
    <r>
      <rPr>
        <b/>
        <sz val="8"/>
        <color theme="1"/>
        <rFont val="Calibri"/>
        <family val="2"/>
        <scheme val="minor"/>
      </rPr>
      <t>MANTA</t>
    </r>
    <r>
      <rPr>
        <sz val="8"/>
        <color theme="1"/>
        <rFont val="Calibri"/>
        <family val="2"/>
        <scheme val="minor"/>
      </rPr>
      <t xml:space="preserve">          Despacho Alcalde, Honorable concejo municipal, Encargado entidad responsable de cultura municipal, consejeros muncipales de cultura e instructores de areas artisticas.</t>
    </r>
  </si>
  <si>
    <t>Manta</t>
  </si>
  <si>
    <t>19 y 25 de octubre de 2017</t>
  </si>
  <si>
    <r>
      <rPr>
        <b/>
        <sz val="8"/>
        <color theme="1"/>
        <rFont val="Calibri"/>
        <family val="2"/>
        <scheme val="minor"/>
      </rPr>
      <t xml:space="preserve">LA VEGA </t>
    </r>
    <r>
      <rPr>
        <sz val="8"/>
        <color theme="1"/>
        <rFont val="Calibri"/>
        <family val="2"/>
        <scheme val="minor"/>
      </rPr>
      <t xml:space="preserve">       Despacho Alcalde, Honorable concejo municipal, Encargado entidad responsable de cultura municipal, consejeros muncipales de cultura e instructores de areas artisticas.</t>
    </r>
  </si>
  <si>
    <t>9 y 14 de noviembre de 2017</t>
  </si>
  <si>
    <r>
      <rPr>
        <b/>
        <sz val="8"/>
        <color theme="1"/>
        <rFont val="Calibri"/>
        <family val="2"/>
        <scheme val="minor"/>
      </rPr>
      <t xml:space="preserve">MACHETA      </t>
    </r>
    <r>
      <rPr>
        <sz val="8"/>
        <color theme="1"/>
        <rFont val="Calibri"/>
        <family val="2"/>
        <scheme val="minor"/>
      </rPr>
      <t xml:space="preserve">          Honorables Concejales municipales, Encargado entidad responsable de cultura municipal, consejeros muncipales de cultura .</t>
    </r>
  </si>
  <si>
    <t>Machetá</t>
  </si>
  <si>
    <t>16 y 20 de noviembre de 2017</t>
  </si>
  <si>
    <r>
      <rPr>
        <b/>
        <sz val="8"/>
        <color theme="1"/>
        <rFont val="Calibri"/>
        <family val="2"/>
        <scheme val="minor"/>
      </rPr>
      <t xml:space="preserve">MANTA     </t>
    </r>
    <r>
      <rPr>
        <sz val="8"/>
        <color theme="1"/>
        <rFont val="Calibri"/>
        <family val="2"/>
        <scheme val="minor"/>
      </rPr>
      <t xml:space="preserve">     Despacho Alcalde, Encargado entidad responsable de cultura municipal, consejeros muncipales de cultura e instructores de areas artisticas.</t>
    </r>
  </si>
  <si>
    <t>25 de noviembre de 2017</t>
  </si>
  <si>
    <r>
      <rPr>
        <b/>
        <sz val="8"/>
        <color theme="1"/>
        <rFont val="Calibri"/>
        <family val="2"/>
        <scheme val="minor"/>
      </rPr>
      <t xml:space="preserve">MEDINA     </t>
    </r>
    <r>
      <rPr>
        <sz val="8"/>
        <color theme="1"/>
        <rFont val="Calibri"/>
        <family val="2"/>
        <scheme val="minor"/>
      </rPr>
      <t xml:space="preserve">          Honorables Concejales municipales, Encargado entidad responsable de cultura municipal, consejeros muncipales de cultura .</t>
    </r>
  </si>
  <si>
    <t>Medina</t>
  </si>
  <si>
    <t>09 de noviembre de 2017</t>
  </si>
  <si>
    <r>
      <rPr>
        <b/>
        <sz val="8"/>
        <color theme="1"/>
        <rFont val="Calibri"/>
        <family val="2"/>
        <scheme val="minor"/>
      </rPr>
      <t xml:space="preserve">MOSQUERA </t>
    </r>
    <r>
      <rPr>
        <sz val="8"/>
        <color theme="1"/>
        <rFont val="Calibri"/>
        <family val="2"/>
        <scheme val="minor"/>
      </rPr>
      <t xml:space="preserve">       Despacho Alcalde, Encargado entidad responsable de cultura municipal y consejeros de cultura.</t>
    </r>
  </si>
  <si>
    <t>Mosquera</t>
  </si>
  <si>
    <t>20 de diciembre de 2017</t>
  </si>
  <si>
    <r>
      <rPr>
        <b/>
        <sz val="8"/>
        <color theme="1"/>
        <rFont val="Calibri"/>
        <family val="2"/>
        <scheme val="minor"/>
      </rPr>
      <t xml:space="preserve">NARIÑO      </t>
    </r>
    <r>
      <rPr>
        <sz val="8"/>
        <color theme="1"/>
        <rFont val="Calibri"/>
        <family val="2"/>
        <scheme val="minor"/>
      </rPr>
      <t xml:space="preserve"> Despacho Alcalde, Encargado entidad responsable de cultura municipal y consejeros de cultura.</t>
    </r>
  </si>
  <si>
    <t>Nariño</t>
  </si>
  <si>
    <r>
      <rPr>
        <b/>
        <sz val="8"/>
        <color theme="1"/>
        <rFont val="Calibri"/>
        <family val="2"/>
        <scheme val="minor"/>
      </rPr>
      <t xml:space="preserve">NEMOCON </t>
    </r>
    <r>
      <rPr>
        <sz val="8"/>
        <color theme="1"/>
        <rFont val="Calibri"/>
        <family val="2"/>
        <scheme val="minor"/>
      </rPr>
      <t xml:space="preserve">         Despacho Alcalde, Encargado entidad responsable de cultura municipal y consejeros de cultura.</t>
    </r>
  </si>
  <si>
    <t>19 de octubre de 2017</t>
  </si>
  <si>
    <r>
      <rPr>
        <b/>
        <sz val="8"/>
        <color theme="1"/>
        <rFont val="Calibri"/>
        <family val="2"/>
        <scheme val="minor"/>
      </rPr>
      <t xml:space="preserve">NILO     </t>
    </r>
    <r>
      <rPr>
        <sz val="8"/>
        <color theme="1"/>
        <rFont val="Calibri"/>
        <family val="2"/>
        <scheme val="minor"/>
      </rPr>
      <t xml:space="preserve">          Honorables Concejales municipales, Encargado entidad responsable de cultura municipal, consejeros muncipales de cultura .</t>
    </r>
  </si>
  <si>
    <t>Nilo</t>
  </si>
  <si>
    <t>17 de noviembre  de 2017</t>
  </si>
  <si>
    <r>
      <rPr>
        <b/>
        <sz val="8"/>
        <color theme="1"/>
        <rFont val="Calibri"/>
        <family val="2"/>
        <scheme val="minor"/>
      </rPr>
      <t>NIMAIMA</t>
    </r>
    <r>
      <rPr>
        <sz val="8"/>
        <color theme="1"/>
        <rFont val="Calibri"/>
        <family val="2"/>
        <scheme val="minor"/>
      </rPr>
      <t xml:space="preserve">          Despacho Alcalde, Honorable concejo municipal, Encargado entidad responsable de cultura municipal, consejeros muncipales de cultura e instructores de areas artisticas.</t>
    </r>
  </si>
  <si>
    <t>Nimaima</t>
  </si>
  <si>
    <t>13 de octubre y 8 de noviembre de 2019</t>
  </si>
  <si>
    <r>
      <rPr>
        <b/>
        <sz val="8"/>
        <color theme="1"/>
        <rFont val="Calibri"/>
        <family val="2"/>
        <scheme val="minor"/>
      </rPr>
      <t xml:space="preserve">NOCAIMA </t>
    </r>
    <r>
      <rPr>
        <sz val="8"/>
        <color theme="1"/>
        <rFont val="Calibri"/>
        <family val="2"/>
        <scheme val="minor"/>
      </rPr>
      <t xml:space="preserve">      Despacho Alcalde, Honorable concejo municipal, Encargado entidad responsable de cultura municipal, consejeros muncipales de cultura e instructores de areas artisticas.</t>
    </r>
  </si>
  <si>
    <t>12 de octubre y 6 de diciembre de 2017</t>
  </si>
  <si>
    <r>
      <rPr>
        <b/>
        <sz val="8"/>
        <color theme="1"/>
        <rFont val="Calibri"/>
        <family val="2"/>
        <scheme val="minor"/>
      </rPr>
      <t>PAIME</t>
    </r>
    <r>
      <rPr>
        <sz val="8"/>
        <color theme="1"/>
        <rFont val="Calibri"/>
        <family val="2"/>
        <scheme val="minor"/>
      </rPr>
      <t xml:space="preserve">         Despacho Alcalde, Honorable concejo municipal, Encargado entidad responsable de cultura municipal, consejeros muncipales de cultura e instructores de areas artisticas</t>
    </r>
  </si>
  <si>
    <t>Paime</t>
  </si>
  <si>
    <t>20 de noviembre de 2017</t>
  </si>
  <si>
    <r>
      <rPr>
        <b/>
        <sz val="8"/>
        <color theme="1"/>
        <rFont val="Calibri"/>
        <family val="2"/>
        <scheme val="minor"/>
      </rPr>
      <t xml:space="preserve">PARATEBUENO   </t>
    </r>
    <r>
      <rPr>
        <sz val="8"/>
        <color theme="1"/>
        <rFont val="Calibri"/>
        <family val="2"/>
        <scheme val="minor"/>
      </rPr>
      <t xml:space="preserve">         Honorables Concejales municipales, Encargado entidad responsable de cultura municipal, consejeros muncipales de cultura .</t>
    </r>
  </si>
  <si>
    <t>Paratebueno</t>
  </si>
  <si>
    <t>31 de octubre y 15 de noviembre de 2017</t>
  </si>
  <si>
    <r>
      <rPr>
        <b/>
        <sz val="8"/>
        <color theme="1"/>
        <rFont val="Calibri"/>
        <family val="2"/>
        <scheme val="minor"/>
      </rPr>
      <t xml:space="preserve">PASCA   </t>
    </r>
    <r>
      <rPr>
        <sz val="8"/>
        <color theme="1"/>
        <rFont val="Calibri"/>
        <family val="2"/>
        <scheme val="minor"/>
      </rPr>
      <t xml:space="preserve">          Honorables Concejales municipales, Encargado entidad responsable de cultura municipal, consejeros muncipales de cultura .</t>
    </r>
  </si>
  <si>
    <t>10 de octubre de 2017</t>
  </si>
  <si>
    <r>
      <rPr>
        <b/>
        <sz val="8"/>
        <color theme="1"/>
        <rFont val="Calibri"/>
        <family val="2"/>
        <scheme val="minor"/>
      </rPr>
      <t xml:space="preserve">PACHO </t>
    </r>
    <r>
      <rPr>
        <sz val="8"/>
        <color theme="1"/>
        <rFont val="Calibri"/>
        <family val="2"/>
        <scheme val="minor"/>
      </rPr>
      <t xml:space="preserve">      Despacho Alcalde, Honorable concejo municipal, Encargado entidad responsable de cultura municipal, consejeros muncipales de cultura e instructores de areas artisticas.</t>
    </r>
  </si>
  <si>
    <t>Pacho</t>
  </si>
  <si>
    <t>11  , 12 de octubre y 11 de noviembre de 2017</t>
  </si>
  <si>
    <r>
      <rPr>
        <b/>
        <sz val="8"/>
        <color theme="1"/>
        <rFont val="Calibri"/>
        <family val="2"/>
        <scheme val="minor"/>
      </rPr>
      <t xml:space="preserve">PASCA  </t>
    </r>
    <r>
      <rPr>
        <sz val="8"/>
        <color theme="1"/>
        <rFont val="Calibri"/>
        <family val="2"/>
        <scheme val="minor"/>
      </rPr>
      <t xml:space="preserve">           Honorables Concejales municipales, Encargado entidad responsable de cultura municipal, consejeros muncipales de cultura .</t>
    </r>
  </si>
  <si>
    <t>7 de noviembre de 2017</t>
  </si>
  <si>
    <r>
      <rPr>
        <b/>
        <sz val="8"/>
        <color theme="1"/>
        <rFont val="Calibri"/>
        <family val="2"/>
        <scheme val="minor"/>
      </rPr>
      <t>PUERTO SALGAR</t>
    </r>
    <r>
      <rPr>
        <sz val="8"/>
        <color theme="1"/>
        <rFont val="Calibri"/>
        <family val="2"/>
        <scheme val="minor"/>
      </rPr>
      <t xml:space="preserve"> Honorables Concejales municipales, Encargado entidad responsable de cultura municipal, consejeros muncipales de cultura .</t>
    </r>
  </si>
  <si>
    <t>Puerto Salgar</t>
  </si>
  <si>
    <t>02 de octubre y 7 de noviembre de 2017</t>
  </si>
  <si>
    <r>
      <rPr>
        <b/>
        <sz val="8"/>
        <color theme="1"/>
        <rFont val="Calibri"/>
        <family val="2"/>
        <scheme val="minor"/>
      </rPr>
      <t xml:space="preserve">PULI    </t>
    </r>
    <r>
      <rPr>
        <sz val="8"/>
        <color theme="1"/>
        <rFont val="Calibri"/>
        <family val="2"/>
        <scheme val="minor"/>
      </rPr>
      <t xml:space="preserve">          Honorables Concejales municipales, Encargado entidad responsable de cultura municipal, consejeros muncipales de cultura .</t>
    </r>
  </si>
  <si>
    <t>Puli</t>
  </si>
  <si>
    <r>
      <t xml:space="preserve">RICAURTE </t>
    </r>
    <r>
      <rPr>
        <sz val="8"/>
        <color theme="1"/>
        <rFont val="Calibri"/>
        <family val="2"/>
        <scheme val="minor"/>
      </rPr>
      <t>Honorables Concejales municipales, Encargado entidad responsable de cultura municipal, consejeros muncipales de cultura .</t>
    </r>
  </si>
  <si>
    <t>Ricaurte</t>
  </si>
  <si>
    <t>02 de octubre y 16 de noviembre de 2017</t>
  </si>
  <si>
    <r>
      <t xml:space="preserve">QUIPILE          </t>
    </r>
    <r>
      <rPr>
        <sz val="8"/>
        <color theme="1"/>
        <rFont val="Calibri"/>
        <family val="2"/>
        <scheme val="minor"/>
      </rPr>
      <t>Despacho Alcalde, Honorable concejo municipal, Encargado entidad responsable de cultura municipal, consejeros muncipales de cultura e instructores de areas artisticas.</t>
    </r>
  </si>
  <si>
    <t>10,27 de octubre y 16 de noviembre de 2017</t>
  </si>
  <si>
    <r>
      <t xml:space="preserve">SAN ANTONIO DEL TEQUENDAMA         </t>
    </r>
    <r>
      <rPr>
        <sz val="8"/>
        <color theme="1"/>
        <rFont val="Calibri"/>
        <family val="2"/>
        <scheme val="minor"/>
      </rPr>
      <t>Despacho Alcalde, Honorable concejo municipal, Encargado entidad responsable de cultura municipal, consejeros muncipales de cultura e instructores de areas artisticas.</t>
    </r>
  </si>
  <si>
    <t>San Antonio del Tequendama</t>
  </si>
  <si>
    <t>3 , 16 y 17  de noviembre  de 2017</t>
  </si>
  <si>
    <r>
      <t xml:space="preserve">SAN BERNARDO        </t>
    </r>
    <r>
      <rPr>
        <sz val="8"/>
        <color theme="1"/>
        <rFont val="Calibri"/>
        <family val="2"/>
        <scheme val="minor"/>
      </rPr>
      <t>Despacho Alcalde, Encargado entidad responsable de cultura municipal y consejeros de cultura.</t>
    </r>
  </si>
  <si>
    <r>
      <rPr>
        <b/>
        <sz val="8"/>
        <color theme="1"/>
        <rFont val="Calibri"/>
        <family val="2"/>
        <scheme val="minor"/>
      </rPr>
      <t xml:space="preserve">SAN CAYETANO   </t>
    </r>
    <r>
      <rPr>
        <sz val="8"/>
        <color theme="1"/>
        <rFont val="Calibri"/>
        <family val="2"/>
        <scheme val="minor"/>
      </rPr>
      <t xml:space="preserve">         Honorables Concejales municipales, Encargado entidad responsable de cultura municipal, consejeros muncipales de cultura .</t>
    </r>
  </si>
  <si>
    <t>San Cayetano</t>
  </si>
  <si>
    <t xml:space="preserve">24 de noviembre de 2017 </t>
  </si>
  <si>
    <r>
      <rPr>
        <b/>
        <sz val="8"/>
        <color theme="1"/>
        <rFont val="Calibri"/>
        <family val="2"/>
        <scheme val="minor"/>
      </rPr>
      <t xml:space="preserve">SAN FRANCISCO DE SALES   </t>
    </r>
    <r>
      <rPr>
        <sz val="8"/>
        <color theme="1"/>
        <rFont val="Calibri"/>
        <family val="2"/>
        <scheme val="minor"/>
      </rPr>
      <t xml:space="preserve">         Honorables Concejales municipales, Encargado entidad responsable de cultura municipal, consejeros muncipales de cultura .</t>
    </r>
  </si>
  <si>
    <t>San Francisco de Sales</t>
  </si>
  <si>
    <r>
      <rPr>
        <b/>
        <sz val="8"/>
        <color theme="1"/>
        <rFont val="Calibri"/>
        <family val="2"/>
        <scheme val="minor"/>
      </rPr>
      <t xml:space="preserve">SAN JUAN DE RIOSECO  </t>
    </r>
    <r>
      <rPr>
        <sz val="8"/>
        <color theme="1"/>
        <rFont val="Calibri"/>
        <family val="2"/>
        <scheme val="minor"/>
      </rPr>
      <t xml:space="preserve">          Honorables Concejales municipales, Encargado entidad responsable de cultura municipal, consejeros muncipales de cultura .</t>
    </r>
  </si>
  <si>
    <t>San Juan de rioseco</t>
  </si>
  <si>
    <r>
      <rPr>
        <b/>
        <sz val="8"/>
        <color theme="1"/>
        <rFont val="Calibri"/>
        <family val="2"/>
        <scheme val="minor"/>
      </rPr>
      <t>SASAIMA</t>
    </r>
    <r>
      <rPr>
        <sz val="8"/>
        <color theme="1"/>
        <rFont val="Calibri"/>
        <family val="2"/>
        <scheme val="minor"/>
      </rPr>
      <t xml:space="preserve">      Honorables Concejales municipales, Encargado entidad responsable de cultura municipal, consejeros muncipales de cultura .</t>
    </r>
  </si>
  <si>
    <t>Sasaima</t>
  </si>
  <si>
    <r>
      <rPr>
        <b/>
        <sz val="8"/>
        <color theme="1"/>
        <rFont val="Calibri"/>
        <family val="2"/>
        <scheme val="minor"/>
      </rPr>
      <t>SESQUILE</t>
    </r>
    <r>
      <rPr>
        <sz val="8"/>
        <color theme="1"/>
        <rFont val="Calibri"/>
        <family val="2"/>
        <scheme val="minor"/>
      </rPr>
      <t xml:space="preserve">         Honorables Concejales municipales, Encargado entidad responsable de cultura municipal, consejeros muncipales de cultura .</t>
    </r>
  </si>
  <si>
    <t>Sesquile</t>
  </si>
  <si>
    <r>
      <rPr>
        <b/>
        <sz val="8"/>
        <color theme="1"/>
        <rFont val="Calibri"/>
        <family val="2"/>
        <scheme val="minor"/>
      </rPr>
      <t xml:space="preserve">SOPO   </t>
    </r>
    <r>
      <rPr>
        <sz val="8"/>
        <color theme="1"/>
        <rFont val="Calibri"/>
        <family val="2"/>
        <scheme val="minor"/>
      </rPr>
      <t xml:space="preserve">         Despacho Alcalde,Honorables Concejales municipales,  Encargado entidad responsable de cultura municipal, consejeros muncipales de cultura e instructores de areas artisticas.</t>
    </r>
  </si>
  <si>
    <t>Sopo</t>
  </si>
  <si>
    <t>05 de octubre y  11 de noviembre de 2017</t>
  </si>
  <si>
    <r>
      <rPr>
        <b/>
        <sz val="8"/>
        <color theme="1"/>
        <rFont val="Calibri"/>
        <family val="2"/>
        <scheme val="minor"/>
      </rPr>
      <t>SIBATE</t>
    </r>
    <r>
      <rPr>
        <sz val="8"/>
        <color theme="1"/>
        <rFont val="Calibri"/>
        <family val="2"/>
        <scheme val="minor"/>
      </rPr>
      <t xml:space="preserve">        Honorables Concejales municipales, Encargado entidad responsable de cultura municipal, consejeros muncipales de cultura .</t>
    </r>
  </si>
  <si>
    <t>Sibate</t>
  </si>
  <si>
    <r>
      <rPr>
        <b/>
        <sz val="8"/>
        <color theme="1"/>
        <rFont val="Calibri"/>
        <family val="2"/>
        <scheme val="minor"/>
      </rPr>
      <t xml:space="preserve">SIMIJACA </t>
    </r>
    <r>
      <rPr>
        <sz val="8"/>
        <color theme="1"/>
        <rFont val="Calibri"/>
        <family val="2"/>
        <scheme val="minor"/>
      </rPr>
      <t xml:space="preserve">         Despacho Alcalde, Encargado entidad responsable de cultura municipal y consejeros de cultura.</t>
    </r>
  </si>
  <si>
    <t>Simijaca</t>
  </si>
  <si>
    <r>
      <rPr>
        <b/>
        <sz val="8"/>
        <color theme="1"/>
        <rFont val="Calibri"/>
        <family val="2"/>
        <scheme val="minor"/>
      </rPr>
      <t>SILVANIA</t>
    </r>
    <r>
      <rPr>
        <sz val="8"/>
        <color theme="1"/>
        <rFont val="Calibri"/>
        <family val="2"/>
        <scheme val="minor"/>
      </rPr>
      <t xml:space="preserve">    Honorables Concejales municipales, Encargado entidad responsable de cultura municipal, consejeros muncipales de cultura .</t>
    </r>
  </si>
  <si>
    <t>11 de octubre y 01 de diciembre  de 2017</t>
  </si>
  <si>
    <r>
      <t xml:space="preserve">SOACHA      </t>
    </r>
    <r>
      <rPr>
        <sz val="8"/>
        <color theme="1"/>
        <rFont val="Calibri"/>
        <family val="2"/>
        <scheme val="minor"/>
      </rPr>
      <t>Despacho Alcalde, Honorable concejo municipal, Encargado entidad responsable de cultura municipal, consejeros muncipales de cultura e instructores de areas artisticas.</t>
    </r>
  </si>
  <si>
    <t>Soacha</t>
  </si>
  <si>
    <t>18 de octubre y 6 de diciembre de 2017</t>
  </si>
  <si>
    <r>
      <rPr>
        <b/>
        <sz val="8"/>
        <color theme="1"/>
        <rFont val="Calibri"/>
        <family val="2"/>
        <scheme val="minor"/>
      </rPr>
      <t>SUBACHOQUE</t>
    </r>
    <r>
      <rPr>
        <sz val="8"/>
        <color theme="1"/>
        <rFont val="Calibri"/>
        <family val="2"/>
        <scheme val="minor"/>
      </rPr>
      <t xml:space="preserve">    Honorables Concejales municipales, Encargado entidad responsable de cultura municipal, consejeros muncipales de cultura .</t>
    </r>
  </si>
  <si>
    <t>Subachoque</t>
  </si>
  <si>
    <t>22 de noviembre  de 2017</t>
  </si>
  <si>
    <r>
      <rPr>
        <b/>
        <sz val="8"/>
        <color theme="1"/>
        <rFont val="Calibri"/>
        <family val="2"/>
        <scheme val="minor"/>
      </rPr>
      <t xml:space="preserve">SUESCA </t>
    </r>
    <r>
      <rPr>
        <sz val="8"/>
        <color theme="1"/>
        <rFont val="Calibri"/>
        <family val="2"/>
        <scheme val="minor"/>
      </rPr>
      <t xml:space="preserve">        Despacho Alcalde, Honorable concejo municipal, Encargado entidad responsable de cultura municipal, consejeros muncipales de cultura e instructores de areas artisticas.</t>
    </r>
  </si>
  <si>
    <t>Suesca</t>
  </si>
  <si>
    <t>4 y 11 de noviembre de 2017</t>
  </si>
  <si>
    <t xml:space="preserve">● Lograr conocimiento y comprensión sobre el Modelo de
Gestión Pública de la Cultura de Cundinamarca  por los entes municipales y en los Concejos Muncipales y la sociabilización del Estatuto Muncipal de Cultura.
</t>
  </si>
  <si>
    <r>
      <rPr>
        <b/>
        <sz val="8"/>
        <color theme="1"/>
        <rFont val="Calibri"/>
        <family val="2"/>
        <scheme val="minor"/>
      </rPr>
      <t>SUPATA</t>
    </r>
    <r>
      <rPr>
        <sz val="8"/>
        <color theme="1"/>
        <rFont val="Calibri"/>
        <family val="2"/>
        <scheme val="minor"/>
      </rPr>
      <t xml:space="preserve">    Despacho Alcalde, Honorable concejo municipal, Encargado entidad responsable de cultura municipal, consejeros muncipales de cultura e instructores de areas artisticas.</t>
    </r>
  </si>
  <si>
    <t>Supata</t>
  </si>
  <si>
    <t>4,5 de octubre y 16 de noviembre de 2017</t>
  </si>
  <si>
    <r>
      <rPr>
        <b/>
        <sz val="8"/>
        <color theme="1"/>
        <rFont val="Calibri"/>
        <family val="2"/>
        <scheme val="minor"/>
      </rPr>
      <t xml:space="preserve">SUSA </t>
    </r>
    <r>
      <rPr>
        <sz val="8"/>
        <color theme="1"/>
        <rFont val="Calibri"/>
        <family val="2"/>
        <scheme val="minor"/>
      </rPr>
      <t xml:space="preserve">        Despacho Alcalde, Encargado entidad responsable de cultura municipal y consejeros de cultura.</t>
    </r>
  </si>
  <si>
    <t>Susa</t>
  </si>
  <si>
    <r>
      <rPr>
        <b/>
        <sz val="8"/>
        <color theme="1"/>
        <rFont val="Calibri"/>
        <family val="2"/>
        <scheme val="minor"/>
      </rPr>
      <t xml:space="preserve">SUTATAUSA    </t>
    </r>
    <r>
      <rPr>
        <sz val="8"/>
        <color theme="1"/>
        <rFont val="Calibri"/>
        <family val="2"/>
        <scheme val="minor"/>
      </rPr>
      <t xml:space="preserve">   espacho Alcalde, Encargado entidad responsable de cultura municipal y consejeros de cultura.</t>
    </r>
  </si>
  <si>
    <t>Sutatausa</t>
  </si>
  <si>
    <r>
      <rPr>
        <b/>
        <sz val="8"/>
        <color theme="1"/>
        <rFont val="Calibri"/>
        <family val="2"/>
        <scheme val="minor"/>
      </rPr>
      <t xml:space="preserve">TABIO   </t>
    </r>
    <r>
      <rPr>
        <sz val="8"/>
        <color theme="1"/>
        <rFont val="Calibri"/>
        <family val="2"/>
        <scheme val="minor"/>
      </rPr>
      <t xml:space="preserve">               Honorables Concejales municipales, Encargado entidad responsable de cultura municipal, consejeros muncipales de cultura .</t>
    </r>
  </si>
  <si>
    <t>Tabio</t>
  </si>
  <si>
    <t>16 de noviembre de 2017</t>
  </si>
  <si>
    <r>
      <rPr>
        <b/>
        <sz val="8"/>
        <color theme="1"/>
        <rFont val="Calibri"/>
        <family val="2"/>
        <scheme val="minor"/>
      </rPr>
      <t xml:space="preserve">TAUSA   </t>
    </r>
    <r>
      <rPr>
        <sz val="8"/>
        <color theme="1"/>
        <rFont val="Calibri"/>
        <family val="2"/>
        <scheme val="minor"/>
      </rPr>
      <t xml:space="preserve">               Despacho Alcalde, Encargado entidad responsable de cultura municipal, consejeros muncipales de cultura e instructores de areas artisticas.</t>
    </r>
  </si>
  <si>
    <t>Tausa</t>
  </si>
  <si>
    <r>
      <rPr>
        <b/>
        <sz val="8"/>
        <color theme="1"/>
        <rFont val="Calibri"/>
        <family val="2"/>
        <scheme val="minor"/>
      </rPr>
      <t>TENA</t>
    </r>
    <r>
      <rPr>
        <sz val="8"/>
        <color theme="1"/>
        <rFont val="Calibri"/>
        <family val="2"/>
        <scheme val="minor"/>
      </rPr>
      <t xml:space="preserve">        Despacho Alcalde,Honorable concejo municipal, Encargado entidad responsable de cultura municipal, consejeros muncipales de cultura e instructores de areas artisticas.</t>
    </r>
  </si>
  <si>
    <t>11 y 19 de octubre de 2017</t>
  </si>
  <si>
    <r>
      <rPr>
        <b/>
        <sz val="8"/>
        <color theme="1"/>
        <rFont val="Calibri"/>
        <family val="2"/>
        <scheme val="minor"/>
      </rPr>
      <t>TENJO</t>
    </r>
    <r>
      <rPr>
        <sz val="8"/>
        <color theme="1"/>
        <rFont val="Calibri"/>
        <family val="2"/>
        <scheme val="minor"/>
      </rPr>
      <t xml:space="preserve">               Honorables Concejales municipales, Encargado entidad responsable de cultura municipal, consejeros muncipales de cultura .</t>
    </r>
  </si>
  <si>
    <t>Tenjo</t>
  </si>
  <si>
    <t>22 de noviembre de 2017</t>
  </si>
  <si>
    <r>
      <rPr>
        <b/>
        <sz val="8"/>
        <color theme="1"/>
        <rFont val="Calibri"/>
        <family val="2"/>
        <scheme val="minor"/>
      </rPr>
      <t xml:space="preserve">TIBIRITA   </t>
    </r>
    <r>
      <rPr>
        <sz val="8"/>
        <color theme="1"/>
        <rFont val="Calibri"/>
        <family val="2"/>
        <scheme val="minor"/>
      </rPr>
      <t xml:space="preserve">      Despacho Alcalde, Encargado entidad responsable de cultura municipal y consejeros de cultura.</t>
    </r>
  </si>
  <si>
    <t>Tibirita</t>
  </si>
  <si>
    <t>18 de octubre y 22 de noviembre de 2017</t>
  </si>
  <si>
    <r>
      <rPr>
        <b/>
        <sz val="8"/>
        <color theme="1"/>
        <rFont val="Calibri"/>
        <family val="2"/>
        <scheme val="minor"/>
      </rPr>
      <t xml:space="preserve">TOCANCIPA </t>
    </r>
    <r>
      <rPr>
        <sz val="8"/>
        <color theme="1"/>
        <rFont val="Calibri"/>
        <family val="2"/>
        <scheme val="minor"/>
      </rPr>
      <t xml:space="preserve">     Despacho Alcalde,Honorable concejo municipal, Encargado entidad responsable de cultura municipal, consejeros muncipales de cultura e instructores de areas artisticas.</t>
    </r>
  </si>
  <si>
    <t>Tocancipa</t>
  </si>
  <si>
    <t>05 de octubre y  10 de diciembre de 2017</t>
  </si>
  <si>
    <r>
      <rPr>
        <b/>
        <sz val="8"/>
        <color theme="1"/>
        <rFont val="Calibri"/>
        <family val="2"/>
        <scheme val="minor"/>
      </rPr>
      <t xml:space="preserve">TOCAIMA  </t>
    </r>
    <r>
      <rPr>
        <sz val="8"/>
        <color theme="1"/>
        <rFont val="Calibri"/>
        <family val="2"/>
        <scheme val="minor"/>
      </rPr>
      <t xml:space="preserve">       Despacho Alcalde, Honorable concejo municipal, Encargado entidad responsable de cultura municipal, consejeros muncipales de cultura e instructores de areas artisticas.</t>
    </r>
  </si>
  <si>
    <t>4,25 de octubre y 25 de noviembre de 2017</t>
  </si>
  <si>
    <r>
      <rPr>
        <b/>
        <sz val="8"/>
        <color theme="1"/>
        <rFont val="Calibri"/>
        <family val="2"/>
        <scheme val="minor"/>
      </rPr>
      <t>TIBACUY</t>
    </r>
    <r>
      <rPr>
        <sz val="8"/>
        <color theme="1"/>
        <rFont val="Calibri"/>
        <family val="2"/>
        <scheme val="minor"/>
      </rPr>
      <t xml:space="preserve">             Honorables Concejales municipales, Encargado entidad responsable de cultura municipal, consejeros muncipales de cultura .</t>
    </r>
  </si>
  <si>
    <r>
      <rPr>
        <b/>
        <sz val="8"/>
        <color theme="1"/>
        <rFont val="Calibri"/>
        <family val="2"/>
        <scheme val="minor"/>
      </rPr>
      <t>TOPAIPI</t>
    </r>
    <r>
      <rPr>
        <sz val="8"/>
        <color theme="1"/>
        <rFont val="Calibri"/>
        <family val="2"/>
        <scheme val="minor"/>
      </rPr>
      <t xml:space="preserve">           Honorables Concejales municipales, Encargado entidad responsable de cultura municipal, consejeros muncipales de cultura .</t>
    </r>
  </si>
  <si>
    <t>Topaipi</t>
  </si>
  <si>
    <t>28 de noviembre de 2017</t>
  </si>
  <si>
    <r>
      <rPr>
        <b/>
        <sz val="8"/>
        <color theme="1"/>
        <rFont val="Calibri"/>
        <family val="2"/>
        <scheme val="minor"/>
      </rPr>
      <t>UBALA</t>
    </r>
    <r>
      <rPr>
        <sz val="8"/>
        <color theme="1"/>
        <rFont val="Calibri"/>
        <family val="2"/>
        <scheme val="minor"/>
      </rPr>
      <t xml:space="preserve">       Despacho Alcalde, Encargado entidad responsable de cultura municipal y consejeros de cultura.</t>
    </r>
  </si>
  <si>
    <t>Ubala</t>
  </si>
  <si>
    <t>13 de diciembre de 2017</t>
  </si>
  <si>
    <r>
      <t xml:space="preserve">UBAQUE       </t>
    </r>
    <r>
      <rPr>
        <sz val="8"/>
        <color theme="1"/>
        <rFont val="Calibri"/>
        <family val="2"/>
        <scheme val="minor"/>
      </rPr>
      <t xml:space="preserve">Honorables Concejales municipales, Encargado entidad responsable de cultura municipal, consejeros muncipales de cultura .   </t>
    </r>
  </si>
  <si>
    <t>Ubaque</t>
  </si>
  <si>
    <t xml:space="preserve">01 de diciembre de 2017 </t>
  </si>
  <si>
    <r>
      <t xml:space="preserve">UBATE      </t>
    </r>
    <r>
      <rPr>
        <sz val="8"/>
        <color theme="1"/>
        <rFont val="Calibri"/>
        <family val="2"/>
        <scheme val="minor"/>
      </rPr>
      <t xml:space="preserve">Honorables Concejales municipales, Encargado entidad responsable de cultura municipal, consejeros muncipales de cultura .  
</t>
    </r>
  </si>
  <si>
    <t>Ubate</t>
  </si>
  <si>
    <r>
      <t xml:space="preserve">UNE           </t>
    </r>
    <r>
      <rPr>
        <sz val="8"/>
        <color theme="1"/>
        <rFont val="Calibri"/>
        <family val="2"/>
        <scheme val="minor"/>
      </rPr>
      <t>Honorables Concejales municipales, Encargado entidad responsable de cultura municipal, consejeros muncipales de cultura .</t>
    </r>
  </si>
  <si>
    <t>Une</t>
  </si>
  <si>
    <r>
      <t xml:space="preserve">UTICA    </t>
    </r>
    <r>
      <rPr>
        <sz val="8"/>
        <color theme="1"/>
        <rFont val="Calibri"/>
        <family val="2"/>
        <scheme val="minor"/>
      </rPr>
      <t>Despacho Alcalde, Encargado entidad responsable de cultura municipal y consejeros de cultura.</t>
    </r>
  </si>
  <si>
    <t>Utica</t>
  </si>
  <si>
    <r>
      <t xml:space="preserve">VERGARA  </t>
    </r>
    <r>
      <rPr>
        <sz val="8"/>
        <color theme="1"/>
        <rFont val="Calibri"/>
        <family val="2"/>
        <scheme val="minor"/>
      </rPr>
      <t>Honorables Concejales municipales, Encargado entidad responsable de cultura municipal, consejeros muncipales de cultura .</t>
    </r>
  </si>
  <si>
    <r>
      <t xml:space="preserve">VIANI       </t>
    </r>
    <r>
      <rPr>
        <sz val="8"/>
        <color theme="1"/>
        <rFont val="Calibri"/>
        <family val="2"/>
        <scheme val="minor"/>
      </rPr>
      <t>Despacho Alcalde, Encargado entidad responsable de cultura municipal, consejeros muncipales de cultura e instructores de areas artisticas.</t>
    </r>
  </si>
  <si>
    <t>04 de octubre de 2017</t>
  </si>
  <si>
    <r>
      <t xml:space="preserve">VIOTA        </t>
    </r>
    <r>
      <rPr>
        <sz val="8"/>
        <color theme="1"/>
        <rFont val="Calibri"/>
        <family val="2"/>
        <scheme val="minor"/>
      </rPr>
      <t>Despacho Alcalde, Honorable concejo municipal, Encargado entidad responsable de cultura municipal, consejeros muncipales de cultura e instructores de areas artisticas.</t>
    </r>
  </si>
  <si>
    <t>Viota</t>
  </si>
  <si>
    <t>13 de octubre y 2 de noviembre de 2017</t>
  </si>
  <si>
    <r>
      <t xml:space="preserve">VILLA GOMEZ        </t>
    </r>
    <r>
      <rPr>
        <sz val="8"/>
        <color theme="1"/>
        <rFont val="Calibri"/>
        <family val="2"/>
        <scheme val="minor"/>
      </rPr>
      <t>Honorables Concejales municipales, Encargado entidad responsable de cultura municipal, consejeros muncipales de cultura .</t>
    </r>
  </si>
  <si>
    <t>Villa Gomez</t>
  </si>
  <si>
    <r>
      <t xml:space="preserve">VILLAPINZON        </t>
    </r>
    <r>
      <rPr>
        <sz val="8"/>
        <color theme="1"/>
        <rFont val="Calibri"/>
        <family val="2"/>
        <scheme val="minor"/>
      </rPr>
      <t>Despacho Alcalde, Honorable concejo municipal, Encargado entidad responsable de cultura municipal, consejeros muncipales de cultura e instructores de areas artisticas.</t>
    </r>
  </si>
  <si>
    <t>Villapinzon</t>
  </si>
  <si>
    <t>18 de octubre y 4 de diciembre de 2017</t>
  </si>
  <si>
    <r>
      <t xml:space="preserve">VILLETA  </t>
    </r>
    <r>
      <rPr>
        <sz val="8"/>
        <color theme="1"/>
        <rFont val="Calibri"/>
        <family val="2"/>
        <scheme val="minor"/>
      </rPr>
      <t>Despacho Alcalde, Encargado entidad responsable de cultura municipal, consejeros muncipales de cultura e instructores de areas artisticas.</t>
    </r>
  </si>
  <si>
    <r>
      <t xml:space="preserve">YACOPI        </t>
    </r>
    <r>
      <rPr>
        <sz val="8"/>
        <color theme="1"/>
        <rFont val="Calibri"/>
        <family val="2"/>
        <scheme val="minor"/>
      </rPr>
      <t>Honorables Concejales municipales, Encargado entidad responsable de cultura municipal, consejeros muncipales de cultura .</t>
    </r>
  </si>
  <si>
    <t>Yacopi</t>
  </si>
  <si>
    <t>01 de noviembre  de 2017</t>
  </si>
  <si>
    <r>
      <t xml:space="preserve">ZIPACON      </t>
    </r>
    <r>
      <rPr>
        <sz val="8"/>
        <color theme="1"/>
        <rFont val="Calibri"/>
        <family val="2"/>
        <scheme val="minor"/>
      </rPr>
      <t xml:space="preserve">Honorables Concejales municipales, Encargado entidad responsable de cultura municipal, consejeros muncipales de cultura </t>
    </r>
    <r>
      <rPr>
        <b/>
        <sz val="8"/>
        <color theme="1"/>
        <rFont val="Calibri"/>
        <family val="2"/>
        <scheme val="minor"/>
      </rPr>
      <t>.</t>
    </r>
  </si>
  <si>
    <t>Zipacón</t>
  </si>
  <si>
    <t>18 de octubre de 2017</t>
  </si>
  <si>
    <r>
      <t xml:space="preserve">ZIPAQUIRA      </t>
    </r>
    <r>
      <rPr>
        <sz val="8"/>
        <color theme="1"/>
        <rFont val="Calibri"/>
        <family val="2"/>
        <scheme val="minor"/>
      </rPr>
      <t>Honorables Concejales municipales, Encargado entidad responsable de cultura municipal, consejeros muncipales de cultura .</t>
    </r>
  </si>
  <si>
    <t>Zipaquirá</t>
  </si>
  <si>
    <t>03 de octubre de 2017</t>
  </si>
  <si>
    <t>IDECUT</t>
  </si>
  <si>
    <t>SECRETARÍA O ENTIDAD: BENEFICENCIA DE CUNDINAMARCA</t>
  </si>
  <si>
    <t>AÑO 2017     TRIMESTRE No.  3  Y 4</t>
  </si>
  <si>
    <t>NUMERO DE LA META DEL PDD ASOCIADA CON EL TEMA PROGRAMADO</t>
  </si>
  <si>
    <t>POBLACIÓN OBJETIVO                                 (Número)</t>
  </si>
  <si>
    <t>Asesoría, orientación y acompañamiento a las autoridades municipales,  acudientes y familias, para la protección de personas en condición de vulnerabilidad</t>
  </si>
  <si>
    <t>Asesorar y orientar  a las autoridades municipales (alcaldes, secretarios, comisarios), acudientes y familias, acerca de los procedimientos, requisitos, perfiles para acceder a los programas de protección integral que ofrece la Beneficencia a los niños, niñas, adolescentes, personas mayores y personas con discapacidad mental con derechos fundamentales vulnerados y en extrema pobreza.</t>
  </si>
  <si>
    <r>
      <t>(Número asesorías realizadas / Número de asesorías programadas (400)) x 100</t>
    </r>
    <r>
      <rPr>
        <b/>
        <sz val="8"/>
        <color theme="1"/>
        <rFont val="Calibri"/>
        <family val="2"/>
        <scheme val="minor"/>
      </rPr>
      <t xml:space="preserve">.     </t>
    </r>
    <r>
      <rPr>
        <sz val="8"/>
        <color theme="1"/>
        <rFont val="Calibri"/>
        <family val="2"/>
        <scheme val="minor"/>
      </rPr>
      <t xml:space="preserve">                     </t>
    </r>
  </si>
  <si>
    <t>Número de asesorías</t>
  </si>
  <si>
    <t>251, 260, 282, 291 y 312</t>
  </si>
  <si>
    <t>ALCALDIAS, ICBF, SECRETARIAS DE GOBIERNO Y DESARROLLO SOCIAL, PERSONERIAS, COMISARIAS DE FAMILIA, SECTOR SALUD.</t>
  </si>
  <si>
    <t>Alcaldes, secretarios de Desarrollo Social, Salud, comisarias de familia, Personeros, acudientes y familias, de las personas que necesitan ser protegidas por la Beneficencia</t>
  </si>
  <si>
    <t>Subgerencia de Protección Social - profesional Universitario Trabajadora Social</t>
  </si>
  <si>
    <t xml:space="preserve">Alcaldías municipales de Soacha, Venecia, Cabrera, Girardot, Viotá, Nilo, Silvania, Choachí, Fómeque, Sutatausa, Machetá, Gachalá, Ubaque, Fosca, Gutiérrez, Fusagasugá,  Funza, San Bernardo, Yacopí, Cucunubá, Guasca, La Calera, Facatativá, Madrid, Medina, Paratebueno, Bituima, Cajicá, San Juan de Ríoseco, Chaguaní, Quebradanegra, Sasaima, Ubalá,  La Mesa,  Cabrera, Anapoima, Pasca, Zipacón.  </t>
  </si>
  <si>
    <t>8  horas al día, todos los días hábiles del mes</t>
  </si>
  <si>
    <t>No aplica</t>
  </si>
  <si>
    <t xml:space="preserve">Soacha, Venecia, Cabrera, Girardot, Viotá, Nilo, Silvania, Choachí, Fómeque, Sutatausa, Machetá, Gachalá, Ubaque, Fosca, Gutiérrez, Fusagasugá,  Funza, San Bernardo, Yacopí, Cucunubá, Guasca, La Calera, Facatativá, Madrid, Medina, Paratebueno, Bituima, Cajicá, San Juan de Ríoseco, Chaguaní, Quebradanegra, Sasaima, Ubalá,  La Mesa,  Cabrera, Anapoima, Pasca, Zipacón.  </t>
  </si>
  <si>
    <t>Durante el trimestre</t>
  </si>
  <si>
    <t>SI</t>
  </si>
  <si>
    <t>NO</t>
  </si>
  <si>
    <t>Asesoría y orientación a las autoridades municipales, en la garantía de derechos y su restablecimiento en personas vulneradas.
Verificación de las condiciones familiares, sociales y ambientales, para establecer si existen vulneraciones a los derechos fundamentales de las personas, aspirantes a la admisión en centros de protección de la Beneficencia y asesoría a sus familias y/o cuidadores en diferentes alternativas de atención, derechos, deberes, conciencia de enfermedad y mitigación de los riesgos a los que están expuestos.</t>
  </si>
  <si>
    <t>31 nuevos contratos interadministrativos suscritos entre municipios y la Beneficencia, en el cuarto trimestre.
Total: 116  nuevos contratos en 2017 para la protección de 474 usuarios, entre adultos mayores y personas con discapacidad mental. Lo que permite un mejoramiento en la calidad de vida de estas personas, teniendo en cuenta su alta vulneración de derechos antes de ingresar al programa de protección social de la Beneficencia.
La prestación de este servicio a través de los contratos interadministrativos, garantiza un ingreso económico para la Beneficencia, producto de la cuota de corresponsabilidad que pagan las alcaldías municipales, que va desde el 30% hasta el 70% del valor de atención por usuario.
Se presentó un aumento del 24%, en los ingresos por venta de servicios de protección social, con respecto a 2016.</t>
  </si>
  <si>
    <t>99% de los encuestados responden que el servicio prestado es excelente, el 1% lo califica bueno.</t>
  </si>
  <si>
    <t>La asesoría la realiza una profesional universitaria de la Beneficencia en carrera administrativa (Trabajadora Social)</t>
  </si>
  <si>
    <r>
      <t xml:space="preserve">Sistema de Información y Atención al Ciudadano
</t>
    </r>
    <r>
      <rPr>
        <b/>
        <sz val="8"/>
        <color theme="1"/>
        <rFont val="Calibri"/>
        <family val="2"/>
        <scheme val="minor"/>
      </rPr>
      <t>SIAC</t>
    </r>
  </si>
  <si>
    <t>Orientar al ciudadano y a los usuarios de los servicios de protección de la Beneficencia, acerca de los servicios y de las herramientas que la ley brinda para realizar sus PQRS, tiempos de respuestas y medios para colocarlas, buzón de sugerencias, pagina web, correo electrónico, ventanilla y línea telefónica.</t>
  </si>
  <si>
    <r>
      <t>(Número de personas orientadas / Número de orientaciones programadas (160)) x 100</t>
    </r>
    <r>
      <rPr>
        <b/>
        <sz val="8"/>
        <color theme="1"/>
        <rFont val="Calibri"/>
        <family val="2"/>
        <scheme val="minor"/>
      </rPr>
      <t xml:space="preserve">.     </t>
    </r>
    <r>
      <rPr>
        <sz val="8"/>
        <color theme="1"/>
        <rFont val="Calibri"/>
        <family val="2"/>
        <scheme val="minor"/>
      </rPr>
      <t xml:space="preserve">                     </t>
    </r>
  </si>
  <si>
    <t>Número de personas</t>
  </si>
  <si>
    <t>CENTROS DE PROTECCION DE LA BENEFICENCIA</t>
  </si>
  <si>
    <t>Alcaldes, secretarios de Desarrollo Social, Salud, comisarias de familia, acudientes y familias, de las personas que necesitan ser protegidas por la Beneficencia y publico en general</t>
  </si>
  <si>
    <t>Secretaría General - Sistema de Información y Atención al Ciudadano SIAC</t>
  </si>
  <si>
    <t>Sede administrativa y 10 Centros de Protección de la Beneficencia de Cundinamarca</t>
  </si>
  <si>
    <t>Sibaté, Chipaque, Fusagasugá, Arbelaez, Pacho  Facatativá, Villeta y Bogotá</t>
  </si>
  <si>
    <t xml:space="preserve">Orientación a los ciudadanos en general y a los usuarios de los centros de protección de la Beneficencia, acerca de los servicios que brinda la entidad y de las herramientas que la ley brinda para ejercer su derecho a la participación y realizar sus PQRS, tiempos de respuestas y medios para colocarlas, buzón de sugerencias, pagina web, correo electrónico y línea telefónica.
</t>
  </si>
  <si>
    <t>332 niños, niñas y adolescentes usuarios de los centros de protección de la Beneficencia, orientados acerca del funcionamiento del SIAC y mecanismos de participación.
100 personas orientadas directamente en la Oficina del SIAC en la entidad  (46 registradas). La gran mayoría no se registra en el formato estandarizado.
PQRS presentadas a la entidad: 59 Solicitudes, 41  Quejas, 102 Felicitaciones para un total de 202 en el  año, utilizando los buzones de sugerencias, correo electrónico,  portal web de la entidad y ventanilla.</t>
  </si>
  <si>
    <t>16 encuestas de satisfacción del servicio aplicadas. Los 16 usuarios calificaron EXCELENTE la prestación del servicio, en el conocimiento del tema, actitud y tiempo de atención.
100% DE SATISFACCIÓN EN ESTE SERVICIO</t>
  </si>
  <si>
    <t>Durante 2017 se atendieron de manera presencial 332 niños, niñas y adolescentes usuarios de los centros de protección de la Beneficencia, orientados acerca del funcionamiento del SIAC y mecanismos de participación. 112 personas orientadas directamente en la Oficina del SIAC en la entidad (58 registradas), 38 personas atendidas telefónicamente,  6 personas atendidas por correo electrónico
La calificación de la satisfacción del servicio de protección arroja un resultado entre bueno y excelente del 90% de los encuestados, aplicando la encuesta a 599 usuarios en todos los centros de protección de la entidad.
En el tercer trimestre se incrementó en 30% las peticiones y quejas de niños, niñas y adolescentes, con respecto al trimestre anterior, teniendo en cuenta que se encontraban en un proceso de adaptación al cambio, por el traslado de NNA de un centro a otro.  Por esta razón se fortaleció la asesoría uno a uno en los dos centros.
El 50% de las consultas realizadas por la ciudadanía en la sede administrativa, se refieren a servicios que brindan otras entidades, como Sec. de Desarrollo Social, tema subsidios y programas sociales; Sec. Transporte y Movilidad, tema comparendos y Sec. de Hacienda, tema impuesto de Registro y Anotación. A todos los usuarios se les brinda la información pertinente, datos de la dependencia y persona competente, teléfonos y correo electrónico.
Se debe mantener información actualizada de todos los servicios de la Gobernación en los puntos de atención de cada torre, para evitar que los usuarios pierdan tiempo movilizándose por las torres y pisos en busca de atención.
La asesoría la realiza una Técnico en carrera administrativa.</t>
  </si>
  <si>
    <t>Asesoría, orientación y acompañamiento a las autoridades municipales, para la suscripción de contratos interadministrativos para la protección de personas en condición de vulnerabilidad</t>
  </si>
  <si>
    <t xml:space="preserve">Asesorar y orientar, en el marco de la corresponsabilidad social, a las autoridades municipales (alcaldes, secretarios, comisarios), acerca del procedimiento y  requisitos, para la suscripción de contratos interadministrativos  de protección integral a niños, niñas, adolescentes, personas mayores y personas con discapacidad mental vulneradas </t>
  </si>
  <si>
    <r>
      <t>(Número de asesorías realizadas / Número de asesorías programadas (80)) x 100</t>
    </r>
    <r>
      <rPr>
        <b/>
        <sz val="8"/>
        <color theme="1"/>
        <rFont val="Calibri"/>
        <family val="2"/>
        <scheme val="minor"/>
      </rPr>
      <t xml:space="preserve">.     </t>
    </r>
    <r>
      <rPr>
        <sz val="8"/>
        <color theme="1"/>
        <rFont val="Calibri"/>
        <family val="2"/>
        <scheme val="minor"/>
      </rPr>
      <t xml:space="preserve">                     </t>
    </r>
  </si>
  <si>
    <t>ALCALDIAS, SECRETARIAS DE GOBIERNO, COMISARIAS DE FAMILIA.</t>
  </si>
  <si>
    <t>Alcaldes, secretarios de Desarrollo Social, Salud, comisarias de familia, acudientes y familias, de las personas que necesitan ser protegidas por la Beneficencia</t>
  </si>
  <si>
    <t>Subgerencia de Protección Social</t>
  </si>
  <si>
    <t>Alcaldías municipales de El Rosal, Guatavita, Madrid, Quetame, Sutatausa, Fosca, Guasca, Paratebueno, La Mesa, La Mesa, Quebradanegra, Zipacón, Albán, Cáqueza, Funza, Silvania, Tena y Choachí.</t>
  </si>
  <si>
    <t>La asistencia se brinda en la Beneficencia</t>
  </si>
  <si>
    <t>Asesoría a las autoridades municipales, acerca de los requisitos y procedimiento interno para la suscripción de contratos interadministrativos con la Beneficencia, a través de los cuales se brinda protección social para el restablecimiento de derechos de personas vulneradas procedentes de los municipios del Departamento.</t>
  </si>
  <si>
    <t>116 contratos interadministrativos suscritos entre municipios y la Beneficencia durante el año, 31 de ellos en el cuarto trimestre.
105 asesorías a interesados en suscripción o adición de contratos interadministrativos en el año, 41 en el cuarto trimestre</t>
  </si>
  <si>
    <t>96% de los encuestados responden que el servicio prestado es excelente, el 4% lo califica bueno.</t>
  </si>
  <si>
    <t>Se asesora mínimo en tres momentos a las autoridades de cada municipio para la suscripción de contratos interadministrativos.
Se asesoró a 15 municipios para la adición de los contratos existentes.
La asesoría la realiza una Profesional Universitaria de la Beneficencia y un Técnico Administrativo ambos en carrera administrativa.</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</si>
  <si>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 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</si>
  <si>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Elaboró: Doris Análida Lozano Escobar, Profesional Universitario Oficina Asesora de Planeación</t>
  </si>
  <si>
    <t>YESID ORLANDO DIAZ GARZÓN</t>
  </si>
  <si>
    <t xml:space="preserve">GERENTE GENERAL </t>
  </si>
  <si>
    <t>BENEFICENCIA</t>
  </si>
  <si>
    <t>SECRETARIA DE DESARROLLO E INCLUSIÓN SOCIAL</t>
  </si>
  <si>
    <t>AÑO: 2017 -    TRIMESTRE IV</t>
  </si>
  <si>
    <t>Visita a Planta de Soya</t>
  </si>
  <si>
    <t>Acompañamiento en la verificación del inventario y estado actual de la planta de soya</t>
  </si>
  <si>
    <t>No. De plantas activas y con produccion</t>
  </si>
  <si>
    <t>numero</t>
  </si>
  <si>
    <t xml:space="preserve">Club rotary, </t>
  </si>
  <si>
    <t>Asociacion de mujeres encargadas de elaborar productos a base de soya</t>
  </si>
  <si>
    <t>Gerencia para programas especiales</t>
  </si>
  <si>
    <t>asomucah,red de mujeres soyadas, centro dia</t>
  </si>
  <si>
    <t>2horas</t>
  </si>
  <si>
    <t>4horas</t>
  </si>
  <si>
    <t>N.A</t>
  </si>
  <si>
    <t>pasca, el collegio, facatativa</t>
  </si>
  <si>
    <t>27-07-2017, 17-08-2017, 09-08-2017.</t>
  </si>
  <si>
    <t>verificacion, capacitacion, de las plantas de soya.</t>
  </si>
  <si>
    <t>se verifico que las plantas esten en funcionamientoy utilizando los productos q la alcaldia les suministran para beneficiar 40 adultos mayores</t>
  </si>
  <si>
    <t xml:space="preserve">NO SE REALIZO ASISTENCIA TECNICA EN OFICINA </t>
  </si>
  <si>
    <t>Plataformas Municipales de Juventud</t>
  </si>
  <si>
    <t xml:space="preserve">Conformación de la Plataforma Municipal de Juventud </t>
  </si>
  <si>
    <t xml:space="preserve">25
</t>
  </si>
  <si>
    <t>No. De plataformas conformadas</t>
  </si>
  <si>
    <t>número</t>
  </si>
  <si>
    <t>Alcaldia Municipal</t>
  </si>
  <si>
    <t>Coordinadores de Juventud, o delegados/encargados de Juventud</t>
  </si>
  <si>
    <t>Gerencia para la Juventud y Adultez</t>
  </si>
  <si>
    <t xml:space="preserve">RICAUTE
EL COLEGIO
GACHALA
SUESCA
ZIPACON
CHIPAQUE
BITUIMA
BELTRAN
CHIPAQUE
</t>
  </si>
  <si>
    <t xml:space="preserve">06/07/2017
11/07/2017
13/07/2017
02/08/2017
09/10/2017
17/10/2017
18/10/2017
26/10/2017
27/10/2017
</t>
  </si>
  <si>
    <t>SOCIALIZACION DE PLATAFORMAS</t>
  </si>
  <si>
    <t>CONFORMACION SEGUIMIENTO Y ENTREGA DE FORMATOS</t>
  </si>
  <si>
    <t>Prevención del consumo de sustancias psicoactivas "Cundinamarca Sueña"</t>
  </si>
  <si>
    <t>desarrollo de la Estrategia  Cundinamarca Sueña</t>
  </si>
  <si>
    <t xml:space="preserve">No. De veces en que se desarrollo la estrategia                   </t>
  </si>
  <si>
    <t>Alcaldia Municipal, colegios, comisarias</t>
  </si>
  <si>
    <t>Coordinadores de Juventud, o delegados/encargados de Juventud, comisarias de familia., y jovenes</t>
  </si>
  <si>
    <t xml:space="preserve">TAUSA
SUBACHOQUE
CHOCONTA
EL COLEGIO
QUEBRADANEGRA
GUADUAS
CUCUNUBA
SAN ANTONIO DEL TEQUENDAMA
SUBACHOQUE
VIANI
GRANADA
GUASCA
CHOCONTA
CABRERA
CUCUNUBA
TOCAIMA
VIOTA
GACHANCIPA
CUCUNUBA
SAN ANTONIO DEL TEQUENDAMA
GRANADA
CHOCONTA
COGUA
ANAPOIMA
SAN JUAN DE RIOSECO
CHOACHI
SAN ANTONIO DEL TEQUENDAMA
ANAPOIMA
SAN JUAN DE RIOSECO
UTICA
VIANI
GACHANCIPA
</t>
  </si>
  <si>
    <t xml:space="preserve">05/07/2017
06/07/2017
07/07/2017
11/07/2017
12/07/2017
13/07/2017
18/07/2017
19/07/2017
21/07/2017
24/07/2017
26/07/2017
27/07/2017
28/07/2017
01/08/2017
01/08/2017
01/08/2017
21/08/2017
02/08/2017
03/08/2017
03/08/2017
09/08/2017
09/08/2017
10/08/2017
11/08/2017
</t>
  </si>
  <si>
    <t xml:space="preserve">Se asiste a los coordinadores de juventud o sus delegados para la conformación de la plataforma municipal de Juventud, se le entregan los formatos de caracterización de las organizaciones juveniles y se acompaña al municipio hasta finalizar el proceso de conformación. </t>
  </si>
  <si>
    <t xml:space="preserve"> conformación y seguimiento de la plataforma municipal de Juventud, </t>
  </si>
  <si>
    <t>Mesas de participacion de niños, niñas y adolescentes</t>
  </si>
  <si>
    <t>realizar acompañamiento y asistencia tecnica a las mesas de participacion de niños, niñas y adolescentes en los respectivos municipios</t>
  </si>
  <si>
    <t>No. Instancias asistidas</t>
  </si>
  <si>
    <t>ICBF</t>
  </si>
  <si>
    <t>dirigido a instancias de participacion</t>
  </si>
  <si>
    <t xml:space="preserve">Gerencia para la familia, infancia y adolescencia </t>
  </si>
  <si>
    <t xml:space="preserve">CHAGUANI
LA CALERA
SUESCA
MOSQUERA
LA MESA
SOPO
Bojaca 
GIARDOT
RICAUTE
UTICA
QUEBRADANEGRA
SOACHA
</t>
  </si>
  <si>
    <t xml:space="preserve">16/08/2017
16/08/2017
17/08/2017
23/08/2017
31/08/2017
24/08/2017
18/09/2017
20/09/2017
21/09/2017
27/09/2017
27/09/2017
28/09/2017
</t>
  </si>
  <si>
    <t>acompañamiento y asistencia tecnica a las mesas de participacion de niños, niñas y adolescentes en los respectivos municipios</t>
  </si>
  <si>
    <t>SSE REALIZO EL DIAGNOSTICO Y SE PRESENTARON LOS LINEAMIENTOS EN CUANTO A NNA</t>
  </si>
  <si>
    <t>ludotecas</t>
  </si>
  <si>
    <t>implementar acciones de asistencia y fortalecimiento tecnico que permitan aumentar e incentivar la asistencia de los niños , niñas y adolescentes y sus familias, y promover las diferentes culturas a traves de las ludotecas</t>
  </si>
  <si>
    <t xml:space="preserve">No.de asesorias en los municipios              </t>
  </si>
  <si>
    <t>colsubsidio</t>
  </si>
  <si>
    <t xml:space="preserve">niños, niñas y adolescentes </t>
  </si>
  <si>
    <t>Gerencia para la familia, infancia y adolescencia</t>
  </si>
  <si>
    <t>SAN FRANCISCO MOSQUERA Y FACATATIVA</t>
  </si>
  <si>
    <t>23 DE JULIO-30 DE AGOSTO-23 DE AGOSTO</t>
  </si>
  <si>
    <t xml:space="preserve">REVISION Y SEGUIMIENTO A  ELEMENTOS ENTRGADOS </t>
  </si>
  <si>
    <t>SE REALIZO EL SEGUIMIENTO Y SE VERIFICA QUE NO CUENTAN CON EL ESPACIO ADECUADO PARA LAS LUDOTECAS</t>
  </si>
  <si>
    <t>CODEPS Y COMPOS</t>
  </si>
  <si>
    <t xml:space="preserve">Brindar apoyo técnico y logístico al Consejo Departamental de Política social y a los Consejos municipales de política social de los 116 municipios del departamento durante el periodo de gobierno
</t>
  </si>
  <si>
    <t>No. De asesorias relizadas   No De acompañamientos realizados</t>
  </si>
  <si>
    <t xml:space="preserve">Integrantes de los Consejos de Politica Social </t>
  </si>
  <si>
    <t>Direccion de inclusion social.</t>
  </si>
  <si>
    <t>CUCUNUBA,LENGUAZAQUE,EL COLEGIO,NOMOCON,GACHNCIPA,ZIPCON,CHIPAQUE,SUBACHOQUE, SIMIJACA,</t>
  </si>
  <si>
    <t xml:space="preserve">JULIO 7, JULIO 12, AGOS 10, AGOS 10, AGOS 16, AGOST 25, AGOST 28, SEP 6, SEP 13, </t>
  </si>
  <si>
    <t xml:space="preserve">REVISION  DECRETO DE CONFORMACION DEL compos, </t>
  </si>
  <si>
    <t>EXPLICACION DE MESAS Y SUBMESA CON FUNCIONESY ORGANIGRAMAS DE CONSEJO DE POLITICA SOCIAL Y SU FUNCIONAMIENTO.</t>
  </si>
  <si>
    <t xml:space="preserve">Lineamientos para la ejecución de los recursos provenientes de la Estampilla Departamental para la persona mayor </t>
  </si>
  <si>
    <t xml:space="preserve">ARTICULAR ACCIONES DIRIGIDAS A LA POBLACIÓN MAYOR PARA LA EJECUCIÓN DE LOS RECURSOS A NIVEL MNICIPAL Y DEPARTAMENTAL A TRAVÉS DE LA NORMATICIDAD VIGENTE. (LEY 1276/09,  LEY 1315 /09, LEY 1251/08 Y POLITICA NACIONAL DE ENVEJECIMIENTO Y VEJEZ </t>
  </si>
  <si>
    <t>Nº. De acompañamientos realizados</t>
  </si>
  <si>
    <t xml:space="preserve">Funcionarios municipales </t>
  </si>
  <si>
    <t xml:space="preserve">N/A </t>
  </si>
  <si>
    <t xml:space="preserve">SECRETARIOS DE DESARROLLO SOCIAL - COORDINADORES DEL PROGRAMA DE PERSONA MAYOR </t>
  </si>
  <si>
    <t xml:space="preserve">GERENCIA PARA LA ATENCIÒN DE PERSONAS MAYORES Y POBLACIÒN CON DISCAPACIDAD </t>
  </si>
  <si>
    <r>
      <rPr>
        <sz val="8"/>
        <color rgb="FFFF0000"/>
        <rFont val="Calibri"/>
        <family val="2"/>
        <scheme val="minor"/>
      </rPr>
      <t>ALCALDIA DE BOJACA</t>
    </r>
    <r>
      <rPr>
        <sz val="8"/>
        <color theme="1"/>
        <rFont val="Calibri"/>
        <family val="2"/>
        <scheme val="minor"/>
      </rPr>
      <t>, SECRETARIA DE DESARROLLO SOCIAL SOACHA, SECRETARI DE DESARROLLO SOCIAL AGUA DE DIOS, SECRETARIA DE DESARROLLO SOCIAL PASCA, ALCALDIA DE GRANADA,SECRETARIA DE DESARROLLO SOCIAL DE NILO, ALCALDIA DE MEDINA, ALCALDIA DE TOCCAIMA, PROVINCIA DEL GUAVIO(8 MUNICIPIOS), ALCALDIA DE NARIÑO, ALCALDIA DE SIBATE, ALCALDIA DE TIBACUY, ALCALDIA DE LA VEGA, SECRETARIA DE DESARROLLO SOCIAL DE VIANI, ALCALDIA DE SANJUAN DE RIO SECO, ALCALDIA DE NOCAIMA, MUNICIPIO DE CARMEN DE CARUPA, SECRETARIA SOCIAL DE SIMIJACA, ALCALDIA DE SASAIMA, SECRETARIA DE DESARROLLO SOCIAL DE SUBACHOQUE,ALCALDIA DE SILVANIA, CENTRO DE VIDA CENSORIAL DE QCAQUEZA, ALCALDIA DE GUADUAS, ALCALDIA DE PUERTO SALGAR, ALCALDIA DE CHOACHI, ALCALDIA DEL ROSAL, ALCALDIA DE FOSCA, ALCALDIA DE SAN FRANCISCO, ALCALDIA DE SAN BERNANRDO, ALCALDIA DE VILLETA, ALCALDIA DE FACATATIVA.</t>
    </r>
  </si>
  <si>
    <t>JULÑIO AGOSTO SEPTIEMBRE</t>
  </si>
  <si>
    <t>DAR A CONOCER LA S METAS DE LA GERENCIA PARA LA ATENCION DE PERSONA MAYOR Y POBLACION CON DISCAPACIDAD, Y ASI APOYAR LAS ACITVIDADES DE LOS MUNICIPIOS</t>
  </si>
  <si>
    <t>Politica publica nacional de discapacidad, Ley 1346 de 2209, Ley 1618 de 2013, Decreto 1507 de 2014, Ley 1287 de 2009, Ley general de los derechos de la persona con discapacidad.</t>
  </si>
  <si>
    <t>ARTICULAR ACCIONES DIRIGIDAS A LAS PERSONAS CON DISCAPACIDAD A TRAVÉS DE LA NORMATIVDAD VIGENTE (POLITICAS PUBLICAS DE DISCAPACIDAD LEY 1681 DE 2014, LEY 1145 DE 2007, CONVENCION DERECHOS HUMANOS DE DISCAPACIDD Y MANUAL DE ACCESIBILIAD</t>
  </si>
  <si>
    <t>294 / 299</t>
  </si>
  <si>
    <t xml:space="preserve">SECRETARIOS DE DESARROLLO SOCIAL - COORDINADORES DEL PROGRAMADE DISCAPACIDAD </t>
  </si>
  <si>
    <t>Ejecución de la Estrategia "Café Multicolor"</t>
  </si>
  <si>
    <t>Implementar en los 116 municipios el programa "Cundinamarca de Colores" para la promoción, sensibilización y respeto a la diversidad sexual</t>
  </si>
  <si>
    <t>no reporto</t>
  </si>
  <si>
    <r>
      <t>No. de</t>
    </r>
    <r>
      <rPr>
        <b/>
        <sz val="8"/>
        <color theme="1"/>
        <rFont val="Calibri"/>
        <family val="2"/>
        <scheme val="minor"/>
      </rPr>
      <t xml:space="preserve"> eventos realizados.-   </t>
    </r>
    <r>
      <rPr>
        <sz val="8"/>
        <color theme="1"/>
        <rFont val="Calibri"/>
        <family val="2"/>
        <scheme val="minor"/>
      </rPr>
      <t xml:space="preserve">                                                       </t>
    </r>
  </si>
  <si>
    <t>Población LGBTI</t>
  </si>
  <si>
    <t>Gerencia para la Atención de Grupos Étnicos y Comunidades LGBTI</t>
  </si>
  <si>
    <t>LGBTI</t>
  </si>
  <si>
    <t xml:space="preserve">SOCHA.ZIPAQUIRA, PACHO, FUSAGASUGA, </t>
  </si>
  <si>
    <t>11-07-2017, 20-09-2017, 28-09-2017, 29-09-2017</t>
  </si>
  <si>
    <t>PRESENTACION DE LA ESTRATEGIA MULTICOLOR,</t>
  </si>
  <si>
    <t xml:space="preserve">PERMITIO LA IDENTIFICACION DE LA PRINCIPALES SITUACIONES DE VULNERACION DE DERECHOS DE LAS PERSONAS DE LOS SECTORES DEL LGBTI </t>
  </si>
  <si>
    <t>Ejecución de la Estrategia "Mesa de Trabajo LGBTI"</t>
  </si>
  <si>
    <t xml:space="preserve">Generar espacios de formación, actualización y articulación en 80 municipios del Departamento </t>
  </si>
  <si>
    <r>
      <t>No. de</t>
    </r>
    <r>
      <rPr>
        <b/>
        <sz val="8"/>
        <color theme="1"/>
        <rFont val="Calibri"/>
        <family val="2"/>
        <scheme val="minor"/>
      </rPr>
      <t xml:space="preserve"> capacitaciones realizadas.-   </t>
    </r>
    <r>
      <rPr>
        <sz val="8"/>
        <color theme="1"/>
        <rFont val="Calibri"/>
        <family val="2"/>
        <scheme val="minor"/>
      </rPr>
      <t xml:space="preserve">                                                       </t>
    </r>
  </si>
  <si>
    <t xml:space="preserve">Servidores públicos, operadores de justicia, personal de la salud y autoridades de policía </t>
  </si>
  <si>
    <t>ALCALDIA MOSQUERA, SECTOR SOCIAL LÑGBTI, ESTUDIANTES, COMERCIANTES</t>
  </si>
  <si>
    <t>MOSQUERA.GIRARDOT</t>
  </si>
  <si>
    <t>30-07-2017-15-08-2017</t>
  </si>
  <si>
    <t>Ejecución de la Estrategia "Mesa de Trabajo Indígena"</t>
  </si>
  <si>
    <t>Capacitar 4 comunidades indígenas asentadas en el Departamento en la promoción y protección de derechos</t>
  </si>
  <si>
    <r>
      <t>No. de</t>
    </r>
    <r>
      <rPr>
        <b/>
        <sz val="8"/>
        <color theme="1"/>
        <rFont val="Calibri"/>
        <family val="2"/>
        <scheme val="minor"/>
      </rPr>
      <t xml:space="preserve"> acompañamientos realizadas.-   </t>
    </r>
    <r>
      <rPr>
        <sz val="8"/>
        <color theme="1"/>
        <rFont val="Calibri"/>
        <family val="2"/>
        <scheme val="minor"/>
      </rPr>
      <t xml:space="preserve">                                                       </t>
    </r>
  </si>
  <si>
    <t>Comunidades Indígenas de Cundinamarca</t>
  </si>
  <si>
    <t>NINGUN INFORME CUENTA CON FIRMAS NI ENCUESTAS</t>
  </si>
  <si>
    <t>Ejecución de la Estrategia "Mesa de Trabajo Afro"</t>
  </si>
  <si>
    <t>Formular la política pública Departamental para población AFRO en el departamento durante el periodo de gobierno</t>
  </si>
  <si>
    <t>Comunidades AFRO de Cundinamarca</t>
  </si>
  <si>
    <t>PROYECTOS PRODUCTIVOS INDÍGENAS</t>
  </si>
  <si>
    <t>Brindar asistencia en la implementación y formulación de proyectos productivos en las Comunidades Indígenas</t>
  </si>
  <si>
    <r>
      <t>No. de</t>
    </r>
    <r>
      <rPr>
        <b/>
        <sz val="8"/>
        <color theme="1"/>
        <rFont val="Calibri"/>
        <family val="2"/>
        <scheme val="minor"/>
      </rPr>
      <t xml:space="preserve"> asesorías realizadas.-   </t>
    </r>
    <r>
      <rPr>
        <sz val="8"/>
        <color theme="1"/>
        <rFont val="Calibri"/>
        <family val="2"/>
        <scheme val="minor"/>
      </rPr>
      <t xml:space="preserve">                                                       </t>
    </r>
  </si>
  <si>
    <t>Comunidades Indígenas de Cota, Chía y Sesquilé</t>
  </si>
  <si>
    <t>PLANES DE VIDA INDIGENA</t>
  </si>
  <si>
    <t>Acompañar el ajuste e implementación de 4 planes integrales de vida comunidades indígenas asentadas en el Departamento</t>
  </si>
  <si>
    <t>Comunidades Indígenas de Chía y Sesquilé</t>
  </si>
  <si>
    <t>CONSULTIVA DEPARTAMENTAL AFRO</t>
  </si>
  <si>
    <t>REALIZAR ACCIONES QUE PROMUEBAN PROCESOS PARTICIPATIVOS AUTÓCTONOS</t>
  </si>
  <si>
    <t>Nº. De acompañamientos realizados.-</t>
  </si>
  <si>
    <t>CONTRALORIA, PERSONERIA</t>
  </si>
  <si>
    <t>ORGANIZACIONES AFRO DE BASE DEL DEPARTAMENTO DE CUNDINAMARCA</t>
  </si>
  <si>
    <t>JUAN CARLOS BARRAGAN SUAREZ</t>
  </si>
  <si>
    <t>SECRETARIO DE DESARROLLO E INCLUSIÓN SOCIAL</t>
  </si>
  <si>
    <t>DESARROLLO E INCLUSIÓN SOCIAL</t>
  </si>
  <si>
    <t>FUNCIÓN PÚBLICA</t>
  </si>
  <si>
    <t>Modificacion Organización Interna</t>
  </si>
  <si>
    <t xml:space="preserve">Asesorar a las entidades para lograr el acto administrativo que define la estructura interna y el ordenamiento de una organización o programa en la asignación de las diferentes áreas funcionales y la relación entre éstas. </t>
  </si>
  <si>
    <t>Entidades a las cuales se les brindo asesoria</t>
  </si>
  <si>
    <t>Entidades descentralizadas
E.S.E. Hospitales del Departamento</t>
  </si>
  <si>
    <t>Direccion de Desarrollo Organizacional</t>
  </si>
  <si>
    <t xml:space="preserve">HOSPITAL EL SALVADOR DE UBATE
HOSPITAL SAN ANTONIO DE CHIA
ALCALDIA DE COTA
HOSPITAL SAN FRANCISCO DE GACHETA
HOSPITAL NUESTRA SEÑORA DEL PILAR DE MEDINA
HOSPITAL SANTA BARBARA DE VERGARA
CENTRO DE SALUD DE CUCUNUBA
HOSPITAL NUESTRA SEÑORA DEL CARMEN DE TABIO
HOSPITAL NUESTRA SEÑORA DE LAS MERCEDES DE FUNZA
HOSPITAL SANTA ROSA DE TENJO
HOSPITAL SAN ANTONIO DE ANOLAIMA
HOSPITAL DE LA VEGA
HOSPITAL DIOGENES TRONCOSO DE PUERTO SALGAR
</t>
  </si>
  <si>
    <t>Se emiten asistencia técnica mediante conceptos en planta de empleos</t>
  </si>
  <si>
    <t>%</t>
  </si>
  <si>
    <t>Modificacion de planta de empleos</t>
  </si>
  <si>
    <t>Asesorar a las entidades para establecer los empleos permanentes requeridos para el cumplimiento de los objetivos y funciones asignadas a una entidad, identificados y ordenados jerárquicamente acorde con el sistema de nomenclatura y clasificación vigente.</t>
  </si>
  <si>
    <t xml:space="preserve">Incremento salarial </t>
  </si>
  <si>
    <t>Asesorar a las entidades para establecer el incremento salarial de acuerdo a lo establecido por la Asamblea Departamental</t>
  </si>
  <si>
    <t>HOSPITAL SAN VICENTE DE PAUL DE SAN JUAN DE RIOSECO
HOSPITAL NUESTRA SEÑORA DEL PILAR DE MEDINA
HOSPITAL DIVINO SALVADOR DE SOPO
HOSPITAL SAN FRANCISCO DE VIOTA
HOSPITAL DE TOCAIMA
HOSPITAL SAN JUAN DE RIOSECO
HOSPITAL SAN RAFAEL DE PACHO
HOSPITAL SAN RAFAEL DE CAQUEZA
HOSPITAL NUESTRA SEÑORA DEL CARMEN DE TABIO
HOSPITAL SANTA BARBARA DE VERGARA</t>
  </si>
  <si>
    <t>Octubre - Diciembre 2017.</t>
  </si>
  <si>
    <t>Se atendieron solicitudes de asistencia técnica en conceptos salariales a diferentes entidades departamentales, estas asistencias se realizarón via mercurio</t>
  </si>
  <si>
    <t>Conceptos técnicos</t>
  </si>
  <si>
    <t>Manual de Funciones</t>
  </si>
  <si>
    <t xml:space="preserve">Asesorar a las entidades para establecer el manual de funciones </t>
  </si>
  <si>
    <t>HOSPITAL SAN MARTIN DE PORRES DE CHOCONTA
ALCALDIA DE COTA
HOSPITAL SAN MARTIN DE PORRES DE CHOCONTA
HOSPITAL SAN ANTONIO DE ARBELAEZ</t>
  </si>
  <si>
    <t>Se atendieron solicitudes de asistencia técnica en manuales de funciones a diferentes entidades departamentales, astas asistencias se realizarón via mercurio</t>
  </si>
  <si>
    <t>Manuales de funciones</t>
  </si>
  <si>
    <t>YOLIMA MORA SALINAS</t>
  </si>
  <si>
    <t>SECRETARÍA O ENTIDAD:  Instituto Departamental de Acción Comunal de Cundinamarca</t>
  </si>
  <si>
    <t>AÑO __2017____________     TRIMESTRE No. ___4to_________</t>
  </si>
  <si>
    <t xml:space="preserve">FORMACIÓN COMUNAL </t>
  </si>
  <si>
    <t xml:space="preserve">FORMAR A DIGNATARIOS DE ORGANISMOS COMUNALES EN LAS RESPONSABILIDADES Y DEBERES DE LOS DIFERENTES CARGOS DE ELECCION EN LAS JUNTAS COMUNALES. </t>
  </si>
  <si>
    <t>Capacitaciones</t>
  </si>
  <si>
    <t>ALCALDIAS MUNICIPALES, PERSONERIAS MUNICIPALES, ASOCIACIONES DE JUNTAS COMUNALES.</t>
  </si>
  <si>
    <t>JUNTAS DE ACCION COMUNAL, JUNTAS DE VIVIENDA COMUNITARIA, ASOCIACIONES DE JUNTAS COMUNALES</t>
  </si>
  <si>
    <t>ASESOR DE GERENCIA</t>
  </si>
  <si>
    <t xml:space="preserve">vda el trebol </t>
  </si>
  <si>
    <t>1 hora</t>
  </si>
  <si>
    <t>venecia</t>
  </si>
  <si>
    <t>capacitacion en legislacion comunal y funciones diganatarios.</t>
  </si>
  <si>
    <t>partiipacion y asistencia fue buena</t>
  </si>
  <si>
    <t>no</t>
  </si>
  <si>
    <t xml:space="preserve">vda el maduro, gazaduje, san francisco, guarupaya, jagua, fatima, san miguel, mesa de reyes, santa rita, san luis de palomas, buena vista, gazatevena , el retiro, carmen de la serrania, el palmar, los alpes, santa isabel, santa teresa, los andes, la bodega, san jose de palmar, san pedro de guajaray, santa helena, la esmeralda, y asojuntas. </t>
  </si>
  <si>
    <t>medina</t>
  </si>
  <si>
    <t>22-23-24-25-26-27/11/2017</t>
  </si>
  <si>
    <t xml:space="preserve">todas las capacitaciones realzadas tuvieron buena asistencia por parte de territorios con antecedentes de violencia. </t>
  </si>
  <si>
    <t>personeria de tenjo</t>
  </si>
  <si>
    <t xml:space="preserve">jac poveda, chuma, churuguaco, martin y espno, chacal, urbana, chince, jacalito, gratamira, y asojuntas. </t>
  </si>
  <si>
    <t>tenjo</t>
  </si>
  <si>
    <t xml:space="preserve">la siatencia y el resplado de las entidaes del municipio fue satisfactoria </t>
  </si>
  <si>
    <t xml:space="preserve">jvc paraiso, orquideas, el porvenir villa maria. </t>
  </si>
  <si>
    <t>villeta</t>
  </si>
  <si>
    <t>capacitacion disolucion JVC</t>
  </si>
  <si>
    <t xml:space="preserve">el interes de la jvc para la disolucion para poder ser JAC </t>
  </si>
  <si>
    <t>NOMBRE  GERENTE:  Ing. Julio Roberto Salazar Perdomo</t>
  </si>
  <si>
    <t>FIRMA GERENTE IDACO</t>
  </si>
  <si>
    <t>IDACO</t>
  </si>
  <si>
    <r>
      <t>NOMBRE</t>
    </r>
    <r>
      <rPr>
        <b/>
        <sz val="8"/>
        <color indexed="8"/>
        <rFont val="Calibri"/>
        <family val="2"/>
      </rPr>
      <t xml:space="preserve"> </t>
    </r>
    <r>
      <rPr>
        <sz val="8"/>
        <color indexed="8"/>
        <rFont val="Calibri"/>
        <family val="2"/>
      </rPr>
      <t xml:space="preserve">DE ENTIDADES ASISTIDAS                                                                   </t>
    </r>
  </si>
  <si>
    <t>INSTRUMENTOS ARCHIVISTICOS ESTIPULADOS EN LA LEY 594 DEL 2000</t>
  </si>
  <si>
    <t>Acompañamiento en la elaboración de Tabla de Retención Documental</t>
  </si>
  <si>
    <t>No. ENTIDADES ACOMPAÑADAS / No. DE ENTIDADES PROGRAMADAS</t>
  </si>
  <si>
    <t>577. Cooperar con el 100% de los municipios del departamento
en la implementación del sistema
departamental de archivo durante el periodo de
Gobierno.</t>
  </si>
  <si>
    <t>Archivo General de la Nación, Imprenta Nacional (Contrato Interadministrativo No 151 - Acta 001)</t>
  </si>
  <si>
    <t xml:space="preserve">Gestor Documental designado </t>
  </si>
  <si>
    <t>Gestión Documental</t>
  </si>
  <si>
    <t>EMPRESA DE SERVICIOS PÚBLICOS  DE CHÍA - EMSERCHÍA</t>
  </si>
  <si>
    <t>BOGOTÁ</t>
  </si>
  <si>
    <t>Concepto Jurídico sobre Tablas de Retención Documental</t>
  </si>
  <si>
    <t>Compromiso de proyectar el instrumentos TRD y compilar la información</t>
  </si>
  <si>
    <t>Octubre</t>
  </si>
  <si>
    <t>ALCALDIA DE SUBACHOQUE</t>
  </si>
  <si>
    <t>Concepto sobre Tablas de Retención Documental</t>
  </si>
  <si>
    <t>CONCEPTO SOBRE PROCESO DE ENTREGA DE LAS TRD</t>
  </si>
  <si>
    <t>INSTRUMENTOS ARCHIVISTICOS ESTIPULADOS EN LA LEY 594 DEL 2001</t>
  </si>
  <si>
    <t>CONTRALORÍA DE SOACHA, HOSPITAL SAN ANTONIO DEL TEQUENDAMA</t>
  </si>
  <si>
    <t>INSTRUMENTOS ARCHIVISTICOS ESTIPULADOS EN LA LEY 594 DEL 2002</t>
  </si>
  <si>
    <t>Acompañamiento en la elaboración de Tabla de Valoración Documental</t>
  </si>
  <si>
    <t>ALCALDIA DE SOPO</t>
  </si>
  <si>
    <t>Compromiso de proyectar el instrumentos TVD y compilar la información</t>
  </si>
  <si>
    <t>INSTRUMENTOS ARCHIVISTICOS ESTIPULADOS EN LA LEY 594 DEL 2003</t>
  </si>
  <si>
    <t>ACUEDUCTO EL TAMBO, EAAA EL ROSAL</t>
  </si>
  <si>
    <t>ALCALDIA DE LA VEGA</t>
  </si>
  <si>
    <t>Concepto Técnico sobre Tablas de Retención Documental</t>
  </si>
  <si>
    <t>ALCALDIA DE TABIO</t>
  </si>
  <si>
    <t>CATEDRAL DE SAL</t>
  </si>
  <si>
    <t>Concepto Técnico sobre Tablas de Valoración Documental</t>
  </si>
  <si>
    <t>ALCALDIA DE CHOCONTA</t>
  </si>
  <si>
    <t>ALCALDIA DE CHOCONTA, ALCALDIA SOACHA</t>
  </si>
  <si>
    <t>CONTRALORÍA DE SOACHA, HOSPITAL SAN ANTONIO DEL TEQUENDAMA, ALCALDÍA DE APULO, PERSONERÍA SIMIJACA</t>
  </si>
  <si>
    <t xml:space="preserve">CAPACITAR A LAS ENTIDADES MUNICIPALES  EN LO CORRESPONDIENTE  A LA NORMATIVIDAD ARCHIVISITICA  </t>
  </si>
  <si>
    <t>No. ENTIDADES CAPACITADAS / No. DE ENTIDADES PROGRAMADAS</t>
  </si>
  <si>
    <t>ENTIDADES Y  PERSONAS RESPONSABLE DE LA GESTIÓN DOCUMENTAL AL INTERIOR DE ESTAS</t>
  </si>
  <si>
    <t>Alcaldía de Albán, Alcaldía de Buitima, Alcaldía Chipaque, Alcaldía caqueza, Alcaldía La Vega, Alcaldía La Mesa, Alcaldía Manta, Alcaldía Píame, Alcaldía Pulí, Alcaldía San Francisco, Alcaldía Soacha, Alcaldía Tibirita, Alcaldía Yacopi.</t>
  </si>
  <si>
    <t>BOGOTA</t>
  </si>
  <si>
    <t>Curso virtual "Elaboración del Programa de Gestión Documental", Ciclo 2 realizado en los meses de septiembre y octubre del presente año.</t>
  </si>
  <si>
    <t>Capacitación impartida mediante curso virtual en los meses de septiembre y octubre</t>
  </si>
  <si>
    <t>ALCALDIA DE GUASCA, ALCALDIA SOACHA, CATEDRAL DE SAL</t>
  </si>
  <si>
    <t>Noviembre</t>
  </si>
  <si>
    <t>ALCALDÍA DE PASCA, PERSONERIA DE CHOCONTA</t>
  </si>
  <si>
    <t>Concepto Jurídico y Técnico sobre Tablas de Retención Documental</t>
  </si>
  <si>
    <t>PERSONERIA DE CHOCONTA</t>
  </si>
  <si>
    <t>Concepto Jurídico y Técnico sobre Tablas de Valoración Documental</t>
  </si>
  <si>
    <t>CONCEJO DE TAUSA</t>
  </si>
  <si>
    <t>ESP DE CAJICA</t>
  </si>
  <si>
    <t>ALCALDÍA DE APULO, PERSONERÍA SIMIJACA</t>
  </si>
  <si>
    <t>ALCALDIA DE CHOACHÍ, INSTITUTO DE RECREACIÓN Y DEPORTES DE ANAPOIMA</t>
  </si>
  <si>
    <t>EMPRESA DE SERVICIOS PÚBLICOS  DE CHÍA - EMSERCHÍA, ALCALDIA DE GUASCA</t>
  </si>
  <si>
    <t>EAAA EL ROSAL</t>
  </si>
  <si>
    <t>ACUEDUCTO EL TAMBO</t>
  </si>
  <si>
    <t xml:space="preserve">Alcaldía Municipal de Macheta </t>
  </si>
  <si>
    <t xml:space="preserve">Imprenta Nacional </t>
  </si>
  <si>
    <t>1. Revisión de parámetros establecidos para la elaboración de las TRD                                                                                                                                                                                                                         2. Revisión de normatividad aplicable                                                                                                                                                                                                                                                                                              3.Conceptos Básicos                                                                                                                                                                                                                                                                                                                               4.Revisar Normatividad                                                                                                                                                                                                                                                                                                                        5. Elaborar mesas de trabajo                                                                                                                                                                                                                                                                                                              6.Compilación de información ( actos administrativos de la entidad territorial etc.)</t>
  </si>
  <si>
    <t>Bueno</t>
  </si>
  <si>
    <t>Alcaldía Municipal de Fuquene</t>
  </si>
  <si>
    <t xml:space="preserve">1.Revisión y análisis de cada uno de los documentos que acompañan al instrumento TVD                                                                                                                                                                                 2.Análisis y apreciaciones sobre denominaciones de series, ajustes a la historia institucional, introducción del documentos antes descrito                                                                             3. Comentarios sobre ampliaciones y correcciones sobre la historia institucional                                                                                                                                                                                                     4.Ajustar alguna denominaciones de series que no corresponden a los periodos evaluativas de la alcaldía </t>
  </si>
  <si>
    <t>Realizar ajustes de acuerdo a criterios  técnicos documentales, acorde a sugerencias y recomendaciones por parte de quien realiza la asesoría técnica.</t>
  </si>
  <si>
    <t>Personería Municipal de El Rosal</t>
  </si>
  <si>
    <t>orientación sobre revisión concepto el cual fue emitido por la Gobernación de Cundinamarca, por este motivo la personería Municipal de el rosa, nuevamente se pronuncia sobre la respuesta y solicita que nuevamente senan valoradas las TRD, para que el concepto sea emitido en relación y únicamente con la Personaría Municipal de el Rosal.</t>
  </si>
  <si>
    <t xml:space="preserve">Revisión sobre la construcción del instrumento TRD, el cual aprobado permitirá  colocarlo en práctica a través de su implementación, ajuste y revisión permanente acorde con la reglamentación del ente rectos AGN: </t>
  </si>
  <si>
    <t>Alcaldía de Nemocon</t>
  </si>
  <si>
    <t>1. Asesoría en TRD y sus componentes                                                                                                                                                                                                                                                                                         2. Orientación sobre aspectos técnicos documentales y archivísticos                                                                                                                                                                                                                             3. Verificar normatividad TRD t concepto técnico                                                                                                                                                                                                                                                                         4. Revisión sobre funciones de las dependencias para ampliar y corregir las series documentales.</t>
  </si>
  <si>
    <t>Ajustar el instrumento archivístico con el fin de ser convalidado por parte del organismo responsable</t>
  </si>
  <si>
    <t>Empresa social del estado Hospital San Rafael de Caquez</t>
  </si>
  <si>
    <t xml:space="preserve">1. Revisión de la normatividad que compele a TRD                                                                                                                                                                                                                                                                 2. Revisión de elementos técnico, archivísticos documentales para corrección, aplicación y ajuste y demás criterios                                                                                                                                 3.Observaciones generales sobre la construcción entre ellos manual del AGN y criterios del mismo ( pg 90)                                                                                                                                                4. Confrontación de la normatividad para el cumplimiento del instrumento con base a criterios del AGN                                                                                                                                                      5. Lectura de criterios técnicos archivísticos establecidos en las normas para propuesta                                                                                                  </t>
  </si>
  <si>
    <t>Criterios técnicos documentales en los cuales es necesario dar cumplimiento a lo reglamentado por el AGN</t>
  </si>
  <si>
    <t>GESTIÓN DOCUMENTAL - CONCEJO DEPARTAMENTAL DE ARCHIVO</t>
  </si>
  <si>
    <t xml:space="preserve">HOSPITAL SAN ANTONIO DE ANOLAIMA
HOSPITAL SAN ANTONIO DE ARBELAEZ 
HOSPITAL PEDRO LEON ALVARES DE LA MESA HOSPITAL SAN FRANCISCO DE VIOTÁ
CONCEJO MUNICIPAL
ALCALDÍA MUNICIPAL DE ALBAN 
ESE HOSPITAL SAN ANTONIO DE ANOLAIMA 
ALCALDIA DE BELTRAN-CUNDINAMARCA 
HOSPITAL PROFESOR JORGE CAVELIER
E.S.E HOSPITAL SAN RAFAEL DE CÁQUEZA
HOSPITAL SANTA ROSA ALCALDIA DE CHÍA
ALCALDIA  UNICIPAL DE COGUA
PERSONERIA MUNICIPAL EL ROSAL 
ALCALDIA DE FUSAGASUGA 
E.S.E HOSPITAL SAN RAFAEL DE FUSAGASUGA
ALCALDÍA DE GIRARDOT
EMPRESA DE SERVICIOS PUBLICOS AGUAS DEL CAPIRA S.A.E.S.P ALCALDIA MUNICIPAL DE GUATAQUI
ALCALDÍA DE GUTIÉRREZ CUNDINAMARCA 
ALCALDIA MUNICIPAL DE LA PALMA
ALCALDIA LA PEÑA CUNDINAMARCA 
EMPRESA DE ACUEDUCTO Y ALCANTARILLADO DE MOSQUERA 
ALCALDIA MUNICIPAL DE NEMOCON
INSTITUTO RECREACIÓN Y DEPORTES DE NEMOCÓN 
ALCALDIA DE NILO
ALCALDÍA MUNICIPAL DE NIMAIMA
ALCALDÍA DE PACHO
E.S.E HOSPITAL SAN RAFAEL DE PACHO 
ALCALDIA MUNICIPAL DE PASCA
ALCALDIA MUNICIPAL DE QUEBRADANEGRA 
ALCALDIA DE SASAIMA
ALCALDIA DE SOACHA 
HOSPITAL NUESTRA SEÑORA DEL CARMEN
IED TECNICO COMERCIAL JOSE DE SAN MARTIN
ALCALDIA MUNICIPAL TAUSA (SE INCLUYE LA EMISORA)
ALCALDÍA MUNICIPAL DE TENA
ALCALDIA DE TOPAIPÍ
E.S.E HOSPITAL SAN RAFAEL DE PACHO
ESE HOSPITAL SAN FRANCSICO DE VIOTA
</t>
  </si>
  <si>
    <t>8 horas</t>
  </si>
  <si>
    <t>SE  DICTO LA CAPACITACION  A TODAS LAS ENTIDADES DURANTE TODO EL DIA</t>
  </si>
  <si>
    <t>PERSONAS CAPACITADAS EN HERRAMIENTAS ARCHIVISTICAS</t>
  </si>
  <si>
    <t>se cumplió con la meta, la cual es de un 70%, pero se espera seguir mejorando.</t>
  </si>
  <si>
    <t xml:space="preserve">ASESORAR A LAS ENTIDADES MUNICIPALES  EN EL CUMPLIMIENTO  A LA NORMATIVIDAD ARCHIVISITICA  </t>
  </si>
  <si>
    <t>No. ENTIDADES ASESORADAS / No. DE ENTIDADES PROGRAMADAS</t>
  </si>
  <si>
    <t>CATEDRAL DE SAL DE ZIPAQUIRA, HOSPITAL SAN JUAN DE RIOSECO,  CONCEJO DE CHOACHI, ALCALDIA DE CHOACHI, CONCEJO DE SUBACHOQUE, ACUEDUCTO ALCANTARILLADO ASEO DE MADRID EMSERFUSA,  ALCALDÍA MUNICIPAL PAIME,  CONTRALORIA DE SOACHA,   PERSONERÍA DE VIANÍ</t>
  </si>
  <si>
    <t>SE ASESORO A LAS ENTIDADES SOBRE LAS NORMAS ARCHIVISTICAS</t>
  </si>
  <si>
    <t>PERSONAS ASESORADAS EN HERRAMIENTAS ARCHIVISTICAS</t>
  </si>
  <si>
    <t>se cumplió con la meta, la cual es de un 70%, se espera mantenerse</t>
  </si>
  <si>
    <t>ACOMPAÑAMIENTO EN EL CUMPLIMIENTO A LA NORMATIVIDAD ARCHIVISITICA POR PARTE DE LAS ENTIDADES MUNICIPALES</t>
  </si>
  <si>
    <t>HOSPITAL DE ANOLAIMA,  ALCALDIA DE CHOACHI,  PERSONERIA DE EL ROSAL, HOSPITAL DE FUNZA, ALCALDIA DE GUASCA, ALCALDÍA DE NEMOCÓN, ALCALDIA DE QUEBRADANEGRA,CONCEJO DE SUBACHOQUE, ALCALDIA DE SUTATAUSA, ALCALDÍA DE TENA, ALCALDÍA DE VIANI, ALCALDIA DE RICAURTE,  CORPORACION SOCIAL DE CUNDINAMARCA,INMOBILIARIA DE CUNDINAMARCA,  EMPRESA FERREA REGIONAL,  ALCALDIA DE PASCA, CONCEJO DE TOCANCIPA,  ALCALDIA DE VIANI,  ALCALDIA DE FUSAGASUGA, CONCEJO DE BELTRAN, EMPRESA DE SERVICIOS PÚBLICOS DE CUCUNUBA, ALCALDIA DE GIRARDOT, ALCALDIA DE GUAYABETAL, EMPRESAS PÚBLICAS DE FACATATIVA, CONCEJO DE EL COLEGIO, ALCALDÍA DE SUBACHOQUE, ALCALDÍA DE PANDÍ, (SIN FECHA) ALCALDÍA DE NEMOCÓN, ALCALDÍA DE TENA, PERSONERÍA DE EL ROSAL, ALCALDIA DE TENJO,  ALCALDIA DE PAIME , ALCALDIA DE GACHETA, ALCALDIA DE QUEBRADANEGRA, – TÉCNICO ICCU, - TÉCNICO – APROBADAS PERSONERIA DE CHOCONTA - TÉCNICO</t>
  </si>
  <si>
    <t>no se puede realizar la medición, la razón es que el acompañamiento se termina cuando ya se les ha convalidado las TRD, y este proceso puede durar mas de un año. Por lo que para el próximo año se replanteara este punto.  Por lo tanto se relaciona las entidades a las cuales se les esta realizando el acompañamiento, frente a las TRD Y TVD.</t>
  </si>
  <si>
    <t>PERSONERÍA DE TOCANCIPA, ALCALDIA DE CHOCONTA</t>
  </si>
  <si>
    <t>Concepto Jurídico emitido para la elaboración de Tabla de Retención Documental</t>
  </si>
  <si>
    <t>Diciembre</t>
  </si>
  <si>
    <t>Concepto Jurídico emitido para la elaboración de Tabla de Valoración Documental</t>
  </si>
  <si>
    <t xml:space="preserve">Revisión sobre la construcción del instrumento TVD, el cual aprobado permitirá  colocarlo en práctica a través de su implementación, ajuste y revisión permanente acorde con la reglamentación del ente rectos AGN: </t>
  </si>
  <si>
    <t>ALCALDÍA DE RICAURTE, PERSONERÍA DE CAJICÁ, INST DE RECREACIÓN Y DEPORTE DE FACATATIVA</t>
  </si>
  <si>
    <t>CONCEPTO SOBRE PROCESO DE TRD ANTE LA MODERNIZACIÓN DE LA ENTIDAD</t>
  </si>
  <si>
    <t>ACUEDUCTO AGUASIMAL ESP - TENA, ACUEDUCTO EL MANANTIAL - TENA</t>
  </si>
  <si>
    <t>Concepto Jurídico y Técnico permitido para la elaboración de Tabla de Valoración Documental</t>
  </si>
  <si>
    <t>1/30M</t>
  </si>
  <si>
    <t>Definición de series y subseries</t>
  </si>
  <si>
    <t xml:space="preserve">proyección de series  y ejercicios de afianzamiento </t>
  </si>
  <si>
    <t>DICIEMBRE</t>
  </si>
  <si>
    <t>Hospital Universitario la Samaritana</t>
  </si>
  <si>
    <t xml:space="preserve">1hora </t>
  </si>
  <si>
    <t>despeje de inquietudes y criterios técnicos, archivísticos y documentales orientados al instrumento TVD</t>
  </si>
  <si>
    <t>citar comité de archivo y evidenciar las recomendaciones  sugeridas sobre contratación y recursos humanos ( historiadora) para TVD.</t>
  </si>
  <si>
    <t>CAPACITACIÓN EN LA CIRCULAR 001 DE 20014 EXPEDIDAD POR EL AGN</t>
  </si>
  <si>
    <t>No. Entidades programadas / No. De entidades capacitadas</t>
  </si>
  <si>
    <t>Gestor Documental designado y/o Secretarios de Gobierno</t>
  </si>
  <si>
    <t xml:space="preserve"> ALCALDIA CHAGUANI,  CONTRALORIA CUNDINAMARCA,  ALCALDIA EL ROSAL,  ALCALDIA GACHETA, ALCALDIA GUATAVITA,  HOSPITAL LA MESA,  ALCALDIA MOSQUERA,  ALCALDIA NEMOCON, HOSPITAL SOACHA,  ALCALDIA VENECIA.</t>
  </si>
  <si>
    <t>Exposición de normatividad archivística sobre la obligatoriedad de instrumentos archivísticos y cumplimiento Circular 001 de 2015 AGN, además, explicación sobre el diligenciamiento del formato informe semestral y la remisión correcta de los soportes.</t>
  </si>
  <si>
    <t>Aclaración de inquietudes y concientización de la importancia de la elaboración y aplicación de los instrumentos archivísticos.</t>
  </si>
  <si>
    <t>HOSPITAL ANOLAIMA, ALCALDIA CABRERA,  HOSPITAL CAJICA, PERSONERIA CHAGUANI, CORPORACION SOCIAL CUNDINAMARCA, EAA EL ROSAL, PERSONERIA DE FACATATIVA, PERSONERIA FUSAGASUGA, ALCALDIA GACHALA, ALCALDIA GACHANCIPA,  ALCALDIA GIRARDOT, HOSPITAL GUACHETA,  ALCALDIA GUACHETA, CONCEJO GUATAQUI, ALCALDIA GUATAQUI, PERSONERIA GUATAQUI,  ALCALDIA LA PEÑA, EAAA MADRID, INSTITUTO MUNICIPAL DE DEPORTE,  HOSPITAL MADRID,  HOSPITAL NEMOCON, ALCALDIA NOCAIMA,  ALCALDIA LA PALMA,  ALCALDIA PASCA,  HOSPITAL PUERTO SALGAR,  IED QUEBRDANEGRA, PERSONERIA QUEBRADANEGRA,  ALCALDIA RICAURTE,  ALCALDIA SAN CAYETANO,  ALCALDIA SIMIJACA, HOSPITAL SOACHA, PERSONERIA SOACHA,  ALCALDIA SOPO, CONCEJO SOPO,  ALCALDIA TENA,  CONCEJO TENJO,  PERSONERIA VILLAPINZON,  ALCALDIA VILLETA,  ALCALDIA ZIPAQUIRA.</t>
  </si>
  <si>
    <t>CAPACITACIÓN EN EL DILIGENCIAMIENTO Y CUMPLIMIENTO DE LOS INFORMES TRIMESTRALES DE LOS PLANES DE MEJORAMIENTO ARCHIVÍSTICO  SUSCRITOS POR LAS ENTIDADES DE CUNDINAMARCA CON EL AGN.</t>
  </si>
  <si>
    <t>ALCALDIA NEMOCON, ALCALDIA EL ROSAL, ALCALDIA FUSAGASUGA,  ALCALDIA SESQUILE, ALCALDIA SIBATE,  ALCALDIA UBALA.</t>
  </si>
  <si>
    <t>Socialización del Decreto Sancionatorio, recogido en el Decreto 1080 de 2015, explicación del tramite a seguir para la suscripción de los planes de mejoramiento y el procedimiento a seguir para los informes trimestrales que deben presentarse a la Gobernación de Cundinamarca y al Archivo General de la Nación.</t>
  </si>
  <si>
    <t>Solución de inquietudes en el diligenciamiento del formato y del soporte necesario para evidenciar los avances ejecutados por las entidades.</t>
  </si>
  <si>
    <t>BUENO</t>
  </si>
  <si>
    <t>Alcaldía de Villeta</t>
  </si>
  <si>
    <r>
      <t xml:space="preserve">En la Categoría de Asistencia,  señale con una </t>
    </r>
    <r>
      <rPr>
        <b/>
        <sz val="8"/>
        <color indexed="8"/>
        <rFont val="Calibri"/>
        <family val="2"/>
      </rPr>
      <t>Equis</t>
    </r>
    <r>
      <rPr>
        <sz val="8"/>
        <color indexed="8"/>
        <rFont val="Calibri"/>
        <family val="2"/>
      </rPr>
      <t xml:space="preserve"> (</t>
    </r>
    <r>
      <rPr>
        <b/>
        <sz val="8"/>
        <color indexed="8"/>
        <rFont val="Calibri"/>
        <family val="2"/>
      </rPr>
      <t>X</t>
    </r>
    <r>
      <rPr>
        <sz val="8"/>
        <color indexed="8"/>
        <rFont val="Calibri"/>
        <family val="2"/>
      </rPr>
      <t>) en la celda "</t>
    </r>
    <r>
      <rPr>
        <b/>
        <sz val="8"/>
        <color indexed="8"/>
        <rFont val="Calibri"/>
        <family val="2"/>
      </rPr>
      <t>C</t>
    </r>
    <r>
      <rPr>
        <sz val="8"/>
        <color indexed="8"/>
        <rFont val="Calibri"/>
        <family val="2"/>
      </rPr>
      <t xml:space="preserve">" si el tema de Asistencia  es una </t>
    </r>
    <r>
      <rPr>
        <b/>
        <sz val="8"/>
        <color indexed="8"/>
        <rFont val="Calibri"/>
        <family val="2"/>
      </rPr>
      <t>C</t>
    </r>
    <r>
      <rPr>
        <sz val="8"/>
        <color indexed="8"/>
        <rFont val="Calibri"/>
        <family val="2"/>
      </rPr>
      <t>apacitación, "</t>
    </r>
    <r>
      <rPr>
        <b/>
        <sz val="8"/>
        <color indexed="8"/>
        <rFont val="Calibri"/>
        <family val="2"/>
      </rPr>
      <t>AS</t>
    </r>
    <r>
      <rPr>
        <sz val="8"/>
        <color indexed="8"/>
        <rFont val="Calibri"/>
        <family val="2"/>
      </rPr>
      <t xml:space="preserve">",  si el tem de asistencia es una </t>
    </r>
    <r>
      <rPr>
        <b/>
        <sz val="8"/>
        <color indexed="8"/>
        <rFont val="Calibri"/>
        <family val="2"/>
      </rPr>
      <t xml:space="preserve">Asesoría,  </t>
    </r>
    <r>
      <rPr>
        <sz val="8"/>
        <color indexed="8"/>
        <rFont val="Calibri"/>
        <family val="2"/>
      </rPr>
      <t>o</t>
    </r>
    <r>
      <rPr>
        <b/>
        <sz val="8"/>
        <color indexed="8"/>
        <rFont val="Calibri"/>
        <family val="2"/>
      </rPr>
      <t xml:space="preserve"> "AC" </t>
    </r>
    <r>
      <rPr>
        <sz val="8"/>
        <color indexed="8"/>
        <rFont val="Calibri"/>
        <family val="2"/>
      </rPr>
      <t>si el tema de asistencia es un</t>
    </r>
    <r>
      <rPr>
        <b/>
        <sz val="8"/>
        <color indexed="8"/>
        <rFont val="Calibri"/>
        <family val="2"/>
      </rPr>
      <t xml:space="preserve"> Ac</t>
    </r>
    <r>
      <rPr>
        <sz val="8"/>
        <color indexed="8"/>
        <rFont val="Calibri"/>
        <family val="2"/>
      </rPr>
      <t>ompañamiento.</t>
    </r>
  </si>
  <si>
    <t>AÑO _____2017______     TRIMESTRE No. ____IV______</t>
  </si>
  <si>
    <t>GENERAL</t>
  </si>
  <si>
    <t>SECRETARÍA O ENTIDAD __________GENERAL_______________________</t>
  </si>
  <si>
    <t>SECRETARÍA O ENTIDAD:  SALUD</t>
  </si>
  <si>
    <t>AÑO:  2017     TRIMESTRE No.IV</t>
  </si>
  <si>
    <t xml:space="preserve">Seguimiento, acompañamiento y capacitacion en temas relacionados con Hipertesion , Diabetes y Estilos de Vida Saludables </t>
  </si>
  <si>
    <t>Desarrollar   modelos y formas de atención diferencial de las ENT que permitan  mejorar la cobertura, acceso, oportunidad, integralidad y atencion en los servicios de salud.</t>
  </si>
  <si>
    <t>No. IPS y Entes Territoriales</t>
  </si>
  <si>
    <t>NINGUNA</t>
  </si>
  <si>
    <t xml:space="preserve">IPS
ENTES TERRITORIALES </t>
  </si>
  <si>
    <t>SALUD PÚBLICA</t>
  </si>
  <si>
    <t xml:space="preserve">IPS - 
PIC
</t>
  </si>
  <si>
    <t>UBATE
SOACHA
EL COLEGIO
CHIA
TABIO
FUSAGASUGA
CAJICA
SILVANIA
MACHETA
SIMIJACA
SIBATE
SOACHA
VILLETA
ZIPAQUIRA
SOPO
LA MESA
COTA</t>
  </si>
  <si>
    <t xml:space="preserve">OCT-NOV
</t>
  </si>
  <si>
    <t xml:space="preserve"> Acompañamiento, seguimeinto  y Capacitacion para la adopcion del Modelo de Actividad Fisica en el Departamento en los entornos comunitario, familiar, escolar laboral e Institucional 
. Acompañamiento, seguimeinto y capacitacion para la implementacion del Modelo de Deteccion temprana y Atencion de la pobllacion con riegos asociados a Hipertension y Diabetes </t>
  </si>
  <si>
    <t xml:space="preserve">Acompañamiento y capacitacion a programas y responsables de las actividades relacionadas con la actividad fisica en los entornos municipales.
Seguimiento y acompañameinto a indicadores definidos en plan de desarrollo departamental y programas relacionados con HTA-DM de las IPS del departamento. </t>
  </si>
  <si>
    <t>Algunas de las asistencias tecnicas se enfocaron en acciones de concurrencias y socializacion de lineamitos departamentales relacionados con temas Enfermedades Cronicas no Trasmisibles.</t>
  </si>
  <si>
    <t>Seguimiento, acompañamiento y capacitacion en temas relacionados con Cánceres Prevalentes</t>
  </si>
  <si>
    <t>Desarrollar   modelos y formas de atención diferencial de las ENT que permitan  mejorar la cobertura, acceso, oportunidad, integralidad y atencion en los servicios de salud</t>
  </si>
  <si>
    <t xml:space="preserve">IPS
PIC
</t>
  </si>
  <si>
    <t>TABIO
FUSAGASUGA
CAQUEZA
ARBELEAZ
CHIA
SASAIMA
SAN ANTONIO
VIOTA
LA MESA
EL COLEGIO
CACHIPAY
SOACHA
ANOLAIMA
GACHETA
CAHIPAY
TENJO
ZIPAQUIRA
UBATE  
GUATAVITA
VILLETA
SOPO
FOMEQUE
CHOACHI
GUATAVITA
SOACHA
COTA</t>
  </si>
  <si>
    <t xml:space="preserve"> Acompañamiento, seguimeinto  y  Capacitacion para la adopcion del Modelo de Deteccion Temprana y Atencion a pacientes con Riesgo de cancer Cancer d e Prostata,  Cuello Uterino  e Infantil</t>
  </si>
  <si>
    <t xml:space="preserve">ACOMPAÑAMIENTO Y CAPACITACION A RESPONSABLES DE PROGRAMAS RELACIONADOS CON CANCER INFANTIL, CANCER DE PROSTATA Y CUELLO UTERINO DE LAS IPS Y PLAN DE INTERVENCIONES COLECTIVAS </t>
  </si>
  <si>
    <t>satisfactoria</t>
  </si>
  <si>
    <t>Asistencia tecnica en acciones de la Gestion de la salud Publica municipal</t>
  </si>
  <si>
    <t>Cumplir acciones salud pública</t>
  </si>
  <si>
    <t>No. De municipios</t>
  </si>
  <si>
    <t>Municipios</t>
  </si>
  <si>
    <t xml:space="preserve">HospitalChoconta,Ubate,Guaduas,La Mesa, Sesquile,Gacheta,
Nemocon, Tocaima,Medina, San Juan de Rioseco, La Palma,
Silvania, Viota, Girardot,Choachi, San Antonio de Tequendam, Sasaima,Viani, Puerto Salgar, El Peñon, Carmen de Carupa, Fomeque., Villeta </t>
  </si>
  <si>
    <t>116 MUNICPIOS DEL DEPARATMENTO</t>
  </si>
  <si>
    <t>Oct- Dic</t>
  </si>
  <si>
    <t>Lineamientos para el plan de accion en salud publica vigencia 2018</t>
  </si>
  <si>
    <t>Municipios - alcaldia  capacitadas en lineamientos</t>
  </si>
  <si>
    <t>No estaban programadas asistencias tecnicas pero por nesesidad del servicio se realiza a 106 alcaldias</t>
  </si>
  <si>
    <t xml:space="preserve">Asistencia tecnica en el seguimiento de los procesos contractuales de la ESE en virtud de cumplimiento de las acciones de salud  publica </t>
  </si>
  <si>
    <t xml:space="preserve">No. de IPS </t>
  </si>
  <si>
    <t>IPS</t>
  </si>
  <si>
    <t>Esto se cumplio en el tercer trimestre</t>
  </si>
  <si>
    <t>Capacitar en la incorporación e implementación de los criterios de atención integral de acuerdo a la normatividad vigente  y en correspondencia con los lineamientos emitidos por la entidad con el fin de mejorar la prestación de los servicios prestados a la persona mayor en los centros de promoción y protección del departamento.</t>
  </si>
  <si>
    <t>mejorar la prestación de los servicios prestados a la persona mayor en los centros de promoción y protección del departamento.</t>
  </si>
  <si>
    <t>No. entidades</t>
  </si>
  <si>
    <t>CENTROS DE PROTECCIÓN</t>
  </si>
  <si>
    <t>COVE DEPARTAMENTAL</t>
  </si>
  <si>
    <t>No. municipios</t>
  </si>
  <si>
    <t>UNM</t>
  </si>
  <si>
    <t>OC-DIC</t>
  </si>
  <si>
    <t>REALIZAR ESPACIOS DE ANALISIS SOBRE LOS EVENTOS DE INTERES EN SALUD PUBLICA</t>
  </si>
  <si>
    <t>SE CUMPLIO SON EL OBJETIVOPORPUESTO EN LOS TEMAS DE ZOONOSIS, CRONICAS, Y LESIONES DE CAUSA EXTERNA</t>
  </si>
  <si>
    <t>La prograsmacion de 186 no corresponde porque las actividades son mensuales por tanto se cumplio con  3 actividades</t>
  </si>
  <si>
    <t xml:space="preserve">Asistencia tecnica a UNM y UPGD en el proceso de notificacion y gestion de la VSP de los EISP </t>
  </si>
  <si>
    <t>UNM y UPGD</t>
  </si>
  <si>
    <t xml:space="preserve">ASISTENCIA TECNICA EN GESTION DE LA VIGILANCIA DE LSO EVENTOS DE INTERES EN SALUD PUBLICA A NIVEL MUNICIPAL </t>
  </si>
  <si>
    <t>SE CUMPLIO SON EL OBJETIVOPORPUESTO SOBRE LOS EVENTOS DE INTERES EN SALUD PUBLICA</t>
  </si>
  <si>
    <t>esta actividad si tuvo programacion de 100 y se ejecuto el 100</t>
  </si>
  <si>
    <t>COVECOM</t>
  </si>
  <si>
    <t>MUNICIPIOS -LIDERES COMUNITARIOS</t>
  </si>
  <si>
    <t xml:space="preserve">provincia soacha y Rionegro </t>
  </si>
  <si>
    <t>esta actividad tambien t¿uvo programacion y se cumplio</t>
  </si>
  <si>
    <t xml:space="preserve">Seguimiento lineamientos de Entornos Saludables y planes de accion en las instituciones educativas </t>
  </si>
  <si>
    <t>Mejorar estilos de vida saludables</t>
  </si>
  <si>
    <t>Instituciones educativas</t>
  </si>
  <si>
    <t>Las actividades se cumplieon en el tercer trimestre</t>
  </si>
  <si>
    <t xml:space="preserve">Asistir tecnicamente la implemetacion y fortalecimiento en salas ERA </t>
  </si>
  <si>
    <t xml:space="preserve">estas actividades se cumplieron en el tercer trimestre </t>
  </si>
  <si>
    <t xml:space="preserve">Asistir Tecnicamente en el plan 1000 primeros dias con enfasis en AIEPI </t>
  </si>
  <si>
    <t>Asistencia tecnica y acompañamiento al proceso de registro de localizacion y caracterizacion de la poblacion con discapacidad, manejo de la plataforma y seguimeinto al registro,.</t>
  </si>
  <si>
    <t>Caracterizar población</t>
  </si>
  <si>
    <t>Asistencia tecnica para la implementacion de la estratetegia de Inclusion Laboral para personas con discapacidad.</t>
  </si>
  <si>
    <t>Incluir población diferencial</t>
  </si>
  <si>
    <t>No. Municipios</t>
  </si>
  <si>
    <t>Asistencia tecnica para la adaptacion del plan de eliminacion de barreras de acceso para personas con discapacidad.</t>
  </si>
  <si>
    <t>Asistencia tecnica para el Seguimiento a las acciones de promocion y prevencion con instrumentos de monitoreo, dirigidas a poblacion victima</t>
  </si>
  <si>
    <t>OCT-DIC</t>
  </si>
  <si>
    <t>Seguimiento a las acciones de promocion y prevencion con instrumentos de monitoreo, dirigidas a poblacion victima</t>
  </si>
  <si>
    <t>Seguimiento a las victimas</t>
  </si>
  <si>
    <t>na</t>
  </si>
  <si>
    <t>Asistencia tecnica en la ley 1448 de 2011 con las medidas de asistencia y atencion y decretos complementarios</t>
  </si>
  <si>
    <t xml:space="preserve">esta actividad no tenia programacion </t>
  </si>
  <si>
    <t>Asistencia para la atencion psicosocial y salud integral a traves del acompañamiento al PAPSIVI</t>
  </si>
  <si>
    <t>Asistencia tecnica y seguimiento al desarrollo de los centros de escucha comunitarios y al protocolo de salud con enfoque psicosocial.</t>
  </si>
  <si>
    <t>Realizar asistencia técnica, acompañamiento, seguimiento y evaluación a la ejecución de las acciones de salud mental, con base en las poblematica y necesidades locales identificadas,   para el cumplimiento de metas .</t>
  </si>
  <si>
    <t>No. Entidades</t>
  </si>
  <si>
    <t>530-300</t>
  </si>
  <si>
    <t>MUNICIPIOS ( Coordinadores PIC, Ejecutores de Salud Mental, Equipos psicosociales, Orientadores de IED, Comisarias de Familia.)</t>
  </si>
  <si>
    <t>Con la asistencia técnica 150 personas y mediante capacitaciones se beneficiaron 906 personas (profesionale</t>
  </si>
  <si>
    <t>ALCALDIAS, HOSPITALES  ESES MUNICIPALES, COMISARIAS DE FAMILIA, INSTITUCIONES EDUCATIVAS</t>
  </si>
  <si>
    <t>Durante el Tercer  trimestre del año  se realizaron 150 asistencias técnicas dando cubrimiento a 79 municipios: medina, zipaquira, choconta, une, guayabetal, caqueza, soacha, cogua, funza, chia, fosca, gutierrez, choachi, chipaque, la palma, villagomez, san cayetano, pacho, topaipi, paratebueno, sopo, cajica, chia, nemocon, el peñon, tibirita, villeta, sesquile, guatavita, suesca, villapinzon, junin, la vega, la peña, san francisco, nimamima, nocaima, quebradanegra, alban, sasaima, vergara, tabio, tocancipa, tausa, sutatausa, subachoque, chaguani, ubaque, simijaca, cucnuba, gacheta, fuquene, susa, ubate, gachala, gacheta, la calera, ubala, guasca, facatativa, silvania, fusagasuga, la mesa, tena , san antonio del tequedama, el colegio, quipile, cachipay, anolaima, arbelaez, pandi, cabrera, san bernardo, granada, tibacuy, venecia, anapoima, viota, apulo.</t>
  </si>
  <si>
    <t>Brindar asesoría, asistencia técnica, seguimiento y evaluación en la   elaboración e implementación de los Planes de Accion en salud (PAS) correspondientes a la Dimensión de Convivencia Social y Salud Mental vigencia 2017,  Ademas se Realizan capacitaciónes a los profesionales de salud mental en los diferentes municipios  en temáticas de interés para los diferentes actores institucionales y comunitarios, asesoria y asistencia tecnica en la elaboracion de los planes de accion en salud (PAS) para la vigencia 2018, acompañamiento y seguimiento en los encuentros provinciales de adopcion y apdatcion de la politica de salud mental y SPA del departamento</t>
  </si>
  <si>
    <t>Durante este periodo la asistencia se brinda directamente en territorio, en oficina o a través  de  jornadas de capacitación, en algunos casos visitando municipios en más de una ocasión según las necesidades de los mismos, en temáticas propias de la Dimensión como:
• Acciones de promoción, prevención y mitigación de los eventos (suicidio, diferentes tipologías de violencia, consumo de Sustancias psicoactivas) asociados salud mental en los diferentes curso de vida.
• Fortalecimiento  de las  Red de Salud Mental ( comite del buen trato y comite de Sustancias Psicoactivas)
• Asesoría, acompañamiento y seguimientoa las acciones realizadas en el marco del Plan de Intervenciones Colectivas  a nivel municipal,  para la vigencia 2017 en lo refrente la Dimensión de Convivencia Social y Salud mental</t>
  </si>
  <si>
    <t>Fisicoquimico y microbiologia de aguas y alimentos
Aplicación estandares de calidad para la autorización de laboratorios</t>
  </si>
  <si>
    <t>No de laboratorios</t>
  </si>
  <si>
    <t>Laboratorios, Servicios transfucionales</t>
  </si>
  <si>
    <t xml:space="preserve">EMPRESA DE ACUEDUCTO Y ALCANTARILLADO DE BOGOTA. PLANTA WIESNER,  EMSERVILLA S.A. E.S.P., INGEAGUA S.A.S.E.S.P., , </t>
  </si>
  <si>
    <t xml:space="preserve">La Calera, Ubate, Tocaima, </t>
  </si>
  <si>
    <t>12, 13y 27 de octubre, 3 de noviembre.</t>
  </si>
  <si>
    <t>Aplicación de herramienta estándares de calidad en salud publica</t>
  </si>
  <si>
    <t>Se socializan hallazgos para definir plan de mejora</t>
  </si>
  <si>
    <t>Se cancelo visita a Villeta porque fecha coincidia con auditoria ICONTEC para certificación en ISO 9001:2015.
Se cancelo visita a Labconcld por solicitud de este laboratorio y se programo actividades  para cuarto trimestre de acuerdo a lo reportado</t>
  </si>
  <si>
    <t xml:space="preserve"> Microbiologia de aguas y alimentos
Aplicación estandares de calidad para la autorización de laboratorios</t>
  </si>
  <si>
    <t>Mejorar toma de muestras y análisis</t>
  </si>
  <si>
    <t>ITS VERIFICAR PROCESOS Y PROCEDIMIENTOS POR DISCORDANCIA</t>
  </si>
  <si>
    <t>LAB. CLINICO SANDRA MARITZA ARIAS
CENTRO DE SALUD RICAURTE
CENTRO DE SALUD LA CALERA
SANATORIO DE AGUA DE DIOS
PUESTO DE SALUD TOCANCIPA
HOSPITAL SANTA ROSA DE TENJO</t>
  </si>
  <si>
    <t>LA MESA
RICAURTE
LA CALERA
AGUA DE DIOS
TOCANCIPA
TENJO</t>
  </si>
  <si>
    <t>03/10/2017
04/10/2017
05/10/2017
06/10/2017
13/10/2017
14/12/2017</t>
  </si>
  <si>
    <t>Revisión de todas las fases del procesamiento Revision de  lineamientos de calidad aplicables al laboratorio clinico.</t>
  </si>
  <si>
    <t>SE EVIDENCIA  QUE EN EL NUEVO ENVIO CORRESPONDIENTE HUBO MEJORA EN LA TOMA DE LA MUESTRA,  EN LA IDENTIFCACION DE LAS ESTRUCTURAS E INFORME EMITIDO</t>
  </si>
  <si>
    <t>se realizaron actividades de acuerdo a la porgramacion 4 trimestre</t>
  </si>
  <si>
    <t>INDUCCION AL PROGRAMA CONTROL DE CALIDAD EXTERNO EN CITOLOGIA DE CUELLO UTERINO</t>
  </si>
  <si>
    <t>RETROALIMENTACION RESULTADOS PRIMER SEMESTRE CCU</t>
  </si>
  <si>
    <t>HOSPITAL LA SAMARITANA
CENTRO DE SALUD EL ROSAL</t>
  </si>
  <si>
    <t>6 horas</t>
  </si>
  <si>
    <t>BOGOTA
EL ROSAL</t>
  </si>
  <si>
    <t>04/10/2017
19/10/2017</t>
  </si>
  <si>
    <t>SUPERVISIÓN Y APOYO EN LA TOMA DE CIITOLOGIA , REVISIÓN DE LOS PROCESOS DE CALIDAD.</t>
  </si>
  <si>
    <t>MEJORA LA TOMA DE LAS MUESTRAS CON EL FIN DE GARANTIZAR LA TAMIZACION DE CANCER DE CUELLO UTERINO</t>
  </si>
  <si>
    <t>se ejecuto la programacion de cuarto trimestre no estaba programada</t>
  </si>
  <si>
    <t>VERIFICAR PROCESO DE TOMA DE MUESTRA DE CCU</t>
  </si>
  <si>
    <t xml:space="preserve">CENTRO DE SALUD PAIME
CENTRO DE SALUD VILLA GOMEZ
CENTRO DE SALUD EL ROSAL
CENTRO DE SALUDVIOTA
HOSPITAL SANTA MATILDE MADRID
PUESTO DE SALUD ZIPACON
NUEVA EPS GIRARDOT
</t>
  </si>
  <si>
    <t>PAIME
VILLA GOMEZ
EL ROSAL
VIOTA
MADRID
ZIPACON
GIRARDOT</t>
  </si>
  <si>
    <t>04/10/2017
05/10/2017
10/10/2017
12/10/2017
18/10/2017
25/10/2017
27/10/2017</t>
  </si>
  <si>
    <t>REVISIÓN DE FORMATOS DE TOMA DE CITOLOGIAS, BASES DE DATOS, REVISIÓN DE INSUMOS , REVISÓN DE OPORTUNIDAD DE ENTREGA DE RESULTADOS, INDICACIONES DE LINEAMIENTOS NACIONALES PARA UNA BUENA TOMA DE MUESTRA</t>
  </si>
  <si>
    <t>SE LOGRA ESTANDARIZAR PROCESOS, UNIFICAR CRITERIOS Y CONCEPTOS, DECTAR Y CORREGIR ERRORES.</t>
  </si>
  <si>
    <t>SEGUIMIENTO AL PROGRAMA DE TOMA DE MUESTRAS DE CCU</t>
  </si>
  <si>
    <t>Vigilancia entomológica para los vectores de Dengue, Chikunguya y Zika.</t>
  </si>
  <si>
    <t>PIC</t>
  </si>
  <si>
    <t xml:space="preserve">AGUA DE DIOS
QUEBRADA NEGRA
SAN JUAN DE RIO SECO
CHAGUANI
PULI
FUSAGASUGA
CHAGUANI
VIOTA
ANOLAIMA
LA MESA
GIRARDOT
NARIÑO
PUERTO  SALGAR
</t>
  </si>
  <si>
    <t>02, 03, 18, 19, 30 DE OCTUBRE 2017</t>
  </si>
  <si>
    <t>Capacitación referente a biología, ecología, comportamiento, prevención y control de vectores trasmisores de dengue, Zika y Chikunguya. Apoyo a la focalización de pacientes mediante implementación de acciones de prevención y control en zonas aledañas. Acompañamiento a las acciones realizadas por el municipio y los auxiliares de ETV.</t>
  </si>
  <si>
    <t xml:space="preserve">Mejora en los procesos realizados por los auxiliares de ETV. Ampliación de cobertura en vigilancia entomologica. </t>
  </si>
  <si>
    <t>Las asistencias realizadas obedecen a capacitaciones, acompañamiento y asesoría de acuerdo al objetivo de cada una.</t>
  </si>
  <si>
    <t>Vigilancia entomológica para los vectores de Leishmaniasis.</t>
  </si>
  <si>
    <t>FUSAGASUGA, CHAGUANI, LA MESA, GIRARDOT Y PUERTO SALGAR</t>
  </si>
  <si>
    <t>03,4,18,19 Y 28 DE OCTUBRE 2017</t>
  </si>
  <si>
    <t>Vigilancia de vectores de Leishmaniasis, capacitación sobre el vector, fumigación y seguimiento de acuerdo a la ubicación de pacientes. Acompañamiento a las acciones del auxiliar de ETV.</t>
  </si>
  <si>
    <t>Las asistencias realizadas obedecen a capacitaciones, acompañamiento y asesoría de acuerdo al objetivo de cada una según programacion</t>
  </si>
  <si>
    <t>Vigilancia entomológica para los vectores de Chagas</t>
  </si>
  <si>
    <t>SAN JUAN DE RIO SECO, PULI, FUSAGASUGA, PUERTO SALGAR</t>
  </si>
  <si>
    <t>02,03,05 Y 28 DE OCTUBRE 2017</t>
  </si>
  <si>
    <t>Capacitación referente a biología, ecología, comportamiento, prevención y control de vectores de enfermedad de chagas, fortalecimiento de la vigilancia comunitaria a traves de la recolección en las veredas y su remisión al PIC.</t>
  </si>
  <si>
    <t>Ampliación de cobeetura en la vigilancia entomologica y fortalecimiento de conocimientos a cerca de los vectores.</t>
  </si>
  <si>
    <t xml:space="preserve">se realizo y ejecutoprogramacion cuarto trimestre </t>
  </si>
  <si>
    <t>SEGUIMIENTO E IMPLEMENTACION DE COMPROMISOS PROGRAMA MICOBACTERIAS</t>
  </si>
  <si>
    <t xml:space="preserve">CENTRO DE SALUD ZIPACON
CENTRO DE SALUD BOJACA
CENTRO DE SALUD COGUA
MEINTEGRAL
CENTRO DE SALUD
CENTRO DE SALUD VENECIA
CENTRO DE SALUD PANDI
CENTRO DE SALUD SAN BERNARDO
CENTRO DE SALUD VILLAPINZON
CENTRO DE SALUD SAN FRANCISCO
CENTRO DE SALUD SUPATA
CENTRO DE SALUD TIBIRITA
CENTRO DE SALUD MACHETA
H. SAN VICENTE DE PAUL NEMOCON
CENTRO DE SALUD ALBAN
CENTRO DE SALUD GUAYABAL
CENTRO DE SALUD BITUIMA
CENTRO DE SALUD RICAURTE
VIHONCO
CENTRO DE SALUD SUTATAUSA
CENTRO DE SALUD CUCUNUBA
CENTRO DE SALUD CHOACHI
CENTRO DE SALUD UBAQUE
UNIDAD MEDICA CENTRAL VILLETA
EMPRESA SOCIAL DEL ESTADO HOSPITAL SALAZAR DE VILLETA
CENTRO DE SALUD DE GUASCA
E.S.E HOSPITAL SAN ANTONIO DE GUATAVITA
ESE HOSPITAL UNIVERSITARIO DE LA SAMARITANA UNIDAD FUNCIONAL ZIPAQUIRA
HOSPITAL CARDIOVASCULAR DEL NIÑO DE C/MARCA
UNIDAD MEDICA COMUNITARIA LEON XIII
BETA SALUD LTDA
CENTRO MEDICO MONTAÑEZ LIMITADA
CLAUDIA PATRICIA GOMEZ ROJAS
CLINICA UNIVERSIDAD DE LA SABANA
COLCAN SEDE CHIA
VIRREY SOLIS IPS S.A CHIA
CENTRO DE SALUD SUBACHOQUE
CENTRO DE SALUD EL ROSAL
</t>
  </si>
  <si>
    <t>6 HORAS</t>
  </si>
  <si>
    <t xml:space="preserve">ZIPACON
BOJACA
COGUA
ZIPAQUIRA
CABRERA
VENECIA
PANDI
SAN BERNARDO
VILLAPINZON
SAN FRANCISCO
SUPATA
TIBIRITA
MACHETA
NEMOCON
ALBAN
GUAYABAL DE SIQUIMA
BITUIMA
RICAURTE
GIRARDOT
SUTATAUSA
CUCUNUBA
CHOACHI
UBAQUE
VILLETA
GUASCA
GUATAVITA
ZIPAQUIRA
SOACHA
UBATE
CHIA
SUBACHOQUE
EL ROSAL
</t>
  </si>
  <si>
    <t>REVISIÓN DE DOCUMENTOS Y HERRAMIENTAS DEL PROGRAMA DE TBC Y LEPRA, INSPECCION DE INFRAESTRUCTURA, MANEJO DE REACTIVOS EQUIPOS  E INSUMOS  MEDIDAS  DE BIOSEGURIDAD.</t>
  </si>
  <si>
    <t>SE LOGRA UNIFICAR CRITERIOS, MEJORAR PROCESOS IMPLEMENTAR LINEAMIENTOS ESTABLECIDOS PARA EL PROGRAMA DE MICOBACTERIAS.</t>
  </si>
  <si>
    <t xml:space="preserve">se realiza actividad de acuerdo a la programacion </t>
  </si>
  <si>
    <t>Realizar Seguimiento a las acciones de participacion social de los profesionales sociales de concurrencia</t>
  </si>
  <si>
    <t>Municipios en riesgo</t>
  </si>
  <si>
    <t>se cumplio la asistencia en el tercer trimestre</t>
  </si>
  <si>
    <t>Realizar promoción y prevención para el cambio conductual y participacion social-comunitaria</t>
  </si>
  <si>
    <t>Realizar promocion y prevencion para el cambio conductual, metodologia COMBI</t>
  </si>
  <si>
    <t>No de personas</t>
  </si>
  <si>
    <t xml:space="preserve">Comunidad de Barrios Priorizados </t>
  </si>
  <si>
    <t xml:space="preserve">Seguimiento a los planes de acción municipio y asitencias tecnicas </t>
  </si>
  <si>
    <t>ENTE TERRITORIAL - EAPBS- IPS</t>
  </si>
  <si>
    <t>oct-nov</t>
  </si>
  <si>
    <t>Verificacion de cumplimiento de cobertruas, implementacion de estrategias, actualizacon en factores de riesgo de ESAVIS y manejo de biologicos</t>
  </si>
  <si>
    <t>Aumjenta en cobertras y cumplimietos de actividades propuestas</t>
  </si>
  <si>
    <t>esta actividad se programo de acuerdo al  cuadro de coherencia</t>
  </si>
  <si>
    <t xml:space="preserve"> Seguimiento analisis y correción a la calidad del dato.</t>
  </si>
  <si>
    <t>Mejorar calidad de la información</t>
  </si>
  <si>
    <t xml:space="preserve"> municipios</t>
  </si>
  <si>
    <t>octubre  a diciembre</t>
  </si>
  <si>
    <t xml:space="preserve">Verificacion de Calidad del datos revision de ianformes mensuales y movimieto de biologicos por IPS y consolidado.  </t>
  </si>
  <si>
    <t xml:space="preserve">Realizar reuniones articuladas con vigilancia de inmunoprevenibles y delegados de las EAPB e IPS que oferten vacunas, para el análisis de la información, seguimiento a los resultados y toma de decisiones. </t>
  </si>
  <si>
    <t xml:space="preserve">ASEGURADORES Y VIGILANCIA EPIDEMIOLOGICA </t>
  </si>
  <si>
    <t>famisanar, convida , confacundi</t>
  </si>
  <si>
    <t>Bogota</t>
  </si>
  <si>
    <t>Verificacion de cobertruas y poblacion asignada según contrato con municipio</t>
  </si>
  <si>
    <t>Correcion de prtabilidad y verificacion de meta por EAPB</t>
  </si>
  <si>
    <t>Capacitar en temas del PAI a las personas que hacen parte de programas sociales como: Vacunadores, coordinadores PAI, coodinadores PIC, Red unidos, Mas Familias en Acción, ICBF, lideres comunitarios y  salud bucal, salud nutricional, Infancia, adolescencia, entre otros.</t>
  </si>
  <si>
    <t xml:space="preserve">COMUNIDAD-ENTE TERRITORIAL </t>
  </si>
  <si>
    <t xml:space="preserve">. Anapoima
2. Anolaima
3. Arbelaez
4. Bojacá
5. Cabrera
6. Cachipay
7. Chia
8. Chia
9. Choachi
10. Choconta
11. Chipaque
12. Cogua
13. Cota
14. El colegio 
15. El rosal
16. Facatativa
17. Fosca
18. Funza
19. Funza
20. Fuquene
21. Fusagasuga
22. Gachancipá
23. Gacheta
24. Granada
25. Guacheta
26. Guasca
27. Guayabal
28. Guayabal de Síquima
29. Gutierrez
30. La calera
31. La gran vía
32. La mesa
33. La palma
34. Madrid
35. Manta 
36. Medina
37. Mosquera
38. Nemocón
39. Pandi
40. Pulí
41. Quetame
42. Quipile
43. San Antonio
44. San Bernardo
45. San francisco
46. San juan de rio seco
47. Sesquile
48. Silvania
49. Soacha
50. Sopo
51. Subachoque
52. Suesca
53. Supatá
54. Sutatausa
55. Tabio
56. Tenjo
57. Tenjo
58. Tibirita
59. Tocaima
60. Tocancipa
61. Úbala
62. Ubaque
63. Ubate
64. Ubate
65. Ubate
66. Puerto salgar
67. Une
68. Villeta
69. Venecia
70. Villapinzón 
71. Viota
72. Yacopí
73. Zipacón
74. Zipaquira
</t>
  </si>
  <si>
    <t>1. Zipaquira 2.Ubate 3. Moquera 4. Girardot  5. Ubate  6. Fusagasuga</t>
  </si>
  <si>
    <t>OCT-dIC</t>
  </si>
  <si>
    <t>Capacitacion en nuevo esquema de polio Fraccionado, tecnica de aplicación, manejo de ESAVIS, manejos de politica de frascos abiertos, lavado de manos, justifciacion tecnica par el nuevo cambio del esquema de polio fraccionado VIPf</t>
  </si>
  <si>
    <t>Aprendizaje en el manejo de la Polio Fraccionada y cambio de esquema</t>
  </si>
  <si>
    <t>SE PROGRAMO DE ACUERDO AL PLAND E COHERENCIA</t>
  </si>
  <si>
    <t>7. Articulacon con el SENA para el proceso de certificacin de competencias laborales par el personal vacunador</t>
  </si>
  <si>
    <t>Fomentar competencias</t>
  </si>
  <si>
    <t>SENA</t>
  </si>
  <si>
    <t xml:space="preserve">IPS- ENTE TERRITORIAL </t>
  </si>
  <si>
    <t xml:space="preserve"> noviembre</t>
  </si>
  <si>
    <t>Certificacion de Competencias laborales</t>
  </si>
  <si>
    <t xml:space="preserve"> certificados en competencias laborales</t>
  </si>
  <si>
    <t>Na</t>
  </si>
  <si>
    <t>se realizao seguimiento esta actividad se realizao tercer trimestre</t>
  </si>
  <si>
    <t>Actualización de Puntos de Muestreo para vigilancia de la calidad del agua para consumo humano</t>
  </si>
  <si>
    <t>Municipio</t>
  </si>
  <si>
    <t xml:space="preserve">No se reporta actividadades cuarto trimestre </t>
  </si>
  <si>
    <t>Asistencia técnica  acueducto "Asociación Multiveredal de Agua Potable Para Todos" de Simijaca, Asunto: Autorización Sanitaria</t>
  </si>
  <si>
    <t xml:space="preserve">Asistencia técnica Secretaria de Salud del municipio de Suesca,  Calidad del agua acueductos,  Cacicazgo, La Palmira y Chitiva Bajo. </t>
  </si>
  <si>
    <t>Asistencia Técnica en PTAP (Indice de Riesgo por Abastecimiento y Buenas practicas sanitarias)</t>
  </si>
  <si>
    <t>Promover buenas prácticas sanitarias</t>
  </si>
  <si>
    <t>Asistencia Técnica en Cementerios (Buenas practicas sanitarias)</t>
  </si>
  <si>
    <t>Apoyo en acciones de IVC (Hogar Infantil)</t>
  </si>
  <si>
    <t>Centros de protección</t>
  </si>
  <si>
    <t xml:space="preserve">Asistencia Tecnica Municipio de Suesca   -  Lineamientos visitas de Inspección, Vigilancia y Control  sujetos susceptibles de ntervencion por parte de la linea de Seguridad Química </t>
  </si>
  <si>
    <t>Asistencia técnica en la implementación del servicio SAS en una comunidad educativa (Atención DSR, embarazo adolescente, sexualidad y violencia sexual dirigidos a comunidad educativa).</t>
  </si>
  <si>
    <t>Institución educativa</t>
  </si>
  <si>
    <t>IED Guayabetal
IED Fómeque</t>
  </si>
  <si>
    <t>Organización de Estados Iberoaméricanos - OEI</t>
  </si>
  <si>
    <t>Octubre, Noviembre y Diciembre</t>
  </si>
  <si>
    <t>Se realizan asistencias técnicas y capacitación en la implementación del Servicio de Salud Amigables para Adolescentes y Jóvenes en una comunidad educativa (Fómeque y Guayabetal)y capacitación a los docentes y orientadores en Sexualidad, Derechos Sexuales y Derechos Reproductivos en atención DSR, embarazo adolescente, sexualidad y violencia sexual. 
Capacitación en implementación de SAS en Institución Educativa</t>
  </si>
  <si>
    <t>Desarrollo y fortalecimiento de capacidades en docentes y orientadores en Derechos Sexuales y derechos Reproductivos.</t>
  </si>
  <si>
    <t>En este formato no vienen programado el IV trimestre 2017, por ende se diligenca las actividades según reporte realizado.</t>
  </si>
  <si>
    <t>Seguimientos, acompañamientos y asistencias técnicas a los profesionales de la salud en la implementación de los Servicios de Salud Amigables  a nivel municipal</t>
  </si>
  <si>
    <t>IPS y ESES (Hospitales y Puestos de Salud)</t>
  </si>
  <si>
    <t>IPS de: Nemocón, Zipaquirá, Cajica, Chia, Tenjo, La Mesa, Anolaima, El Colegio, Soacha, Facatativá, Madrid, El Rosal, Mosquera, Funza, Villeta, Tocaima, Fusagasugá, Medina, Cáqueza, Guayabetal, Fómeque, Fosca, Pacho, Ubaté, Sibaté, Guaduas y Girardot.</t>
  </si>
  <si>
    <t>Se realiza seguimiento a la implementación de los Servicios de Salud Amigables para Adolescentes y Jóvenes en las 24 Unidades amigables por medio de la concurrencia.
Capacitación sobre los lineamientos de la concurrencia de Servicios de Salud Amigables para Adolescentes y Jóvenes. 
Fortalecimiento de las capacidades en Derechos Sexuales y Derechos Reproductivos en los Adolescentes y Jóvenes para contribuir a la toma de desiciones asertadas y proyectos de vida, que contribuyan a disminuir los embarazos en adolescentes y las violencias sexuales.</t>
  </si>
  <si>
    <t>Fortalecimiento de capacidades en los profesioanles de la salud en Derechos Sexuales y derechos Reproductivos y atención integral de los adolescentes y jovenes.
Fortalecimiento de las capacidades en Derechos Sexuales y Derechos Reproductivos en los Adolescentes y Jóvenes para contribuir a la toma de desiciones asertadas y proyectos de vida, que contribuyan a disminuir los embarazos en adolescentes y las violencias sexuales.</t>
  </si>
  <si>
    <t>Realización de acompañamiento técnico y asistencia en la aplicabilidad de la Ruta Integral de Atención de gestantes y neonatos.</t>
  </si>
  <si>
    <t>IPS, ESES (Hospitales, Centros y Puestos de Salud) y entes territoriales</t>
  </si>
  <si>
    <t>U. Nacional</t>
  </si>
  <si>
    <t>IPS y ente territorial de los municipios de: Desarrollo de capacidades y mesas técnicas con los actores de las IPS, EAPB y Entes Territoriales en el desarrollo de Implementación de la Ruta Integral de Atención Materna, Segura, Saludable y Feliz:  Sabana Centro (Cajicá, Chía, Cota, Nemocón, Sopó, Tabio, Tenjo, Tocancipá, Zipaquirá), Bajo Magdalena (Caparrapí, Guaduas, Puerto Salgar), Sabana Occidente (Facatativá, Funza, Madrid, Mosquera, Subachoque, Zipacón) y Oriente (Cáqueza, Chipaque, Fosca, Guayabetal, Une). Total total Población Beneficiaria 101 profesionales de la salud. 
Así mismo se realizó avances en la Implementación de la Ruta en las provincias de  Medina (Medina), Sumapaz (Arbelaez, Fusagasugá y Silvania) y Alto Magdalena (Girardot, Tocaima y Guataquí): Total total Población Beneficiaria 31 profesionales de la salud. 
Mesas técnicas y asistencia técnica de mantenimiento y seguimiento en la implementación de la Ruta Integral de Atención Materna, Segura, Saludable y Feliz en las provincias de Soacha (Soacha), Tequendama (Anolaima, El Colegio, La Mesa,  San Antonio del Tequendama, Tena), Guavio (Gachalá, Gachetá, Gama, Guasca, Guatavita, Junín, La Calera y Ubalá).  Total Población Beneficiaria 80 profesionales de la salud de las IPS, ESE y Entes Territoriales.</t>
  </si>
  <si>
    <t>Octubre A Diciembre</t>
  </si>
  <si>
    <t>Asistencias Técnicas a los Profesionales de la Salud en la Implementación de la Ruta Integral de Atención en Salud Materna, Segura, Saludable y Feliz en la Provincia priorizadas. 
Mesas técnicas en la implementación de la Ruta Integral de Atención en Salud  Materna, Segura, Saludable y Feliz.
Evaluación de Adherencia de la Ruta Integral de Atención en Salud  Materna, Segura, Saludable y Feliz.
Capacitación sobre la  Ruta Integral de Atención en Salud  Materna, Segura, Saludable y Feliz.</t>
  </si>
  <si>
    <t>Fortalecimiento de capacidades en los profesioanles de la salud en Derechos Sexuales y derechos Reproductivos, promocón, prevenicón de las ITS/VIH y la  Ruta Integral de Atención en Salud  Materna, Segura, Saludable y Feliz.</t>
  </si>
  <si>
    <t>Seguimiento, monitoreo y asistencia tecnica en las acciones de ITS y VIH en los municipios del Departamento con énfasis en procesos de identificación, vigilancia en salud pública, asesoría VIH, manejo de la gestantes y del RN en casos de trasmisión vertical, realizar evaluación de adherencia a guias, protocolos de VIH e ITS en las IPS</t>
  </si>
  <si>
    <t>Asistencia técnica a municipios y EAPBS y Seguimiento a gestantes con diagnóstico de VIH  y al menor expuesto en los municipios de: Caparrapí, Puerto Salgar, Guaduas, Chaguaní, Simijaca, Susa, Lenguazaque, Fúquene, Sasaima, Albán, Guayabal De Síquima, Une, Girardot, Cajica, Chía, La Mesa, San Antonio Del Tequendama, Pacho, Tabio, Tenjo, La Mesa, Une, Tabio, Carmen de Carupa, Cucunuba, Guacheta, Sesquilé,  Tocancipá, Manta, Tibirita, Macheta, Villapinzon, Chocontá, Fosca. Total población beneficiaria 61 profesionales de la salud. 
Capacitaciones sobre la actualización de guía práctica clínica para VIH/SIDA, Sífilis gestacional y Sífilis congénita en los municipios de Ubaté y su Red (Guacheta, Lenguazaque, Fúquene, Tausa, Sutatausa), Pacho y su Red (Paime, El Peñón, Yacopí, La Palma), Sopó y su Red (La Calera, Tocancipá),  Soacha y su Red (Sibaté, Granada), Sasaima y Cajica. Total población beneficiaria 191 profesionales de la salud.</t>
  </si>
  <si>
    <t>Octubre, A Diciembre</t>
  </si>
  <si>
    <t>Asistencia técnica a municipios, IPS y EAPBS en los lineamientos, guias y protocolos de ITS/VIH y seguimiento a gestantes con diagnóstico de VIH  y al menor expuesto.
Capacitación en la Guía de Práctica Clínica para VIH/SIDA, Sífilis Gestacional Y Sífilis Congénita y Coinfección de VIH y TB 
Fortalecimiento de capacidades a los profesionales de la salud en la atención integral en salud de la población con diagnostico de VIH con énfasis en gestantes, Sífilis congenita y gestacional.</t>
  </si>
  <si>
    <t>Fortalecimiento de capacidades en los profesioanles de la salud en Derechos Sexuales y derechos Reproductivos, promocón, prevenicón de las ITS/VIH y la atención integral de la problación con diagnostico con VIH.</t>
  </si>
  <si>
    <t xml:space="preserve">Asistencia técnica para la adopción por las IPS de los municipios priorizados  de la resolución 459 sobre Atención integral a victimas de violencia sexual en los municipios </t>
  </si>
  <si>
    <t>actividad repetida</t>
  </si>
  <si>
    <t>Capacitar, asistir y asesorar a las IPS en procesos de activación y notificación de gestantes menores de 15 años y la atención integral a victimas de violencia sexual.</t>
  </si>
  <si>
    <t>Asistencia técnica en el restablecimiento de derechos a víctimas de violencia con énfasis en niñas adolescentes en gestación.</t>
  </si>
  <si>
    <t>Seguimiento, monitoreo y asistencia tecnica en las acciones de Violencia sexual y de género en los municipios</t>
  </si>
  <si>
    <t xml:space="preserve">Realizar acompañamiento y asistencia técnica  en la identificación, detección temprana, acciones de promoción y educación en maternidad segura, planificación familiar, embarazo en adolescentes y de carácter preventivo para la incidencia del Bajo Peso al Nacer, en el marco de  aplicabilidad de la Ruta Integral de Atención de gestantes y neonatos </t>
  </si>
  <si>
    <t>esta actividad esta repetida</t>
  </si>
  <si>
    <t>IMPLEMENTAR EL PROGRAMA MUJER SALUD Y GÉNERO</t>
  </si>
  <si>
    <t>ORGANIZACIÓN DE MUJERES, ASOCIACION DE MUJERES, Y ADMINISTRACION MUNICPAL</t>
  </si>
  <si>
    <t>Se realiza asistencia técnica sobre la Política de mujer equidad y género, ordenanza 099 y sentencia C-355 en los municipios de Cabrera, Gutiérrez, La Vega,  Topaipí, Une, Utica, Villagómez, Pacho, Guaduas,  Guayabetal,  Agua de Dios, Cachipay, Caparrapí,  La Palma,  Nariño,  San Antonio del Tequendama, San Bernardo, San Cayetano, San Juan de Rio Seco, Venecia. Total población beneficiaria 60 actores intersectoriales  entre Personal Salud IPS, Comisarias De Familia, protección y justicia.
Se realiza mantenimiento y seguimiento sobre la Política de mujer equidad y género, ordenanza 099 y sentencia C-355 en los municipios de Mosquera, Soacha, Girardot, Nimaima, Nocaima,  Anapoima, Sibaté,  Gachancipá, Bojacá. Total Población Beneficiaria: 12 Profesionales entre Personal Salud IPS, Comisarias De Familia, protección y justicia.</t>
  </si>
  <si>
    <t>Octubre-  Dic</t>
  </si>
  <si>
    <t xml:space="preserve">Se realiza asistencia técnica sobre la Política de mujer equidad y género, ordenanza 099 y sentencia C-355.
Se realiza encuentro de operadores de justicia "Procesos y Ruta de Atención Intersectorial de la Violencia basada en género con énfasis en Violencia Sexual"
Se realiza encuentro de operadores de justicia "Procesos y Ruta de Atención Intersectorial de la Violencia basada en género con énfasis en Violencia Sexual"
</t>
  </si>
  <si>
    <t xml:space="preserve">Implementar la Política Publica "Mujer Equidad de Género e Igualdad de Oportunidades del Departamento de Cundinamarca" en los municipios de Agua de Dios, Anapoima, Cabrera, Cachipay, Caparrapí, Gutiérrez, La Palma, La Vega, Nariño, Nimaima, Nocaima, San Antonio del Tequendama, San Bernardo, San Juan de Rio Seco, San Cayetano, Soacha, Topaipí, Une, Utica, Venecia, Villagómez, Sibaté, Pacho, Guaduas, Girardot, Guayabetal, Mosquera, Bojacá y Gachancipá.
Desarrollo de capacidades en los actores intersectoriales de justicia, protección, salud y comunidad en los 29 municipios, a fin de garantizar los derechos a una salud integral que incluye seguridad en salud y salud sexual y reproductiva, y el derecho a una vida libre de violencias con enfoque de género, la erradicación de las violencias contra las mujeres y restablecimiento de derechos. </t>
  </si>
  <si>
    <t>AUNAR ESFUERZOS PARA ASISTIR TÉCNICAMENTE EN LA IMPLEMENTACIÓN  DE LA Sentencia 355 de 2006 (IVE)</t>
  </si>
  <si>
    <t>Octubre A  Diciembre</t>
  </si>
  <si>
    <t>Realiazar asistencia tecnica en el Modelo APS</t>
  </si>
  <si>
    <t>Municipio- hospitales</t>
  </si>
  <si>
    <t xml:space="preserve">Asistencia tecnica en
 seguimiento a la 
estrategia APS,
 en los 64 Municipios y
 23 Hospitales en los territorios priorizados.
</t>
  </si>
  <si>
    <t xml:space="preserve">No habia programacion pero se realizaron 72 asistencias tecnicas </t>
  </si>
  <si>
    <t>Fortalecer la implementacion del modelo APS</t>
  </si>
  <si>
    <t xml:space="preserve">Agua De Dios, Alban, Anolaima, Apulo, Beltran, 
Bituima, Cachipay, Caparrapi, Caqueza, Carmen  
Carupa, Chaguani, Choachi, Choconta, Cogua, El Colegio, 
El Peñon, Fomeque, Fosca, Gachala, Gachancipa, 
Gacheta, Girardot, Guaduas, Guataqui , Guatavita, 
Guayabal, Jerusalen, Junin, La Mesa, La Palma, La Peña,
 Manta, Medina, Nariño, Nemocon, Nilo, Pacho, 
Paime, Pandi, Paratebueno, Puerto Salgar, 
Puli, Quetame, Ricaurte, San Cayetano, 
San Bernardo, San Antonio del Tequendama,
 San Juan De Rioseco, Sasaima, Sesquile Silvania,
 Sutatausa, Tausa, Tibirita, Tocaima, Topaipi,
 Ubala, Ubate, Venecia, Viani, Villagomez,
 Villeta, Viota y Yacopi
</t>
  </si>
  <si>
    <t>esta actividad se cumplio el anterior trimestres  y serealizo seguimiento</t>
  </si>
  <si>
    <t>Lineamiento de trabajo Salud publica linea de alimentos Maraton Gestion de Riesgo Cundinamarca</t>
  </si>
  <si>
    <t>5 C/U</t>
  </si>
  <si>
    <t xml:space="preserve">GIRARDOT
FUSAGASUGA
GUADUAS
VILLETA
PACHO
ZIPAQUIRA
CAQUEZA
GACHETA
UBATE
MOSQUERA/FACATATIVA
</t>
  </si>
  <si>
    <t xml:space="preserve">JUNIO 28  
JUNIO 29 
JULIO 5 
JULIO 6 
JULIO 12 
JULIO 13 
JULIO 18 
JULIO 19 
JULIO 26 
JULIO 27 
</t>
  </si>
  <si>
    <t>SOCIALIZACION DE LOS LINEAMIENTOS DE LA LINEA DE ALIMENTOS PARA EVENTOS DE RIESGO A LA SALUD DE LA POBLACION POR CONSUMO DE ALIMENTOS</t>
  </si>
  <si>
    <t>DAR A CONOCER A LA COMUNIDAD Y ENTIDADES ASISTENTEN DE LOS RIESGOS POR CONSUMO DE ALIEMTOS</t>
  </si>
  <si>
    <t xml:space="preserve">NO SE REALIZO EVALUACION DE LA ASISTENCIA </t>
  </si>
  <si>
    <t>Cumplimento aspectos tecnicos inocuidad e alimentos AGROEXPO</t>
  </si>
  <si>
    <t>Nivel central</t>
  </si>
  <si>
    <t xml:space="preserve">MAYO 25-26
JUNIO 14
JULIO 13
</t>
  </si>
  <si>
    <t>REALIZAR SOCIALIZACION DE NORMATIVIDAD A PERTICIPANTES DEL EVENTO</t>
  </si>
  <si>
    <t>CUMPLIMIENTO DE NORMATIVIDAD AL 100% DE LOS EXPOSITORES DE LA FERIA EN LA LINEA DE LAIMENTOS</t>
  </si>
  <si>
    <t>Socializacion proceso de inscripcion de establecimientos suceptibles de control linea de alimentos</t>
  </si>
  <si>
    <t>ARBELAEZ
PASCA
GUAYABAL
SILVANIA
GACHETA
GRANADA
GUASCA
GUATAVITA
JUNIN
LA CALERA
SAN JUAN RIO SECO
VIANI
FUSAGASUGA
ALBAN
VILLETA
SASAIMA
LA PEÑA
PACHO
SAN FRANCISCO
LA PALMA
SAN CAYETANO
CARMEN DE CARUOA
CAQUEZA
CHOAICHI
UBATE
EL COLEGIO
MADRID
CHOCONTA
SUBACHOQUE
LA MESA
TOCAIMA</t>
  </si>
  <si>
    <t>JULIO 29
17 AGOSTO
18 AGOSTO
27 JULIO
19 JULIO
10 JULIO
5 JULIO
01 AGOSTO
29 AGOSTO
8 AGOSTO
9 AGOSTO
30 AGOSTO
26 JULIO
11 AGOSTO
7 JULIO
10 JULIO
12 JULIO
13 JULIO
9 AGOSTO
18 AGOSTO
11 AGOSTO
10 AGOSTO
14 JULIO
5 JULIO
14 JULIO
7 AGOSTO
7 JULIO
17 JULIO
18 JULIO
19 JULIO</t>
  </si>
  <si>
    <t>SOCIALIZACION DEL TRAMITE DE INSCRIPCION DE ESTABLECIMIENTOS A LA COMUNIDAD Y TECNICOS</t>
  </si>
  <si>
    <t>SE LOGRARON A LA FECHA LA INSCRIPCION DE 1700 ESTABLECIMIENTOS EN EL DEPARTAMENTO</t>
  </si>
  <si>
    <t>Socializacion decreto 1500  (carnes)</t>
  </si>
  <si>
    <t>GUAYABAL DE SIQUIMA
MADRID
SUSA
VILLAPINZON
SASAIMA</t>
  </si>
  <si>
    <t>12 DICIEMBRE
14 DICIEMBRE
01 DICIEMBRE
14 DICIEMBRE
20 DICIEMBRE</t>
  </si>
  <si>
    <t>SOCIALIZACION DECRETO 1500 DE 2007</t>
  </si>
  <si>
    <t>DAR A CONOCER A LA COMUNIDAD Y ENTIDADES EL CUMPLIMIENTO DE LOS REQUSITOS DEL DECRETO</t>
  </si>
  <si>
    <t>Realizar asistencia Tecnica  sobre los procesos de  gestion de la salud publica  según resolcuion 518 de 2015</t>
  </si>
  <si>
    <t>Brindar asistencia tecnica  en procesos de la Resolucion 518 de 2015</t>
  </si>
  <si>
    <t xml:space="preserve">N° DE MUNICIPIOS PROGRAMADOS / N° DE MUNICIPIOS EJECUTADOS </t>
  </si>
  <si>
    <t xml:space="preserve">MUNICIPIOS </t>
  </si>
  <si>
    <t>Coordinadores, PIC, IPS</t>
  </si>
  <si>
    <t>MUNICIPIOSIPS- ALCALDIAS</t>
  </si>
  <si>
    <t xml:space="preserve">ESTA ACTIVIDAD SE PROGFRAMOPARA CUARTO TRIMESTRE </t>
  </si>
  <si>
    <t>Realizar asistencia técnica, Asesoria , seguimiento y evaluación a la ejecución de las acciones de salud oral , con base en las poblematica y necesidades locales identificadas,   para el cumplimiento de metas .</t>
  </si>
  <si>
    <t xml:space="preserve">mejorar la salud bucal </t>
  </si>
  <si>
    <t xml:space="preserve">SALUD PUBLICA </t>
  </si>
  <si>
    <t xml:space="preserve">15 PROVINCIAS </t>
  </si>
  <si>
    <t>OC- NOV</t>
  </si>
  <si>
    <t>lineamientos salud oral 2018  Asesoria , seguimiento y evaluación a la ejecución de las acciones deL PAS Municipal de Salud Oral,</t>
  </si>
  <si>
    <t xml:space="preserve">asistencia tecnica lineamientos salud oral 2018,asesoria ,seguimiento y evaluacion PAS salud oral </t>
  </si>
  <si>
    <t xml:space="preserve">se cumplio con la programacion </t>
  </si>
  <si>
    <t>Concertación y/o Actualización de Puntos de Muestreo para vigilancia de la calidad del agua para consumo humano a demanda.</t>
  </si>
  <si>
    <t xml:space="preserve">No. Concertaciones y/o Actualizaciones realizadas </t>
  </si>
  <si>
    <t xml:space="preserve">Acueductos  </t>
  </si>
  <si>
    <t>Asistencia técnica sobre el tramite de Autorización Sanitaria de agua para consumo humano a demanda.</t>
  </si>
  <si>
    <t>No. Asistencias realizadas</t>
  </si>
  <si>
    <t xml:space="preserve">Acueductos </t>
  </si>
  <si>
    <t>Asistencia técnica sobre   Calidad del agua acueductos.</t>
  </si>
  <si>
    <t>No. Asistencias a Cementerios</t>
  </si>
  <si>
    <t>Representantes legales Cementerios</t>
  </si>
  <si>
    <t xml:space="preserve">esta actividad repetida </t>
  </si>
  <si>
    <t xml:space="preserve">Asistencia Tecnica sobre Lineamientos visitas de Inspección, Vigilancia y Control  sujetos susceptibles de intervencion por parte de la linea de Seguridad Química </t>
  </si>
  <si>
    <t>Esta actividad esta repetida</t>
  </si>
  <si>
    <t>est actividad repetida</t>
  </si>
  <si>
    <t>esta actividad repetida</t>
  </si>
  <si>
    <t>Asistencia técnica y asesoría a las IPS y Alcaldías en los procesos de activación y notificación de gestantes menores de 15 años y la atención integral a víctimas de violencia sexual en los municipios de:  El Rosal, Facatativá, Funza, Puerto Salgar, Caparrapí, Guaduas, Albán, Guayabal de Síquima, Subachoque, Anolaima, Pacho, Nocaima, El Colegio, Mosquera, Viotá, Girardot, Funza, Mosquera, Anolaima, El Colegio, Cajica, Funza, Sibaté, Granada, Cajica, El Colegio, Anolaima, Mosquera, Guataquí, Cajica.  Total Beneficiarios 112 profesionales de la salud de las IPS y actores intersectoriales.
Capacitaciones sobre el Modelo, Protocolo y Ruta de atención integral en salud a víctimas de violencia sexual, en la notificación de las situaciones de embarazo en menores de 15 años identificadas y las acciones para el inmediato restablecimiento de sus derechos, en los municipios de Facatativá y su Red (Albán, Subachoque, Guayabal De Síquima), Ubaté y su Red (Guacheta, Lenguazaque, Fúquene, Tausa, Sutatausa), Pacho y su Red (Paime, El Peñón, Yacopí, La Palma), Sopó y su Red (La Calera, Tocancipá),  Soacha y su Red (Sibaté, Granada), Profesionales servicio social obligatorio. Total población beneficiaria 348 profesionales de la salud urgencias, hospitalización, consulta externa, administrativo, ente territorial.</t>
  </si>
  <si>
    <t>Asistencia técnica y asesoría a las IPS y Alcaldías en los procesos de activación y notificación de gestantes menores de 15 años y la atención integral a víctimas de violencia sexual en los municipios 
Mesas y Capacitaciones Intersectoriales con profesionales entre Ejecutores SSR, Salud, Protección y Justicia.
Fortalecimiento de capacidades mediante asistencias técnicas y capacitacionesa los profesionales de las IPS y municipios en los procesos de activación y notificación de gestantes menores de 15 años y la atención integral a víctimas de violencia sexual. Seguimiento al restablecimiento de derechos a víctimas de violencia con énfasis en niñas, adolescentes en gestación. 
Se realiza fortalecimiento de capacidadaes a los profesionales para el desarrollo de capacidades en médicos del servicio social obligatorio en la atención integral  y debida notificación de los casos.</t>
  </si>
  <si>
    <t>Fortalecimiento de capacidades en los profesionales de la salud en Derechos Sexuales y derechos Reproductivos, promocón, atención integral a victimas de violencia de género con énfasis en violencias sexuales, activación y notificación de gestantes menores de 15 años y la atención integral a víctimas de violencia sexual.</t>
  </si>
  <si>
    <t>Asistencia Técnica en la identificación detección temprana, acciones de promoción y educación en maternidad segura (Alto Riesgo Obstétrico, Parto Humanizado, Control prenatal, Ruta materna), planificación familiar, embarazo en adolescentes y de carácter preventivo para la incidencia del Bajo Peso al Nacer, en el marco de aplicabilidad de la Ruta Integral de Atención de gestantes y neonatos a las IPS, alcaldías y EAPB a los municipios de:  Tabio, Gachancipá, Sutatausa, Tausa, Fúquene, Simijaca, Lenguazaque, Carmen De Carupa, Cucunuba, Albán, Subachoque, Chaguaní, Guaduas, Guataquí,  Nilo, Nariño, Caparrapí, Puerto Salgar, Tenjo, Guayabetal, Ricaurte, Bojacá, Susa, Paime, Topaipí, Villagómez , Apulo, Anolaima, Suputa, Quipile, Ubaté, Chía, Nemocón, Chía, Chía,  Facatativá, Girardot, Viotá, Medina, Fusagasugá, Villeta, Facatativá, Cáqueza, Lenguazaque, Simijaca,  Fosca, Soacha, Ubaté,  Villeta, Guayabetal, Cáqueza, Facatativá, Medina, Ubaté, Fómeque, Fosca, Villeta, Ricaurte, Guayabetal, Cáqueza,  Tenjo, Chia, Madrid, Villeta, Nemocón, Fómeque, Suesca, Ricaurte, Facatativá, Ubaté, Soacha, Fosca, Villeta, Medina, Guayabetal, Cáqueza, Fómeque, Zipaquirá, Tenjo.  Total población beneficiaria 400 profesionales de la salud entre EJECUTORES SSR, IPS, EAPB y Alcaldías.  Capacitación sobre elementos temáticos contenidos en la Ruta Integral de Atención Materna, Segura, Saludable y Feliz, en los municipios de Ubaté y su Red (Guacheta, Lenguazaque, Fúquene, Tausa, Sutatausa), Pacho y su Red (Paime, El Peñón, Yacopí, La Palma), Sopó y su Red (La Calera, Tocancipá),  Soacha y su Red (Sibaté, Granada),Facatativá, Viotá, Madrid, Villeta. Total población beneficiaria 235 profesionales de la salud de urgencias, hospitalización, consulta externa.</t>
  </si>
  <si>
    <t xml:space="preserve">Asistencia Técnica y capacitación en la identificación, detección temprana, acciones de promoción y educación en maternidad segura (Alto Riesgo Obstétrico, Parto Humanizado, Control prenatal, Ruta materna), planificación familiar, embarazo en adolescentes y de carácter preventivo para la incidencia del Bajo Peso al Nacer, en el marco de aplicabilidad de la Ruta Integral de Atención de gestantes y neonatos a las IPS, alcaldías y EAPB.
Se realiza visitas de seguimiento en la línea de maternidad segura.
Se realiza capacitacion en el marco de aplicabilidad de la Ruta Integral de Atención de gestantes y neonatos  fortaeciendo las capacidades a los profesionales de la salud, con relación a la atención integral en salud a la gestantes y su hijo,  como estrategia de gestión para reducir el bajo peso a nacer. </t>
  </si>
  <si>
    <t>Fortalecimiento de capacidades en los profesionales de la salud en Derechos Sexuales y derechos Reproductivos, promocón, identificación, detección temprana, acciones de promoción y educación en maternidad segura (Alto Riesgo Obstétrico, Parto Humanizado, Control prenatal, Ruta materna), planificación familiar, embarazo en adolescentes y seguimiento al Bajo Peso al Nacer.</t>
  </si>
  <si>
    <t xml:space="preserve">Repetida esta actividad </t>
  </si>
  <si>
    <t>Asesoria por medio de reuniones generales de sensibilización con las IPS</t>
  </si>
  <si>
    <t>Realizar asesoria al personal de la salud en especial a los gerentes sobre la metodología para la implementación de la estrategia IAMII</t>
  </si>
  <si>
    <t>No. IPS</t>
  </si>
  <si>
    <t>ESE HOSPITAL SAN RAFAEL DE FUSAGASUGA</t>
  </si>
  <si>
    <t>Se realiza sensibilizacion para articulacion con la estratgia Bnacos de leche humana</t>
  </si>
  <si>
    <t>Se establecen compromisos para realizar la articulacion entre la estrateia Instituciones Amigas de la Mujer y la Infancia IAMII y los Bancos de Leche Humana BLH</t>
  </si>
  <si>
    <t xml:space="preserve">Acompañamiento mediante  visitas de asistencia técnica de seguimiento </t>
  </si>
  <si>
    <t>Realizar acompañamiento al proceso de implementación de la estrategia IAMII</t>
  </si>
  <si>
    <t>CENTRO DE SALUD RICAURTE</t>
  </si>
  <si>
    <t xml:space="preserve">RICAURTE </t>
  </si>
  <si>
    <t>Se sensibiliza a la IPS para la adopción de la estrategia Instituciones Amigas de la Mujer y la Infanci IAMII</t>
  </si>
  <si>
    <t>Se establecen compromisos para generar la implementación de cada uno de los diez pasos de la estrategia</t>
  </si>
  <si>
    <t xml:space="preserve">Asistencia técnica para la implementación de la estrategia para la prevención de muertes por desnutrición con las IPS </t>
  </si>
  <si>
    <t>Realizar tres reuniónes de sensibilización sobre la estrategia para la prevención de muertes por desnutrición con las IPS (Instituciones Prestadoras de Servicio).</t>
  </si>
  <si>
    <t>Realizar acompañamiento al proceso de implementación de la estrategia para la prevención de muertes por desnutrición</t>
  </si>
  <si>
    <t>Asistencia técnica para el desarrollo de capacidades y habilidades  en el Método Madre Canguro a los profesionales de la salud en tres instituciones.</t>
  </si>
  <si>
    <t>Realizar  tres capacitaciones teórico práctica para el desarrollo de capacidades y habilidades  en el Método Madre Canguro a los profesionales de la salud en tres instituciones.</t>
  </si>
  <si>
    <t xml:space="preserve">FUNDACIÓN CANGURO </t>
  </si>
  <si>
    <t xml:space="preserve">Acompañamiento mediante  la verificación del cumplimiento de Resolución 5406 de 2015 </t>
  </si>
  <si>
    <t xml:space="preserve">Apoyar en el fortalecimiento y verificación del cumplimiento de Resolución 5406 de 2015 </t>
  </si>
  <si>
    <t>IPS - Municipios</t>
  </si>
  <si>
    <t>Asistencia técnica con el fin de fortalecer los comités municipales de SAN</t>
  </si>
  <si>
    <t>Realizar 28 visitas  a los nodos territoriales para fortalecer los comités municipales de SAN</t>
  </si>
  <si>
    <t>ALCALDIA MUNICIPAL DE SAN FRANCISCO
ALCALDIA MUNICIPAL DE SUPATA
ALCALDIA MUNICIPAL DE UBATÉ
ALCALDIA MUNICIPAL DE CUCUNUBA</t>
  </si>
  <si>
    <t xml:space="preserve">SAN FRANCISCO 
SUPATA
UBATÉ
CUCUNUBA </t>
  </si>
  <si>
    <t>OCTUBRE- NOVIEMBRE 2017</t>
  </si>
  <si>
    <t xml:space="preserve">Se realiza participación dentro del comité de seguridad alimentaria y nutricional con el fin de posicionar el tema y generar la participacion intersectorial </t>
  </si>
  <si>
    <t xml:space="preserve">Se deja el compromiso de continuar el tranbajo en el plan territorial de seguridad alimentaria y nutricional </t>
  </si>
  <si>
    <t>Acompañamiento y asesoria mediante  el seguimiento a la formulación, reformulación e implementación de los planes territoriales de seguridad alimentaria y nutricional.</t>
  </si>
  <si>
    <t>Brindar acompañamiento y asesoría con respecto a la ruta de formulación o reformulación, acorde con los planes de acción estipulados en los municipios, con el fin de consolidar los documentos.</t>
  </si>
  <si>
    <t>No tuvo programacion</t>
  </si>
  <si>
    <t>Asesoría en la implementación y formulación de los planes de acción en salud de la dimensión de seguridad alimentaria y nutricional</t>
  </si>
  <si>
    <t>Participar en la elaboración de los lineamientos para el desarrollo de las actividades
en los PAS de Nutrición con el fin de consolidar la Caja de herramientas de la
Dimensión SAN.</t>
  </si>
  <si>
    <t>390
243</t>
  </si>
  <si>
    <t xml:space="preserve">Brindar Asesoría y Asistencia Técnica en SOGC </t>
  </si>
  <si>
    <t>Implementar el SOGC</t>
  </si>
  <si>
    <t>DESARROLLO DE SERVICIOS</t>
  </si>
  <si>
    <t xml:space="preserve">ESE RICAURTE, ESE CHOCONTA, ESE FOMEQUE, ESE SOPO, ESE SAN ANTONIO DEL TEQUENDAMA, ESE LA MESA, ESE TAUSA, ESE VIOTA, ESE CHIA, ESE LA PALMA, </t>
  </si>
  <si>
    <t xml:space="preserve">FUNZA - GOBERNACION </t>
  </si>
  <si>
    <t xml:space="preserve">20-Oct, 24-Oct, 1-Nov, 2 -Nov, 15-Nov, 28-Nov, 1-Dic (2), 5-Dic (2). </t>
  </si>
  <si>
    <t>AT en herramientas para la Implementación del Sistema de Gestión de Seguridad y Salud en el Trabajo</t>
  </si>
  <si>
    <t>Avance en el cumplimiento de los estandares minimos del SG-SST</t>
  </si>
  <si>
    <t>No se pudo implementar la evaluación</t>
  </si>
  <si>
    <t>Brindar Asesoría y Asistencia Técnica en SOGC a demanda</t>
  </si>
  <si>
    <t>Personas Naturales y Jurídicas Licencias Equipos RX y SST</t>
  </si>
  <si>
    <t>GOBERNACION</t>
  </si>
  <si>
    <t>Del 1 de Octubre al 19 de Diciembre</t>
  </si>
  <si>
    <t>Asesoria en cumplimiento de Requisitos para el otorgamiento de Licencias RX y SST</t>
  </si>
  <si>
    <t>Otorgamiento o Negación de Licencias</t>
  </si>
  <si>
    <t>Brindar Asesoría y asistencia técnica en Redes - Convenios</t>
  </si>
  <si>
    <t>E.S.E EL COLEGIO,FUSAGASUGA ,GUADUAS.LA PALMA,MEDINA,PACHO,PUERTO SALGAR,SOPO,VILLETA,SAN FRANCISCI,ARBELAEZ,GACHETA,GUACHETA,SUESCA,MADRID ,MOSQUERA,FUSAGASUGA,VILLETA.VIANI</t>
  </si>
  <si>
    <t xml:space="preserve">BOGOTA </t>
  </si>
  <si>
    <t>OCTUBRE</t>
  </si>
  <si>
    <t>CAPACITACION ORGANIZACIÓN Y CONFORMACION DE LA RED</t>
  </si>
  <si>
    <t xml:space="preserve">LA ASISTENCIA TECNICA ES UNA ESTRATEGIA PARA PODER RETROALIMENTAR TEMAS INHERENTES A LA DIRECCION DE DESARROLLO DE SERVICIOS HUBO UNA ACEPTACION POSITIVA POR PARTE DE LAS E.S.E. DE CUNDINAMARCA </t>
  </si>
  <si>
    <t>Brindar Capacitación  en SOGC</t>
  </si>
  <si>
    <t>TALLER SENSIBILIZACION MISION MEDICA</t>
  </si>
  <si>
    <t>Mejorar la respuesta ante emergencias</t>
  </si>
  <si>
    <t>CRUE</t>
  </si>
  <si>
    <t>ESE Maria Auxiliadora de Mosquera
ESE Hospital Hilario Lugo de La Mesa</t>
  </si>
  <si>
    <t>Cruz Roja Colombia (no fue contratada)</t>
  </si>
  <si>
    <t>La Mesa
Mosquera</t>
  </si>
  <si>
    <t>18/10/2017
02/11/2017</t>
  </si>
  <si>
    <t>Taller de formación de capacitadores en Misión Médica</t>
  </si>
  <si>
    <t>Se cumplio con el objetivo  de la capacitación</t>
  </si>
  <si>
    <t>Ninguna</t>
  </si>
  <si>
    <t>TALLER DE PRIMEROS AUXILIOS PSICOLOGICOS</t>
  </si>
  <si>
    <t>CAPACITACION PLANES HOSPITALARIOS DE EMERGENCIA</t>
  </si>
  <si>
    <t>Curso teórico práctico de indice de seguridad hospitalaria en el que participaron 25 hospitales:   Arbelaez, Anolaima, Caqueza, Chía, El colegio, Fomeque, Funza, Gacheta, Guacheta, Guatavita, Guaduas, la Mesa, La Vega, La Palma, Mosquera, Medina, Nemocón, Pacho, San Juan de Rioseco, Sesquilé, Soacha, Tenjo, Ubate, Villeta, Zipaquirá
Taller de planeamiento hospitalario en el que participaron 24 hospitales:   Arbelaez,  Caqueza, Carmen de Carupa, Chía, El colegio, Fomeque, Facatativa, Fusagasuga, Gacheta, Guacheta, Guatavita,  Junín, La Mesa, La Palma, Madrid, Mosquera, Medina, San Juan de Rioseco, Sesquilé, Soacha, Tabio, Samaritana (Bogotá) Viani, Zipaquirá
Taller de simulación y simulacro  en el que participaron 21 hospitales:   Anolaima,   Caqueza, Chía, El colegio, Fomeque,  Fusagasuga, Gacheta, Guatavita, Guasca,  La Palma, La Vega, Madrid, Mosquera, Medina, Pacho, Sesquilé, Soacha, Tabio,  Ubate, Viani, Zipaquirá.
Curso Sistema Comando de Incidentes para Hospitales en el que participaron  9 hospitales Caqueza, Chía, El Colegio, Fomeque, La Palma, Madrid, Mosquera, Soacha, Ubate, y los funcionarios del CRUE de la Secretaria de Salud de Cundinamarca.</t>
  </si>
  <si>
    <t>Organización Panamericana de la Salud</t>
  </si>
  <si>
    <t>Curso Indice de seguridad Hospitalaria: 40 horas
Taller de planeamiento hospitalario: 16 horas
Curso Sistema comando de incidentes para hospitales: 24 horas
Taller de simulación y simulacro: 16 horas</t>
  </si>
  <si>
    <t>Curso Indice de seguridad Hospitalaria: Arbelaez, Anolaima, Caqueza, Chía, El colegio, Fomeque, Funza, Gacheta, Guacheta, Guatavita, Guaduas, la Mesa, La Vega, La Palma, Mosquera, Medina, Nemocón, Pacho, San Juan de Rioseco, Sesquilé, Soacha, Tenjo, Ubate, Villeta, Zipaquirá
Taller de planeamiento hospitalario:   Arbelaez,  Caqueza, Carmen de Carupa, Chía, El colegio, Fomeque, Facatativa, Fusagasuga, Gacheta, Guacheta, Guatavita,  Junín, La Mesa, La Palma, Madrid, Mosquera, Medina, San Juan de Rioseco, Sesquilé, Soacha, Tabio, Samaritana (Bogotá) Viani, Zipaquirá
Taller de simulación y simulacro:   Anolaima,   Caqueza, Chía, El colegio, Fomeque,  Fusagasuga, Gacheta, Guatavita, Guasca,  La Palma, La Vega, Madrid, Mosquera, Medina, Pacho, Sesquilé, Soacha, Tabio,  Ubate, Viani, Zipaquirá.
Curso Sistema Comando de Incidentes: Caqueza, Chía, El Colegio, Fomeque, La Palma, Madrid, Mosquera, Soacha, Ubate.</t>
  </si>
  <si>
    <t>Curso Indice de seguridad hospitalaria: 9  al 13 de Octubre
Taller de planeamiento hospitalario: 30 y 31 de octubre
Sistema comando de incidentes para hospitales: 7, 8 y 9 de noviembre
Taller de simulación y simulacro: 20 y 21 de noviembre</t>
  </si>
  <si>
    <t>Se llevo a cabo cuatro talleres dirigidos a los hospitales en el marco del programa de hospital seguro frente a emergencias y desastres fortaleciendo la capacidad tecnica de la instituciones</t>
  </si>
  <si>
    <t>Se cumplio con el objetivo y la meta programada</t>
  </si>
  <si>
    <t>No se realizo</t>
  </si>
  <si>
    <t xml:space="preserve">Ninguna </t>
  </si>
  <si>
    <t>Taller de medición de huella de carbono para referentes ambientales hospitales de Cundinamarca.</t>
  </si>
  <si>
    <t>Implementar hospital verde</t>
  </si>
  <si>
    <t>OFICINA ASESORA DE PLANEACIÓN SECTORIAL</t>
  </si>
  <si>
    <t>no se reporta porgramacion</t>
  </si>
  <si>
    <t xml:space="preserve">Socialización de la política pública del manejo de la información en el sector salud de Cundinamarca, como herramienta de soporte en la toma de decisiones inteligentes e informadas
</t>
  </si>
  <si>
    <t>Implementar la política pública</t>
  </si>
  <si>
    <t>Acompañamiento al cargue de seguimiento al PAS I y II semestre 2017, y cumplimiento de metas del Plan Territorial de Salud</t>
  </si>
  <si>
    <t>Fortalecer la planeación estratégica</t>
  </si>
  <si>
    <t>no se reporta programacion</t>
  </si>
  <si>
    <t>Lineamientos seguimiento PAS II trimestre 2017 y plan Indicativo I semestre.</t>
  </si>
  <si>
    <t>Lineamientos formulación PAS 2018 municipios</t>
  </si>
  <si>
    <t>Lineamientos formulación PAS 2018 hospitales.</t>
  </si>
  <si>
    <t>Procedimiento y seguimiento  de Saneamiento Contable en  Cuenta Maestra del Régimen Subsidiado - Mas familias en accion reporte referidos.</t>
  </si>
  <si>
    <t>Mejorar flujo recursos</t>
  </si>
  <si>
    <t xml:space="preserve">ANAPOIMA 
APULO
SOPO
SUTATAUSA
GRANADA
LA MESA
SAN ANTONIO DEL TEQUENDAMA
CAQUEZA
FOSCA
GACHALA
LA PALMA
LENGUAZAQUE
SAN CAYETANO
</t>
  </si>
  <si>
    <t>CON CADA UNO DE LOS MUNICIPIOS UN APROXIMADO DE 40 MINUTOS</t>
  </si>
  <si>
    <t>BOGOTA -DIRECCION DE ASEGURAMIENTO</t>
  </si>
  <si>
    <t>A PARTIR DEL MES DE OCTUBRE</t>
  </si>
  <si>
    <t>Cumplimiento a la Resolución 4624 de 2016 “Por la cual se dispone la actualización del plan de aplicación de los recursos de que tratan los artículos 2 de la Ley 1608 de 2013 y 21 de la Ley 1797 de 2016, se modifica la periodicidad de su entrega, se adoptan unos anexos técnicos y se sustituyen los Anexos Técnicos No. 4 y 5 de la Resolución 292 de 2013”</t>
  </si>
  <si>
    <t xml:space="preserve">Presentacion del anexo 3 resolucion 4624 de 2016, de los 116 municipios del departamento </t>
  </si>
  <si>
    <t>Asesoría Técnica en Aseguramiento y Prestación de Servicios en salud de las Poblaciones Especiales.</t>
  </si>
  <si>
    <t>CAQUEZA, FOSCA, GACHETA, MACHETA, SOPO, SUTATAUSA, APULO, SILVANIA, FUSAGASUGA, LENGUAZAQUE, GRANADA, NEMOCON, GACHALA, QUIPILE, CAPARRAPI, VENECIA, CABRERA, PULI, QUEBRADA NEGRA, MADRID, VIOTA, ARBELAEZ, TENA, PASCA, TIBIRITA, SAN BERNARDO, GIATAQUI, PACHO, SAN CAYETANO.</t>
  </si>
  <si>
    <t>20 Min.</t>
  </si>
  <si>
    <t>Bogota D.C.</t>
  </si>
  <si>
    <t>02-10-2017 AL 14-12-2017</t>
  </si>
  <si>
    <t>Socilalizar la Resolucion N.  2339 del 30 de Junio de 2017, Verificación envio listados censales, comportamiento de las Afiliaciones de poblaciones especiales.</t>
  </si>
  <si>
    <t xml:space="preserve">Disminuir el porcentaje de poblacion Especial no asegurada en cada municipio. </t>
  </si>
  <si>
    <t>Los Municpios deben optimizar los procesos de articulacion con  los entes Municipales encargados de reportar la poblacion especial y optimizar el proceso de consolidacion y envio de listados censales al Ministerio y Secretaria de salud en los tiempos establecidos.</t>
  </si>
  <si>
    <t>Asistencia Técnica en Autorizaciones de Tecnología en Salud POS y NO POS.</t>
  </si>
  <si>
    <t>Mejorar acceso a la prestación servicios</t>
  </si>
  <si>
    <t>CENTRO DE SALUD DE AGUA DE DIOS.SECRETARIA DE SALUD DE CAPARRAPI. CENTRO DE SALUD TAUSA. E.S.E HOSPITAL PEDRO LEON ALVAREZ DE LA MESA.  E.S.E HOSPITAL SAN ANTONIO DE LA VEGA.</t>
  </si>
  <si>
    <t>Gobernacion de Cundinamarca</t>
  </si>
  <si>
    <t>nov. 09</t>
  </si>
  <si>
    <t>Brindar conceptos tecnicos a los referentes de los municipios, con el fin de ampliar y retroalimentar conocimientos sobre el proceso de autorizaciones de tecnologias en salud no incluidas dento del plan de beneficios(medicamentos, procedimientos, laboratoris ) para la poblacion  pobre no afiliada  y para la afiliada al regimen Subsidiado.</t>
  </si>
  <si>
    <t>Lo positivo es que los asistentes reafirman conocimientos y se actualizan. Lo negativo algunos referetnes no son autorizados por sus superiores para asistir a la capacitaciones.</t>
  </si>
  <si>
    <t>Asistencia Técnica para la auditoria y seguimiento al régimen subsidiado, desde el nivel municipal.</t>
  </si>
  <si>
    <t>Mejorar el proceso de auditoría en municipios</t>
  </si>
  <si>
    <t>Anapoima, Apulo, Caqueza, Agua de Dios, Gachala, Gacheta, Sopo, Sutatausa, Fusagasuga, Puli, Silvania, Granada, Quipile, Pandi, Nemocón, Puerto Salgar, San Antonio del Tequendama, Sesquile, Suesca, Tibirita, Tocaima.</t>
  </si>
  <si>
    <t>30 minutos</t>
  </si>
  <si>
    <t>Asistencia técnica para la elaboración y presentación de los informes de auditoría al aseguramiento régimen subsidiado acorde a la circular 006 de la S.N.S.</t>
  </si>
  <si>
    <t>Se ha logrado que la mayoria de los municipio reporten los informes de auditoria al regimen subsidiado segun la Circular 006 de 2011 de la S.N.S. en los cuales se ha resaltado la importancia de documentar y soportar los diferentes hallazgos que reportan los municipios.</t>
  </si>
  <si>
    <t>Asistencia Técnica para Operación del Flujo de recursos del Régimen Subsidiado de Salud Seguimiento al PLAN DE AFILIACION.</t>
  </si>
  <si>
    <t xml:space="preserve">ANAPOIMA
APULO
CAQUEZA
FOSCA
CARMEN DE CARUPA
GACHALA
GACHETA
EL PEÑON
FUQUENE
GACHANCIPA
GUATAVITA
PARATEBUENO
TOCAIMA
ZIPAQUIRA
</t>
  </si>
  <si>
    <t>5 HORAS</t>
  </si>
  <si>
    <t>GOBERNACION DE CUNDINAMARCA/SECRETARIA DE SALUD/DIRECCION DE ASEGURAMIENTO</t>
  </si>
  <si>
    <t>PERIODO DEL 02 DE OCTUBRE AL 13 DE DICIEMBRE DE 2017</t>
  </si>
  <si>
    <t>Asistencia técnica para operación del Flujo de Recursos del Régimen Subsidiado de Salud: Garantizar el oportuno Flujo de Recursos del orden Departamental destinados a la Cofinanciación de la UPC-S definida para el Régimen Subsidiado de Salud, conforme a las exigencias del marco legal vigente.</t>
  </si>
  <si>
    <t>Se reviso con la administracion municipal la operación del flujo de recursos del regimen subsidiado se trabajo conjuntamente con los municipios; se asesoro en los procesos y de forma articulada se fueron revisando lon cambios generados con ADRES</t>
  </si>
  <si>
    <t>Manejo de base de datos del aseguramiento</t>
  </si>
  <si>
    <t>Alcaldías: Funza, Topaipí, Manta, Vianí, Guatavita, Gachancipa, Agua de Dios,  Chaguaní,  Bojacá, Manta, Fosca.</t>
  </si>
  <si>
    <t>En promedio 2 horas</t>
  </si>
  <si>
    <t>.- Alcaldia de Funza
.- Desde la Gobernacion vía herramientas tecnologicas</t>
  </si>
  <si>
    <t>Desde 01/10/2017 hsta 13/12/2017</t>
  </si>
  <si>
    <t>.- Acompañamiento Cruce de bases de datos municipales de Funza contra base de datos de Comfacundi y Convida.
.- Asistencia técnica durante actividad de cargue de novedades
.- Asistencia técnica para restaurar o generar acceso a la plataforma ADRES</t>
  </si>
  <si>
    <t>.- Identificacion de inconsistencias de afiliados en R. Subsidiado del Municipio de Funza.
.- Novedades cargadas, identificacion de municipios que incumplen, indicacion de procedimiento y plazos de cargue.
.- Usuario con acceso restaurado a Plataforma ADRES</t>
  </si>
  <si>
    <t>Seguimiento y reporte de Resolución 4505</t>
  </si>
  <si>
    <t>Mejorar reporte</t>
  </si>
  <si>
    <t>IPSS y Municipios</t>
  </si>
  <si>
    <t xml:space="preserve">
IPS Y ETM</t>
  </si>
  <si>
    <t>2 Horas</t>
  </si>
  <si>
    <t>SASAIMA, UNE, FUNZA, SAN FRANCISCO, LA PEÑA, PACHO, GUATAVITA, GUASCA, SIBATÉ, CHOACHI, FOMEQUE, SAN ANTONIO DEL TEQUENDAMA, LA MESA, ANAPOIMA, VIOTÁ, EL COLEGIO, TENA, CACHIPAY, SUPATÁ.</t>
  </si>
  <si>
    <t>Octubre -Dicimebre</t>
  </si>
  <si>
    <t xml:space="preserve">con el propósito de realizar el monitoreo, acompañamiento, seguimiento, capacitación y retroalimentación del reporte de la resolución en mención de la población  pobre no asegurada (PPNA) del departamento;  dentro de este proceso se informa y se recuerdan las responsabilidades que tiene cada entidad, expuestas en los art. 4, 5 y 7 de la resolución.
</t>
  </si>
  <si>
    <t>Reportes en la fechas establacias, ajuatadas a los lineamientos, mejora en la calidad del dato y articulacion entre las ETM e IPS.</t>
  </si>
  <si>
    <t>Se evidencia el avance el cuanto a los reportes , el tiempo de reporte y calidad del dato.</t>
  </si>
  <si>
    <t>Formas de participación social</t>
  </si>
  <si>
    <t>Fomentar las formas de participación social</t>
  </si>
  <si>
    <t>OFICINA DE PARTICIPACIÓN SOCIAL Y COMUNITARIA</t>
  </si>
  <si>
    <t xml:space="preserve">ALCALDIAS:Ubaté, Pasca, Tibacuy,Arbeláez, Cabrera, 
Fusagasugá, Guataquí, Apulo;  Utica,    Facatativá,   Zpacón, Bojacá x2,   Facatativá, Madrid,   La Mesa; Cogua, Sopo, Sasaima, Albán, Sesquilé, Guatavita, Guachetá.                    Nemocón.
  ESEs:La Mesa, Fusagasugá, Arbeláez, Tocaima; Mosquera x2, Madrid, Vergara,  Vianí, Gacheta, Nemocón, Pacho, Sopó, Sasaima.                  </t>
  </si>
  <si>
    <t>DEL 01 AL 30 DE NOV</t>
  </si>
  <si>
    <t>DEL 1 AL 31 NBIBENEMNTRA</t>
  </si>
  <si>
    <t>se realiza visita de asistencia técnica a la ESE¨S  y a laS AlcaldíaS de los municipioa mencionados y  a la vez se realiza capacitación en formas de participación a la comunidad en mpios de Venecia y Jerusalén respectivamente.</t>
  </si>
  <si>
    <t>El 18 y 19 Oct/17 se realiza visita de asistencia técnica a la ESE de Arbeláez y a la Alcaldía de ese Mpio y a la vez se realiza capacitación en formas de participación a la comunidad en mpios de Venecia y Jerusalén respectivamente.</t>
  </si>
  <si>
    <t xml:space="preserve">1.COORDINADOR PIC SANFRANCISCO CANCELA CAPACITACION POR DIFICULTADES PARA CONVOCATORIA.    20-10-17                                                2. COORDINADORA PIC CAPARRAPI CANCELA ASISTENCIA POR VIAJE 02-10-17                                                      3. Municipio de Viani, se reprograma por ausencia coordinadora SIAU 4,El 24/Nov/2017 se realiza AT a Alcaldía de Fusagasugá y  de Arbeláez y concomitantemente se llevan a cabo capacitación en formas de participación a la comunidad en el primer municipio y a la asociación de usuarios en el segundo; también el 28/Nov/2017 se participa en reunión programada y realizada en Fusagasugá por Supersalud.                                             - Mesa de trabajo en Villeta.                  Defensoria del Usuario se realizan doce 812) visitas a los mpios priorizados.    </t>
  </si>
  <si>
    <t>SANDRA ELIANA RODRÍGUEZ GARCÍA</t>
  </si>
  <si>
    <t>ANA LUCÍA RESTREPO ESCOBAR</t>
  </si>
  <si>
    <t>SALUD</t>
  </si>
  <si>
    <t>AÑO ___2017___________     TRIMESTRE No. ______3______</t>
  </si>
  <si>
    <t>Autopista Digital</t>
  </si>
  <si>
    <t>Realizar mantenimiento a la infraestructura propia de la gobernación de Cundinamarca con el fin de prestar el servicio de conectividad a las instituciones beneficiadas.</t>
  </si>
  <si>
    <t>Numero de visitas técnicas</t>
  </si>
  <si>
    <t>Visitas técnicas</t>
  </si>
  <si>
    <t>Secretaría de TIC</t>
  </si>
  <si>
    <t>Instituciones educativas, puestos de salud, comandos de policía, zonas wifi urbanas y rurales, ejercito, alcaldías.</t>
  </si>
  <si>
    <t>Infraestructura Tecnológica</t>
  </si>
  <si>
    <t>Alcaldías, centros de Salud, Instituciones Educativas</t>
  </si>
  <si>
    <t>600 horas</t>
  </si>
  <si>
    <t>116 municipios del Departamento</t>
  </si>
  <si>
    <t>Del 02 de Octubre al 20 de Diciembre</t>
  </si>
  <si>
    <t>Mantenimiento de infraestructura autopista digital</t>
  </si>
  <si>
    <t xml:space="preserve">En tic confío </t>
  </si>
  <si>
    <t>Promoción de uso responsable de internet y de las TIC</t>
  </si>
  <si>
    <t>601 - 609</t>
  </si>
  <si>
    <t>Secretaría de TIC - MinTIC</t>
  </si>
  <si>
    <t>Instituciones educativas públicas y privadas</t>
  </si>
  <si>
    <t>Gobierno en Línea</t>
  </si>
  <si>
    <t>Instituciones Educativas públicas y Privadas</t>
  </si>
  <si>
    <t>38 horas</t>
  </si>
  <si>
    <t>Guatavita, Guayabal de Siquima, Guasca, Chía, Bojacá, Madrid, Cota, Zipaquirá, Bituima, Sasaima, Bogotá.</t>
  </si>
  <si>
    <t>Del 03 de Octubre al 22 de Noviembre</t>
  </si>
  <si>
    <t>Sensibilización en uso adecuado de INTERNET</t>
  </si>
  <si>
    <t>Trámites y otros procedimientos administrativos</t>
  </si>
  <si>
    <t>Brigada de registro de trámites en el sistema único de información de trámites SUIT</t>
  </si>
  <si>
    <t>601 - 605</t>
  </si>
  <si>
    <t>Secretaría de TIC - DAFP</t>
  </si>
  <si>
    <t>Alcaldías y Entidades descentralizadas territoriales</t>
  </si>
  <si>
    <t>Hospitales, Alcaldías</t>
  </si>
  <si>
    <t>120 horas</t>
  </si>
  <si>
    <t>Facatativá, Zipaquirá, Fusagasugá, La Mesa, Bogotá, Cáqueza</t>
  </si>
  <si>
    <t>Brigada SUIT</t>
  </si>
  <si>
    <t>Jorge Andrés Tovar Forero</t>
  </si>
  <si>
    <t>TIC</t>
  </si>
  <si>
    <t>SECRETARÍA O ENTIDAD ___PLANEACIÓN_________________________</t>
  </si>
  <si>
    <t>AÑO ___2017___________     TRIMESTRE No. _____4______</t>
  </si>
  <si>
    <t xml:space="preserve">INSTRUMENTOS DE PLANIFICACION EVALUACION DESEMPEÑO INTEGRAL MUNICIPAL  - SICEP, SIEE, GESTION WEB Y nueva MEDICION DESEMPEÑO MUNICIPAL  </t>
  </si>
  <si>
    <t xml:space="preserve">Brindar orientación para una mayor eficiencia y capacidad administrativa de los entes territoriales </t>
  </si>
  <si>
    <t>municipios atendidos en SICEP</t>
  </si>
  <si>
    <t xml:space="preserve">MUNICIPIOS ATENDIDOS / MUNICIPIOS DEL DEPARTAMENTO </t>
  </si>
  <si>
    <t xml:space="preserve">DNP, Funcion Publica, Ministerio de Eduaccion , Ministerio de Proteccion Social y super intendiacia de servicios publicos  </t>
  </si>
  <si>
    <t xml:space="preserve">Municipios </t>
  </si>
  <si>
    <t>SECRETARIOS DE PLANEACION Y PROFESIONALES DE APOYO</t>
  </si>
  <si>
    <t>Dirrecion de Desarrollo Regional</t>
  </si>
  <si>
    <t>1 VIDEO CONFERENCIA</t>
  </si>
  <si>
    <t>100 FUNCIONARIOS MUNICIPALES, VIDEO CONFERENCIA, SE CONECTARON 67 MUNICIPIOS</t>
  </si>
  <si>
    <t>SECRETARÍAS DE PLANEACIÓN Y HACIENDA MUNICIPALES</t>
  </si>
  <si>
    <t>SE REALIZAO UNA VIDEO CONFERENCIA DENOMINADA TALLER PRACTICO COMO REALIZAR LA EVALUACIÓN DEL DESEMPEÑO INTEGRAL VIGENCIA 2'016</t>
  </si>
  <si>
    <t>SE LOGRO RESOLVER LAS INQUIETUDES DE SIEE Y GESTIÓN WEB (EFICACIA, EFICIENCIA, GESTIÓN: CAPACIDAD  ADMINISTRATIVA, DESEMPEÑO FISCAL, Y REQUISITOS LEGALES, LOS CUALES SON INDICADORES DEL DESEMPEÑO DE LOS MUNICIPIOS).</t>
  </si>
  <si>
    <t>POR MEDIO DE LA VIDEO CONFERENCIA SE EVITO EL DESPLAZAMIENTO DE LOS FUNCIONARIOS DE LAS ADMINISTRACIONES MUNICIPALES</t>
  </si>
  <si>
    <t>176 ASISTENCIA EN OFICINA Y TELEFONICAMENTE</t>
  </si>
  <si>
    <t>SECRETARIAS DE PLANEACIÓN Y HACIENDA MUNICIPALES</t>
  </si>
  <si>
    <t>PERMANENTE</t>
  </si>
  <si>
    <t>SE REALIZÓ ASISTENCIA EN EL DILIGENCIAMIENTO PEL PI</t>
  </si>
  <si>
    <t>LO S 116 PLANES INDICATIVOS DILIGENCIADOS Y CARGADOS EN LA PLATAFORMA DEL PORTAL TERRITORIAL DEL DNP</t>
  </si>
  <si>
    <t>116 ACOMPAÑAMIENTO EN REVISÓN PLAN INDICATIVO VIGENCIA 2016, ENVIO OBSERVACIONES, ALERTAS PARA AJUSTAR EL PI  Y GESTIÓN WEB</t>
  </si>
  <si>
    <t xml:space="preserve">SE DESCARGARON DE LA PLATAFORMA DEL PORTAL TERRITORIAL DEL DNP LOS 116 PI, PARA REALIZAR REVISIÓIN Y VALIDACIÓN DE LA INFORMACION, RETROALIMENTANDO A LOS MUNICPIOS PARA AJUSTAR LA MISMA </t>
  </si>
  <si>
    <t>SE LOGRO MEJORAR LA CALIDAD DE LA INFORMACIÓN REPORTADA EN LA PLATAFORMA DEL PI DE LOS 116 MUNICIPIOS</t>
  </si>
  <si>
    <t>ENVIO A LOS CORREOS ELECTRONICOS DE LOS MUNICPIOS LAS OBSERVACIONES Y RECOMENDACIONES DEL REPORTE DE ALERTAS PARA QUE LOS MUNICPIOS AJUSTARAN LA INFORMACIÓN</t>
  </si>
  <si>
    <t>CONSEJO TERRITORIAL DE PLANEACION DE CUNDINAMARCA</t>
  </si>
  <si>
    <t xml:space="preserve">Cooperar técnica y logísticamente  al CTPC para su funcionamiento </t>
  </si>
  <si>
    <t>CAPACITACIONES REALIZADAS</t>
  </si>
  <si>
    <t>NUMERO DE CAPACITACIONES REALIZADAS</t>
  </si>
  <si>
    <t xml:space="preserve">DNP, Consejo Nacional de Planeacion </t>
  </si>
  <si>
    <t>CTP</t>
  </si>
  <si>
    <t xml:space="preserve">CONSEJEROS TERRITORIALES DE PLANEACION </t>
  </si>
  <si>
    <t>CONSEJO TERRITORIAL DE PLANEACIÓN DE CUNDINAMARCA Y DE LOS MUNICIPIOS</t>
  </si>
  <si>
    <t>12 HORAS</t>
  </si>
  <si>
    <t>SE CONTO CON EL APOYO DE DNP, PNUD, RAPE, UNIVERSIDAD DEL ROSARIO</t>
  </si>
  <si>
    <t>REALIZACIÓN DEL XII CONGRESO DEPARTAMENTAL DE PLANEACIÓN Y APOYO A 16 CONSEJEROS PARA PARTICIPAR EN EL XXI CONGRESO SISTEMA NACIONAL DE PLANEACIÓN</t>
  </si>
  <si>
    <t>ACTUALIZACIÓN EN TEMAS DE ORDENAMIENTO TERRITORIAL Y PLAN DE DESARROLLO</t>
  </si>
  <si>
    <t>REALIZACIÓN DEL XII CONGRESO DEPARTAMENTAL DE PLANEACIÓN</t>
  </si>
  <si>
    <t>56 municipios</t>
  </si>
  <si>
    <t>CONSEJO TERRITORIAL DE PLANEACIÓN DE CUNDINAMARCA</t>
  </si>
  <si>
    <t>APOYO TÉCNICO Y LOGISTICO PARA LA REALIZACIÓN DE LAS REUNIONES ORDINARIAS Y/O EXTRAORDINARIAS DEL CTPC</t>
  </si>
  <si>
    <t xml:space="preserve">REALIZACIÓN DE LAS REUNIONES </t>
  </si>
  <si>
    <t>REUNIONES ORDINARIASY/O EXTRAORDINARIAS DEL CTPC, EN PROMEDIO ASISTEN 15 CONSEJEROS POR REUNIÓN</t>
  </si>
  <si>
    <t xml:space="preserve">RENDICION DE CUENTAS </t>
  </si>
  <si>
    <t xml:space="preserve">Generar una cultura del reporte y entrega de información con calidad y oportunidad y crear un espacio de interlocución entre el gobernante y la ciudadanía, con el fin de generar transparencia y condiciones de confianza entre gobernantes y ciudadanos, y garantizar el ejercicio del control social a la administración pública. </t>
  </si>
  <si>
    <t xml:space="preserve">Funcion Publica </t>
  </si>
  <si>
    <t xml:space="preserve">SECRETARIOS DE PLANEACION Y PROFESIONALES DE APOYO y Control Interno </t>
  </si>
  <si>
    <t>MUNIICIPIOS</t>
  </si>
  <si>
    <t>DEPARTAMENTO ADMINISTRATIVO DE LA FUNCIÓN PUBLICA</t>
  </si>
  <si>
    <t xml:space="preserve">CON EL APOYO DEL DEPARTAMENTO ADMINISTRATIVO DE LA FUNSIÓN PUBLICA SE REALIZÓ LA VIDEO CONFERENCIA “COMO MEJORAR LA RELACIÓN ESTADO - CIUDADANO  A PARTIR DE LA RENDICIÓN DE CUENTAS”  </t>
  </si>
  <si>
    <t>FORTALECIMIENTO DE LAS CAPACIDADES Y COMPETENCIAS DE LAS ENTIDADES TERRITORIALES PARA MEJORRA LA RELACION ESTADO - CIUDADNO A PARTIR DE LA RENDICIÓN DE CUENTAS.</t>
  </si>
  <si>
    <t>VIDEO CONFERENCIA CON EL APOYO DE DAFP, SE REALIZO EN LA OFICINA DE LA DIRECCIÓN DE DESARROLLO REGIONAL</t>
  </si>
  <si>
    <t>Elaboración Plan de Acción</t>
  </si>
  <si>
    <t>Establecer y socializar los respectivos lineamientos para la Elaboración , Modificación y Seguimiento Plan de Acción</t>
  </si>
  <si>
    <t>Plan de acción Aprobado</t>
  </si>
  <si>
    <t xml:space="preserve">Número </t>
  </si>
  <si>
    <t>Funcionarios entidades del Nivel Central y Descentralizado</t>
  </si>
  <si>
    <t>Dirección de Seguimiento y Evaluación</t>
  </si>
  <si>
    <t xml:space="preserve">SECRETARIAS  DE MINAS, TRANSPORTE Y MOVILIDAD, AGRICULTURA, HABITAT Y VIVIENDA, DESARROLLO SOCIAL, MUJER, SALUD, EDUCACIÓN, PLANEACIÓN, AMBIENTE, CIENCIA Y TECNCOLOGIA, GENERAL, JURIDICA, GOBIERNO, HACIENDA, FUNCION PUBLICA, TIC´s, INTEGRACIÓN REGIONAL, COMPETITIVIDAD Y DESARROLLO ECONÓMICO, PRENSA;IDECUT, INDEPORTES, IDACO,ICCU, UAE DE PENSIONES,  UAE DE GESTION DEL RIESGO, EMPRESAS PUBLICAS, BENEFICENCIA, CORPORCIÓN SOCIAL,  UNIV DE CUNDINAMARCA, DESPACHO DEL GOBERNADOR, AGENCIA PAZ CONFLICTO. </t>
  </si>
  <si>
    <t>6 DE Diciembre</t>
  </si>
  <si>
    <t>se dio cumplimiento a la circular 085 de 2017 y se dicto la capacitación sobre el proceso de cargue de plan de acción 2018 en el sistema</t>
  </si>
  <si>
    <t>Plan de Acción cargado en el Sistema de SyE</t>
  </si>
  <si>
    <t>38 + demanda</t>
  </si>
  <si>
    <t>Plan de acción aprobado por consejo de gobierno el 19 de diciembre</t>
  </si>
  <si>
    <t>Ademas de la capacitación del 6 de noviembre de 2017se asitió en oficina y medios electronicos por demanda.</t>
  </si>
  <si>
    <t xml:space="preserve">Modificación al Plan de Acción </t>
  </si>
  <si>
    <t>Establecer y socializar los respectivos lineamientos para el Seguimiento al  Plan de Acción</t>
  </si>
  <si>
    <t>EDUCACIÓN, , COOPERACIÓN, PLANEACIÓN, AMBIENTE, I .GENERAL, SALUD, , INDEPORTES, MUJER Y EQUIDAD DE GENERO, AGICULTURA, GOBIERNO, CIENCIA Y TECNOLOGÍA, COMPETITIVIDAD Y DESARROLLO ECONÓMICO, INTEGRACIÓN REGIONAL</t>
  </si>
  <si>
    <t xml:space="preserve">CUARTO TRIMESTRE </t>
  </si>
  <si>
    <t>Asesoría a las entidades en el procedimiento para realizar los ajsutes al plan de Acción</t>
  </si>
  <si>
    <t>Modificaciones al plan de Acción realizadas en el sistema SAP</t>
  </si>
  <si>
    <t>Modificación Plan Indicativo</t>
  </si>
  <si>
    <t>Establecer y socializar los respectivos lineamientos para la Modificación del Plan Indicativo</t>
  </si>
  <si>
    <t xml:space="preserve">Número de modificaciones realizadas y soportadas </t>
  </si>
  <si>
    <t xml:space="preserve">INTEGRACIÓN REGIONAL, CIENCIA Y TECNCOLOGIA, AMBIENTE, DESARROLLO SOCIAL, EDUCACIÓN, GOBIERNO, TRANSPORTE Y MOVILIDAD,, PLANEACIÓN, SALUD., S. GENERAL, MUJER Y EQUIDAD DE GÉNERO, MINAS Y ENERGIA , COMPETITIVIDAD, AMBIENTE, INDEPORTES </t>
  </si>
  <si>
    <t>Asesoría a las entidades en el procedimiento para realizar los ajsutes al Plan Indicativo</t>
  </si>
  <si>
    <t>Modificaciones al Plan Indicativo en el sistema SAP</t>
  </si>
  <si>
    <t>Seguimiento Plan Indicativo</t>
  </si>
  <si>
    <t>Establecer y socializar los respectivos lineamientos para  el Seguimiento del Plan Indicativo</t>
  </si>
  <si>
    <t>Número de socializaciones del Plan Indicativo</t>
  </si>
  <si>
    <t>Permanente</t>
  </si>
  <si>
    <t>Asesoria a las entidades para el seguimiento al plan indicativo y para los correspondientes reportes trimestrales</t>
  </si>
  <si>
    <t xml:space="preserve">Plan Indicativo con seguimeitno trimestral </t>
  </si>
  <si>
    <t>a traves de las circulaes 006 y 075 de 2017 se establecieron los plazos de los reportes</t>
  </si>
  <si>
    <t xml:space="preserve">Elaboración Informes de Gestión </t>
  </si>
  <si>
    <t>Lineamientos para la elaboración Informes de Gestión anual</t>
  </si>
  <si>
    <t>Número de lienamientos para elaborar el informe gestión anual</t>
  </si>
  <si>
    <t xml:space="preserve">Según circular se estableció una retroalimentacion y ajuste al formato de Informe de Gestión; socializacion del mismo, capacitación, elaboracion , entrega preliminar, ajustes, consolidación y publicacion. </t>
  </si>
  <si>
    <t>informes de gestionentregados por todas las entidades</t>
  </si>
  <si>
    <t>Ademas de la capacitación del 17 de Noviembre de 2017se asitió en oficina y medios electronicos por demanda.</t>
  </si>
  <si>
    <t>Plan de Asistencia Técnica Departamental</t>
  </si>
  <si>
    <t>Establecer y socializar los respectivos lineamientos para la Elaboración , Modificación y Seguimiento Plan de Asistencia Técnica Departamental</t>
  </si>
  <si>
    <t>Plan de Asistencia Técnica Aprobado</t>
  </si>
  <si>
    <t>SECRETARIAS DE PLANEACIÓN, FUNCIÓN PÚBLICA, CIENCIA Y TECNOLOGIA, DESARROLLO SOCIAL, HABITAT Y VIVIENDA, MUJER Y EQUIDAD DE GENERO, TRANSPORTE Y MOVILIDAD, GOBIERNO, EDUCACIÓN, COMPETITIVIDAD, AGRICULTURA, MINAS, AMBIENTE, SALUD, GENERAL, TIC´s,  COOPERCIÓN, UAE GESTION DEL RIESGO, BENEFICENCIA, EMPRESAS PUBLICAS, INDEPORTES, ICCU, IDACO, IDECUT.</t>
  </si>
  <si>
    <t>Asesoría a las entidades en el procedimiento para la presentación del avance trimestral del Plan de Asistencia Técncia</t>
  </si>
  <si>
    <t xml:space="preserve">informe consolidado del avance trimestral  e informe de gestion de asistencia tecnica  departamental </t>
  </si>
  <si>
    <t>Seguimiento Plan de Asistencia Técnica Departamental</t>
  </si>
  <si>
    <t>Número de lienamientos para el seguimiento al plan de asistencia técnica</t>
  </si>
  <si>
    <t>ACTIVIDAD NO PROGRAMADA EN EL 4O..  TRIMESTRE</t>
  </si>
  <si>
    <t>Asesoría  a las entidades del departamento para el reporte trimestral del plan de assitencia técnica</t>
  </si>
  <si>
    <t>Plan de asistencia técncia con seguimeitno trimestral</t>
  </si>
  <si>
    <t>Seguimiento Planes Estratégicos Entidades Descentralizadas</t>
  </si>
  <si>
    <t>Establecer y socializar los respectivos lineamientos para el Seguimiento a los Planes estratégicos de las Entidades Descentralizadas</t>
  </si>
  <si>
    <t>Número de lienamientos para el seguimiento a los planes estratégicos</t>
  </si>
  <si>
    <t xml:space="preserve">CORPORACIÓN SOCIAL, EMPRESA INMOBILIARIA, LOTERIA DE CUNDINAMARCA, FONDECUN, CONVIDA, UAE DE PENSIONES, EMMPRESA DE LICORES, BENEFICENCIA, EMPRESAS PUBLICAS  DE CUNDINAMARCA. </t>
  </si>
  <si>
    <t>Asesoría  a las entidades descentralizadas del departamento para el reporte trimestral de la información</t>
  </si>
  <si>
    <t>Planes Estratégicos con seguimeitno trimestral</t>
  </si>
  <si>
    <t>Apuestas Transversales</t>
  </si>
  <si>
    <t>Establecer y socializar los respectivos lineamientos para la Elaboración , Consolidación  y Seguimiento de las Apuestas Transversales</t>
  </si>
  <si>
    <t xml:space="preserve">Número de lienamientos para la elaboración, consolidación y seguimiento a las apuestas transversales </t>
  </si>
  <si>
    <t>DESPACHO GABINETE, PLANEACIO´N, DESARROLLO SOCIAL, AMBIENTE , PRENSA,EPC,INTEGRACION REGIONAL,EDUCACIÓN, AGRICULTURA,COMPETITIVIDAD,CIENCIA Y TECNOLOGIA,UNIDAD DE RIESGO,ALTA CONCEJERIA PARA LA FELICIDAD,</t>
  </si>
  <si>
    <t xml:space="preserve">PLANEACIÓN </t>
  </si>
  <si>
    <t xml:space="preserve">ASESORIA, ACOMPAÑAMIENTO  Y CAPACITACIÓN </t>
  </si>
  <si>
    <t xml:space="preserve">PORTAFOLIOS DE SERVICIOS </t>
  </si>
  <si>
    <t>Manejo y cargue herramienta SAP</t>
  </si>
  <si>
    <t xml:space="preserve">Número de acompañamientos para la implementación de la herramienta SAP </t>
  </si>
  <si>
    <t>NA.A.</t>
  </si>
  <si>
    <t>TERCER TRIMESTRE</t>
  </si>
  <si>
    <t>Acompañamiento a las entidades del departamento en la implementación del sistema integrado de Planeación SAP</t>
  </si>
  <si>
    <t>Entidades con el el sistema SAP implementado</t>
  </si>
  <si>
    <t>La implementación del sistema SAP beneficia a todas las entidades que hacen parte del plan de desarrollo</t>
  </si>
  <si>
    <t>Capacitación a funcionarios  en Seguimiento a Planes de Desarrollo</t>
  </si>
  <si>
    <t>Fortalecer las capacidades del equipo de funcionarios del departamento que realizan actividades de monitoreo, seguimiento y evaluación al Plan de Desarrollo Departamental</t>
  </si>
  <si>
    <t>Número de funcionarios capacitados</t>
  </si>
  <si>
    <t>Universidad Nacional de Colombia</t>
  </si>
  <si>
    <t>Funcionarios designados por las entidades del departamento como Enlaces para el seguimiento al Plan de Desarrollo</t>
  </si>
  <si>
    <t xml:space="preserve">SECRETARIAS DE AGRICULTURA, COMPETITIVIDAD Y DESARROLLO ECONOMICO, COOPERACIÓN,  DESARROLLO SOCIAL, EDUCACIÓN, HACIENDA, INTEGRACIÓN REGIONAL, FUNCIÓN PÚBLICA, TIC´s, MINAS Y ENERGIA, PLANEACIÓN, SALUD, AMBIENTE, JURIDICA, HABITAT Y VIVIENDA, GENERAL, MUJER Y GENERO, GOBIERNO,  BENEFICENCIA, CORPORACIÓN SOCIAL, EMPRESAS PUBLICAS, ICCU, IDECUT, INDEPORTES, UAE DE PENSIONES, UAE DE GESTION DEL RIESGO. </t>
  </si>
  <si>
    <t>UNIVERSIDAD NACIONAL DE COLOMBIA</t>
  </si>
  <si>
    <t>DEL 27 DE JULIO AL 30  DE  NOVIEMBRE  DE 2017</t>
  </si>
  <si>
    <t>Capacitación a 29 funcioanarios del departamento en gestión de la infromación para el seguimiento y evaluación al Plan de Desarrollo Departamental</t>
  </si>
  <si>
    <t>29 funcionarios con capacidades fortalecidas en el seguimiento y evaluación al Plan de Desarrollo Departamental</t>
  </si>
  <si>
    <t>La capacitación corresponde a un Diplomado que se realizó semanalmente los jueves desde el 27 de Julio/2017 al 30 de noviembre del 2017con intensidad de 8 horas diarias. Se capacitan 29 funcionarios.</t>
  </si>
  <si>
    <t>Capacitación a  funcionarios  para la implementación de los Objetivos de Desarrollo Sostenible-ODS.</t>
  </si>
  <si>
    <t>Capacitar a  los funcionarios del departamento y de los muncipios en el manejo de herramientas de información para el monitoreo y seguimiento de los indicadores de los Objetivos de Desarrollo Sostenible-ODS</t>
  </si>
  <si>
    <t>626-627</t>
  </si>
  <si>
    <t>Programa de Naciones Unidas para el Desarrollo</t>
  </si>
  <si>
    <t>Funcionarios del nivel departamental y municipal</t>
  </si>
  <si>
    <t>Dirección de seguimiento y Evaluación</t>
  </si>
  <si>
    <t>Los 116 municipios del departamento y los enlaces de las 31 entidades que hacen parte del Plan de Desarrollo Departamental</t>
  </si>
  <si>
    <t>PNUD</t>
  </si>
  <si>
    <t>29 DE JULIO AL 13 DE DICIEMBRE DE 2017</t>
  </si>
  <si>
    <t>Capacitaciones presenciales a los 10 municipios que componen region vida y capacitacion virtual  a los 116 municipios convocados. Adicional asistencia presencial con personal del PNUD para levantamietnto de informacion de indicadores ODS con los enlaces de las entidades del departamento</t>
  </si>
  <si>
    <t xml:space="preserve">Levantamiento de indicadores ODS
Capacitacion a enlaces  municipales para implementaciónd e ODS en el departamento </t>
  </si>
  <si>
    <t>Sisben</t>
  </si>
  <si>
    <t xml:space="preserve">brindar asesoria en tema relacionado al sisben </t>
  </si>
  <si>
    <t>Municipios asistidos</t>
  </si>
  <si>
    <t>DSIGAE</t>
  </si>
  <si>
    <t>Caparrapí , Tibirita</t>
  </si>
  <si>
    <t xml:space="preserve">
Octubre 26 y 27 (Caparrapí)
Noviembre 27  (Tibirita)
</t>
  </si>
  <si>
    <t>Capacitación en metodología SISBEN IV</t>
  </si>
  <si>
    <t>Implementación opreativo de SISBEN IV</t>
  </si>
  <si>
    <t>Solo se pernoctó en Caparrapí</t>
  </si>
  <si>
    <t>Presupuesto Público</t>
  </si>
  <si>
    <t>Asesorar a los funcionarios de las Entidades Territoriales Municipales en la programación y ejecución presupuestal</t>
  </si>
  <si>
    <t>Número municipios asistidos</t>
  </si>
  <si>
    <t>número de municipios</t>
  </si>
  <si>
    <t>DNP, MINISTERIO DE HACIENDA</t>
  </si>
  <si>
    <t>Alcaldes, secretarios de hacienda</t>
  </si>
  <si>
    <t>Dirección Finanzas Püblicas</t>
  </si>
  <si>
    <t xml:space="preserve">Municipios de Zipaquirá, Viotá, San Bernardo, Pasca, Albán, La Vega, Puerto Salgar, Tena, Nocaima, Arbelaez, Gusaca, Venecia, Tibacuy, Guaduas, Gachancipá, Granada, Nocaima, Villeta, Bituima. </t>
  </si>
  <si>
    <t xml:space="preserve">Bogotá, D.C.  </t>
  </si>
  <si>
    <t>24 y 31 de octubre de 2017. 16, 17, 21, 22, 23, 24 y 28 de noviembe. 4, 6 y 15 de diciembre</t>
  </si>
  <si>
    <t>Asesoría a los municipios</t>
  </si>
  <si>
    <t>Es de anotar que la asistencia técica en el tema de presupuesto</t>
  </si>
  <si>
    <t>No hubo necesidad de impartir capacitación en el tema de programación y ejecución presupuestal en el cuerto trimestre del año.</t>
  </si>
  <si>
    <t>No hubo requerimiento de acompañamiento en el tema de la programación y ejecución presupuestal en el cuarto trimestre del año</t>
  </si>
  <si>
    <t>Evaluación del desempeño integral en los componentes de evaluación: requisitos legales y desempeño fiscal</t>
  </si>
  <si>
    <t>Dar a conocer a los municipios los indicadores financieros con los cuales se mide el desempeño fiscal de los mismos para una mejora continua y orientarlos en la programación, ejecución y evaluación de los recursos del Sistema General de Participaciones.</t>
  </si>
  <si>
    <t>DNP</t>
  </si>
  <si>
    <t xml:space="preserve">Municipios de San Antonio del Tequendama, Silvania, Guayabal de Síquima, Anolaima, Junín, Gachalá, Funza, Ricaurte.  </t>
  </si>
  <si>
    <t>7, 14, 21, 23, 29 de noviembre. 4, 5, 7, 11, 12, 13, 14, 15, 19 de diciembre.</t>
  </si>
  <si>
    <t>Enseñar a los municipios en los temas fiscal y financiero, en el manejo de los recursos del SGP.</t>
  </si>
  <si>
    <t>Es de anotar que la asistencia técica en el tema de desempeño integral municipal se presta a demanda.</t>
  </si>
  <si>
    <t>Estructuración de Proyectos de Inversión Pública  Municipios del Departamento</t>
  </si>
  <si>
    <t>Brindar las herramientas requeridas para la estructuración y formulación de proyectos de inversión pública a los municipios del Departamento</t>
  </si>
  <si>
    <t>Municipios asesorados y asistidos técnicamente en estructuración de Proyectos de Inversión Publica</t>
  </si>
  <si>
    <t>Funcionarios de los municipios responsables de la estructuración de proyectos de inversión Pública</t>
  </si>
  <si>
    <t xml:space="preserve">Dirección de Finanzas Publicas </t>
  </si>
  <si>
    <t xml:space="preserve">No fue posible desarrollar capacitaciones en formulación y estructuracuón de proyectos de inversión pública para el cuarto trimestre de 2017 debido a la no disponibiidad de salón para la misma. La última se dictó entre el 27 a 29 de septiembre de 2017.  </t>
  </si>
  <si>
    <t>Entidades del Departamento asesorados y asistidas técnicamente en estructuración de Proyectos de Inversión Publica</t>
  </si>
  <si>
    <t>Funcionarios de las entidades del Departamento responsables de la estructuración de Proyectos de Inversión Publica</t>
  </si>
  <si>
    <t>Estructuración de Proyectos de Inversión Pública  Entidades del Departamento</t>
  </si>
  <si>
    <t>Brindar las herramientas requeridas para la estructuración y formulación de proyectos de inversión pública a las entidades del Departamento</t>
  </si>
  <si>
    <t>Se asisten a diario la Entidades y dependencias del nivel Central y Descentralizado que formulan o requieren la actualización de proyectos de inversión pública. Sin embargo, dada la contigencia que tuvimos para el registro de proyectos específicos en el último trimestre del año no se hizo diligenciar el Registro de Asesoría Técnica en Oficina por la totalidad de las personas atendidas (apenas de 3 personas de 3 entidades del Departamento).</t>
  </si>
  <si>
    <t>5, 7 y 15 de diciembre de 2017</t>
  </si>
  <si>
    <t>Asistir a los municipios en la estructuración, formulación y perentación de proyectos de inversión pública</t>
  </si>
  <si>
    <t>No se tienen más registros debido a la contongencia en la presentación y registro de proyectos que no dio tiempo para hacer diligenciar el formato</t>
  </si>
  <si>
    <t>Gesproy</t>
  </si>
  <si>
    <t>Brindar asistencia técnica a las diferentes Entidades del nivel Central, en lo que corresponde al tema de alertas y cargues de información en el Aplicativo GESPROY.</t>
  </si>
  <si>
    <t xml:space="preserve">Asistencias Realizadas </t>
  </si>
  <si>
    <t xml:space="preserve">Departamento Nacional de Planeación </t>
  </si>
  <si>
    <t>Entidades del Nivel Central</t>
  </si>
  <si>
    <t xml:space="preserve">Dirección de Gestión de la Inversión </t>
  </si>
  <si>
    <t xml:space="preserve">Secretaria de Ciencia, Tecnologia e innovación, Secretaria de minas, energia y gas, Secretaria de Educación, Secretaria de Salud, Secretaria de Agricultura, Idecut, Secretaria de Hacienda, Secretaria de Ambiente, Secretaria de planeación, Municipio de Susa y Municipio de Alban.  </t>
  </si>
  <si>
    <t>1 a 2 horas por asistencia</t>
  </si>
  <si>
    <t xml:space="preserve">Se brindó asistencia técnica a las Entidades centralizadas enunciadas anteriormente en los siguientes temas:                                                                     *Mitigación de alertas                                   *Cargue de información de los proyectos financiados con recursos del Sistemas general de Regalías. </t>
  </si>
  <si>
    <t>Dar solución a las alertas generadas en el aplicativo y mitigar observaciones generadas al subir información de los proyectos a la plataforma.</t>
  </si>
  <si>
    <t>Transferencia SUIFP</t>
  </si>
  <si>
    <t>Brindar acompañamiento a las diferentes entidades del nivel central con la transferencia y consulta de información en la Plataforma SUIFP.</t>
  </si>
  <si>
    <t>Acompañamientos Realizados</t>
  </si>
  <si>
    <t>Secretaria de Ciencia, Tecnologia e innovación, Secretaria de minas, energia y gas y Unidad  Nacional para la gestión del riesgo de desastres.</t>
  </si>
  <si>
    <t>Se bridó acompañamiento a las entidades nombradas anteriormente, al momento de realizar la transferencia, cargue y consulta de información en la Plataforma SUIFP sobre el proyecto corespondiente.</t>
  </si>
  <si>
    <t xml:space="preserve">Dar soporte en la transferencia  y  consulta de información cargada en la plataforma SUIFP.   </t>
  </si>
  <si>
    <t>Proyectos SGR (Entidades de La Gobernación)</t>
  </si>
  <si>
    <t xml:space="preserve">Prestar asesoría técnica a los Supervisores de los proyectos ejecutados con recursos del SGR pertenecientes a las Entidades del Nivel central de la Gobernación de Cundinamarca, y posterior seguimiento. </t>
  </si>
  <si>
    <t xml:space="preserve">Asesorías Ejecutadas a las diferentes Entidades </t>
  </si>
  <si>
    <t>Secretaria de Ciencia, tecnología e innovación,  Secretaria de Salud,  Idecut, Secretaria de Educación de Cundinamarca, Secretaria de Minas, energia y gas y Secretaria General, Secretaria de Gobierno.</t>
  </si>
  <si>
    <t>Se brindó asesoría técnica a los Supervisores de los proyectos ejecutados con recursos del SGR de Entidades de la Gobernación de Cundinamarca.</t>
  </si>
  <si>
    <t>Dar asesoría y acompañamiento en la ejecución de proyectos SGR.</t>
  </si>
  <si>
    <t>Proyectos SGR (Regionales)</t>
  </si>
  <si>
    <t>Ofrecer acompañamiento técnico a los 116 Municipios del Departamento de Cundinamarca en la Formulación de proyectos de iniciativa regional - SGR.</t>
  </si>
  <si>
    <t>Acompañamientos realizados a los diferentes Municipios</t>
  </si>
  <si>
    <t>Los 116 Municipios del Departamento</t>
  </si>
  <si>
    <t xml:space="preserve">Idecut, Municipio de Paratebueno, Municipio de Utica, Municipio de Nemocon, Municipio de Vergara, Municipio de Zipaquira, Municipio de Puli, Municipio de Viani y Unidad administrativa especial para la gestión del riesgo de desastres de Cundinamarca. </t>
  </si>
  <si>
    <t>Se brindó acompañamiento técnico a Municipios de Cundinamarca en la Formulación de proyectos de iniciativa regional - SGR.</t>
  </si>
  <si>
    <t xml:space="preserve">Avance en la formulación de proyectos SGR. </t>
  </si>
  <si>
    <t>Convocatorias</t>
  </si>
  <si>
    <t>Capacitar a los funcionarios de Departamento y los 116 Municipios en temas relacionados con el Sistema General de Regalías.</t>
  </si>
  <si>
    <t>Capacitaciones Realizadas</t>
  </si>
  <si>
    <t>Funcionarios del Departamento y los Municipios</t>
  </si>
  <si>
    <t>Municipio de Sopo, Municipio de Tabio, Municipio de Gachancipá, Municipio de Pulí, Municipio de  Anolaima, Municipio de  la mesa, Municipio de Nimaima, Municipio de Supatá, Municipio de Útica, Municipio de Villeta, Municipio de Quipile, Municipio de Choachí, Municipio de Ubalá, Secretaría de minas, Secretaria de Salud, Municipio de Cogua, Municipio de Carmen de Carupa, Municipio de Tibacuy, Municipio de Topaipí, Municipio de Supatá, Municipio de Pacho, Municipio de  San francisco, Municipio de Paime, Municipio de San Cayetano, Municipio de Albán, Municipio de Tocaima, Municipio de Gachalá, Municipio de La calera, Municipio de Tausa, Municipio de Ubaté, Municipio de Simijaca, Municipio de Macheta, Municipio de Viotá, Municipio de Choachí, Municipio de Fosca y Municipio de Ubaque</t>
  </si>
  <si>
    <t xml:space="preserve">Se llevo a cabo la capacitación de herramientas de financiación, de proyectos del Sistema General de Regalías. </t>
  </si>
  <si>
    <t>Capacitación de los Municipios del Departamento de Cundinamarca  en herramientas de financiación de proyectos SGR.</t>
  </si>
  <si>
    <t>Políticas Públicas Municipales por provincia</t>
  </si>
  <si>
    <t xml:space="preserve">Brindar asistencia técnica, cooperación y
acompañamiento territorial – ACAT –, para el 
análisis, diseño, implementación y monitoreo de politicas públicas municipales </t>
  </si>
  <si>
    <t>Encuentros provinciales  de asistencia técnica, cooperación y acompañamiento territorial – ACAT en políticas públicas realizados</t>
  </si>
  <si>
    <t>Encuentros provinciales</t>
  </si>
  <si>
    <t>Secretarías  Líde de Cada política / DNP  / Universidad</t>
  </si>
  <si>
    <t xml:space="preserve"> Provincias </t>
  </si>
  <si>
    <t>Todos lo municipios de Cundinamarca</t>
  </si>
  <si>
    <t xml:space="preserve">Secretaría de Planeación - Dirección de Estudios Económicos y Políticas Públicas </t>
  </si>
  <si>
    <t>Provincias de: Gualiva, Alto Magdalena, Sumapaz, Guavio, Riomnegro, Oriente , Medina: Soacha, Bajo Magdgalena, Tequendama, Ubate.</t>
  </si>
  <si>
    <t xml:space="preserve">Asistencia técnica para el 
análisis, diseño, implementación y monitoreo de politicas públicas municipales </t>
  </si>
  <si>
    <t>Municipios del departamento dotados de herramientasy capacidades que les permitan formulación , implementación, seguimiento y evaluación de Políliticas Públicas</t>
  </si>
  <si>
    <t>Se continuará con la Asistencia técnica en las provincias de Cundinamarca</t>
  </si>
  <si>
    <t xml:space="preserve">Políticas Públicas para municipios priorizados con índicadores críticos </t>
  </si>
  <si>
    <t xml:space="preserve">Dar asistencia técnica, cooperación y
acompañamiento territorial – ACAT –, para el 
análisis, diseño, implementación y monitoreo de politicas públicaa  los municipios con indicadres críticos por política,   brindando  elementos conceptuales, técnicos y operativos que les permitan concretar acciones en función de sus competencias 
</t>
  </si>
  <si>
    <t xml:space="preserve">Municipios con indicadores sociales críticos  asistidos en políticas públicas </t>
  </si>
  <si>
    <t xml:space="preserve">numero de municipios </t>
  </si>
  <si>
    <t xml:space="preserve"> Municipios</t>
  </si>
  <si>
    <t xml:space="preserve">los municpios </t>
  </si>
  <si>
    <t>Competitividad, Salud</t>
  </si>
  <si>
    <t xml:space="preserve">Políticas Públicas Departamentales adoptadas </t>
  </si>
  <si>
    <t>Numero de asistencias tecnicas brindadas para adoptar politicas Publicas</t>
  </si>
  <si>
    <t xml:space="preserve">Asistencias Tecnicas  de Politicas Publicas Departamentales adoptadas </t>
  </si>
  <si>
    <t>Secretarías   responsables de Cada política</t>
  </si>
  <si>
    <t>Secretarías   responsables de Cada política por implementar o formular</t>
  </si>
  <si>
    <t>entidades del Departamento</t>
  </si>
  <si>
    <t>Secretaría de Competitividad y Desarrollo Económico, Secretaría de Salud</t>
  </si>
  <si>
    <t xml:space="preserve">Construcción de metodología de socialización de guía de políticas públicas a municipios 
Acciones por realizar para concretar el plan de implementación de la política pública de Discapacidad.
Construcción de plan de trabajo para construcción de plan de imlementación.
Seguimiento en los avances de las políticas públicas según procedimiento de políoticas públicas y según meta plan de desarrollo.
ocialización del proceso de construcción del plan de implementación de la política pública de Trabajo Decente a las personas que han sido designadas por la secretaría de competitividad. (Desde el mes de Junio se han venido realizando cambios de responsable desde la secretaría de competitividad)
</t>
  </si>
  <si>
    <t xml:space="preserve">Chek list de política pública municipal para discapacidad 
Fechas de cierre para la recepción de los indicadores de la política pública de discapacidad validados y con línea base a 30 de agosto por parte de las entidades responsables de implementar plan de implementación de la política pública de Discapacidad.
Plan de trabajo
compromisos para la entrega de plan de implementación al 2017
Contexto del proceso que lleva la construcción del plan de implementación por parte de la secretaria de competitividad y el acompañamiento de parte de la secretaría de planeación.
</t>
  </si>
  <si>
    <t>Políticas Públicas Departamentales  por formular</t>
  </si>
  <si>
    <t xml:space="preserve">Brindar asistencia técnica, y
acompañamiento  para el 
análisis, diseño, implementación y monitoreo de politicas públicas departamentales  brindando  los elementos conceptuales, técnicos conforme con el plan de implementación
</t>
  </si>
  <si>
    <t xml:space="preserve">Numero de asistencias tecnicas brindadas para formular politicas publicas </t>
  </si>
  <si>
    <t xml:space="preserve">Asistencias Tecnicas de Politicas Publicas Departamentales formuladas </t>
  </si>
  <si>
    <t xml:space="preserve">Secretarías   responsables de Cada política por implementar </t>
  </si>
  <si>
    <t>Secretaría de Salud, Desarrollo Social, Gobierno,</t>
  </si>
  <si>
    <t>Construcción de plan de trabajo 
Propuesta de plan de trabajo por parte de la persona que asesora la política pública desde la secretaría de Salud.
Presentación de avances por política pública tomando como base la meta de plan de desarrollo y el procedimiento de políticas públicas.Plan de trabajo para el proceso de adopción de la política pública de Salud Y seguridad en el Trabajo
Entrega de recomendaciones según concepto técnico
Metas producto del plan de desarrollo articulados con las áreas estratégicas y componentes del documento técnico de la política pública de Seguridad y Salud en el Trabajo.
Quedó como compromiso presentar el proyecto de ordenanza de la política pública de fomento de la seguridad y salud en el trabajo a la secretaría de salud el 30 de septiembre para posteriormente entregarlo a la oficina jurídica el 2 de octubre.</t>
  </si>
  <si>
    <t>Primer borrador de Plan de trabajo 
Propuesta de plan de trabajo la cual debe ser validada y ajustada por la dimensión de salud mental  de la secretaria de salud. 
Se dejó como compromiso que en el mes de marzo de debe presentar el documento técnico y el proyecto de ordenanza para iniciar su proceso de adopción.
Plan de trabajo política pública de salud y seguridad en el trabajo.
Revisión de los ajustes y recomendaciones contenidas en el estado del arte.
Ajustes en torno al fortalecimiento del documento técnico."
Revisar las áreas estratégicas del documento técnico de la política pública y posteriormente Identificar las metas producto del plan de desarrollo para ubicarla en cada uno de los componentes.
Se debe terminar el 30% del proceso de formulación de la política pública de fomento de salud y seguridad en el trabajo el cual se basa en revisión normativa, conceptual y estratégica. 
Se debe completar el plan de implementación de la política pública de Seguridad y Salud En el Trabajo para ser incluido en el documento técnico de la política pública.</t>
  </si>
  <si>
    <t xml:space="preserve">Modelo Integral de Transparencia </t>
  </si>
  <si>
    <t xml:space="preserve">Brindar asistencia técnica, y
acompañamiento  para la implementación de la política pública de transparencia con el fin de 
generar cambios culturales
sostenibles, en la ciudadanía y las instituciones, orientados a desarrollar comportamientos
tendientes al cuidado y la gestión íntegra y transparente de lo público, para prevenir y
sancionar la corrupción.
</t>
  </si>
  <si>
    <t xml:space="preserve">Numeo de asistencias tecnicas brindadas para implementar politicas publicas </t>
  </si>
  <si>
    <t xml:space="preserve">Asistencias Tecnicas de Politicas Publicas de Tranparencia implementadas </t>
  </si>
  <si>
    <t>No Aplica</t>
  </si>
  <si>
    <t xml:space="preserve">Departamento </t>
  </si>
  <si>
    <t>DAFP</t>
  </si>
  <si>
    <t>Revisión general
de los tramites
de la Gobermanción</t>
  </si>
  <si>
    <r>
      <t>Brindar asistencia técnica, y
acompañamiento  para el 
análisis</t>
    </r>
    <r>
      <rPr>
        <sz val="8"/>
        <rFont val="Calibri"/>
        <family val="2"/>
        <scheme val="minor"/>
      </rPr>
      <t>,</t>
    </r>
    <r>
      <rPr>
        <sz val="8"/>
        <color theme="1"/>
        <rFont val="Calibri"/>
        <family val="2"/>
        <scheme val="minor"/>
      </rPr>
      <t xml:space="preserve"> implementación y monitoreo de politicas públicas departamentales  brindando  los elementos conceptuales, técnicos conforme con el plan de implementación
</t>
    </r>
  </si>
  <si>
    <t>Establecer y socializar los respectivos lineamientos para el Seguimiento al Plan de Asistencia Técnica Departamental</t>
  </si>
  <si>
    <t>Hacer acompañamiento en la implementación del sistema integrado de Planeación SAP</t>
  </si>
  <si>
    <r>
      <rPr>
        <sz val="8"/>
        <rFont val="Calibri"/>
        <family val="2"/>
        <scheme val="minor"/>
      </rPr>
      <t>Número de modificaciones realizadas y soportadas</t>
    </r>
    <r>
      <rPr>
        <sz val="8"/>
        <color rgb="FF0070C0"/>
        <rFont val="Calibri"/>
        <family val="2"/>
        <scheme val="minor"/>
      </rPr>
      <t xml:space="preserve"> </t>
    </r>
  </si>
  <si>
    <t>CÉSAR AUGUSTO CARRILLO VEGA</t>
  </si>
  <si>
    <t>PLANEACIÓN</t>
  </si>
  <si>
    <t>Unidad Administrativa Especial para la Gestión del Riesgo de Desastres</t>
  </si>
  <si>
    <t>AÑO _2017_     TRIMESTRE No. ______4______</t>
  </si>
  <si>
    <t>Visitas de Inspección Ocular</t>
  </si>
  <si>
    <t>Visitas de inspección ocular que permiten hacer identificación de escenarios de riesgo y activación del Sistema Departamental para la definición de competencias, actuación y posible reducción del riesgo de desastres.</t>
  </si>
  <si>
    <t>Visitas Realizadas</t>
  </si>
  <si>
    <t>und</t>
  </si>
  <si>
    <t>Entidades integrantes del Sistema Departamental para la Gestión del Riesgo de Desastres, Corporaciones Autonomas Regionales.</t>
  </si>
  <si>
    <t>Población en General</t>
  </si>
  <si>
    <t>Sub Dirección de Reducción</t>
  </si>
  <si>
    <t xml:space="preserve">57 alcaldias </t>
  </si>
  <si>
    <t xml:space="preserve">alcaldia </t>
  </si>
  <si>
    <t>228 Horas</t>
  </si>
  <si>
    <t>La Palma, Fusagasugá, Guacheta, Guayaqui, Tena, La Mesa, Viota, Gacheta, VillaPinzon, Utica, Agua de dios, El Peñon, Sutatausa, Villa gomez, Mnata, La Calera, Ubaque, Facatativa, Paime, Guaduas, Girardot, Pacho, Junin, Paratebueno, Gama, Quetame, Soacha, Ricaute, Yacopi, Sopo, Zipaquira, San antonio del tequendama, Pandi, Guayavetal, Pto Bogota, Fuquene, Guacheta, Anolaima, San Fransisco, El Peñon, Yacopi, Topaipi, Nocaima, Beltran, Silvania, Madrid, Tocaima, El Colegio.</t>
  </si>
  <si>
    <t>Octubre, Noviembre, Diciemmbre</t>
  </si>
  <si>
    <t xml:space="preserve">Evaluacion de visitas Tecnicas a sitios criticos solicitados por entidad o comunidades </t>
  </si>
  <si>
    <t>Informe Tecnico</t>
  </si>
  <si>
    <t>Entrega de ayudas Humanitarias</t>
  </si>
  <si>
    <t>Entrega de ayudas Humanitarias a la Población Cundinamarquesa, cuando se presentan eventos de desastres y emergencias.</t>
  </si>
  <si>
    <t>Ayudas Entregadas</t>
  </si>
  <si>
    <t>Sub Dirección de Manejo</t>
  </si>
  <si>
    <t>UAEGRC Y CMGR</t>
  </si>
  <si>
    <t xml:space="preserve">LA MESA, FOMEQUE, LA VEGA, SASAIMA, VERGARA, YACOPI(2), CAPARRAPI (2) ARBELAEZ, SUSA,TOCAIMA, LA PALMA, ZIPAQUIRA, PARATEBUENO, UBATE,NIMAIMA, VERGARA, VENECIA, FUSAGASUGA,UBALA, SIBATE, NIMAIMA, COGUA(2), GUADUAS, PANDI (2) TENA, BELTRAN, GIRARDOT, NARIÑO, LA PEÑA, VILLETA. </t>
  </si>
  <si>
    <t>OCTUBRE/ DICIEMBRE DE 2017</t>
  </si>
  <si>
    <t>ENTREGA DE AYUDAS HUMANITARIAS</t>
  </si>
  <si>
    <t>100% DE SOLICITUDES DE AYUDA</t>
  </si>
  <si>
    <t>UNGRD, Entidades integrantes del Sistema Departamental para la Gestión del Riesgo de Desastres</t>
  </si>
  <si>
    <t>Alcaldes, Coordinadores de Gestión del Riesgo de Desastres, Sistemas Municipales de Gestión del Riesgo de Desastres.</t>
  </si>
  <si>
    <t>Sub Dirección de Conocimiento,</t>
  </si>
  <si>
    <t xml:space="preserve">Bomberos, Alcaldia, Defensa Civil, EPC Viota, Ejercito, policia Nacional, Comunidad, JAC, Ins educativas, Cruz Roja, </t>
  </si>
  <si>
    <t xml:space="preserve">60 horas </t>
  </si>
  <si>
    <t>Vituima, Viota, Caqueza, Chipaque, Fomeque, Quipile, Puli, San Antonio, La Mesa, Facatativa</t>
  </si>
  <si>
    <t>Capacitacion en Planes para la Gestion del Riesgo de Desastres a comidades de Centros educativos y familias. Capacitacion de Ley 1523/2012</t>
  </si>
  <si>
    <t>Poblacion orientada y capacitada</t>
  </si>
  <si>
    <r>
      <t xml:space="preserve">En la Categoría de Asistencia,  señale con una </t>
    </r>
    <r>
      <rPr>
        <b/>
        <sz val="8"/>
        <color indexed="8"/>
        <rFont val="Calibri"/>
        <family val="2"/>
      </rPr>
      <t>Equis</t>
    </r>
    <r>
      <rPr>
        <sz val="8"/>
        <color indexed="8"/>
        <rFont val="Calibri"/>
        <family val="2"/>
      </rPr>
      <t xml:space="preserve"> (</t>
    </r>
    <r>
      <rPr>
        <b/>
        <sz val="8"/>
        <color indexed="8"/>
        <rFont val="Calibri"/>
        <family val="2"/>
      </rPr>
      <t>X</t>
    </r>
    <r>
      <rPr>
        <sz val="8"/>
        <color indexed="8"/>
        <rFont val="Calibri"/>
        <family val="2"/>
      </rPr>
      <t>) en la celda "</t>
    </r>
    <r>
      <rPr>
        <b/>
        <sz val="8"/>
        <color indexed="8"/>
        <rFont val="Calibri"/>
        <family val="2"/>
      </rPr>
      <t>C</t>
    </r>
    <r>
      <rPr>
        <sz val="8"/>
        <color indexed="8"/>
        <rFont val="Calibri"/>
        <family val="2"/>
      </rPr>
      <t xml:space="preserve">" si el tema deAsistencia  es una </t>
    </r>
    <r>
      <rPr>
        <b/>
        <sz val="8"/>
        <color indexed="8"/>
        <rFont val="Calibri"/>
        <family val="2"/>
      </rPr>
      <t>C</t>
    </r>
    <r>
      <rPr>
        <sz val="8"/>
        <color indexed="8"/>
        <rFont val="Calibri"/>
        <family val="2"/>
      </rPr>
      <t>apacitación, "</t>
    </r>
    <r>
      <rPr>
        <b/>
        <sz val="8"/>
        <color indexed="8"/>
        <rFont val="Calibri"/>
        <family val="2"/>
      </rPr>
      <t>AS</t>
    </r>
    <r>
      <rPr>
        <sz val="8"/>
        <color indexed="8"/>
        <rFont val="Calibri"/>
        <family val="2"/>
      </rPr>
      <t xml:space="preserve">",  si el tem de assitencia es una </t>
    </r>
    <r>
      <rPr>
        <b/>
        <sz val="8"/>
        <color indexed="8"/>
        <rFont val="Calibri"/>
        <family val="2"/>
      </rPr>
      <t xml:space="preserve">ASesoría,  </t>
    </r>
    <r>
      <rPr>
        <sz val="8"/>
        <color indexed="8"/>
        <rFont val="Calibri"/>
        <family val="2"/>
      </rPr>
      <t>o</t>
    </r>
    <r>
      <rPr>
        <b/>
        <sz val="8"/>
        <color indexed="8"/>
        <rFont val="Calibri"/>
        <family val="2"/>
      </rPr>
      <t xml:space="preserve"> "AC" </t>
    </r>
    <r>
      <rPr>
        <sz val="8"/>
        <color indexed="8"/>
        <rFont val="Calibri"/>
        <family val="2"/>
      </rPr>
      <t>si el tema de asistencia es un</t>
    </r>
    <r>
      <rPr>
        <b/>
        <sz val="8"/>
        <color indexed="8"/>
        <rFont val="Calibri"/>
        <family val="2"/>
      </rPr>
      <t xml:space="preserve"> AC</t>
    </r>
    <r>
      <rPr>
        <sz val="8"/>
        <color indexed="8"/>
        <rFont val="Calibri"/>
        <family val="2"/>
      </rPr>
      <t>ompañamiento.</t>
    </r>
  </si>
  <si>
    <t>WILSON LEONAR GARCÍA FAJARDO</t>
  </si>
  <si>
    <t>UAEGRD</t>
  </si>
  <si>
    <t>Ambiente</t>
  </si>
  <si>
    <t xml:space="preserve">REFORESTACIÓN </t>
  </si>
  <si>
    <t>Senibilizar a las comunidades en los temas de manejo y conservación del  entorno</t>
  </si>
  <si>
    <t xml:space="preserve">N° de Personas  Asesorados </t>
  </si>
  <si>
    <t>NÚMERO</t>
  </si>
  <si>
    <t xml:space="preserve">FUNDACIÓN YARUMO </t>
  </si>
  <si>
    <t xml:space="preserve">Secretarías de desarrollo económico municipal, personas beneficiadas del apoyo a iniciativas de reforestación </t>
  </si>
  <si>
    <t xml:space="preserve">150 personas del área rural </t>
  </si>
  <si>
    <t>Dirección de ecosistemas estratégicos y sostenibilidad ambiental del territorio</t>
  </si>
  <si>
    <t xml:space="preserve">Umatas, Secretarías de Desarrollo Económico </t>
  </si>
  <si>
    <t xml:space="preserve">Fundación YARUMO / Secretaría del Ambiente </t>
  </si>
  <si>
    <t xml:space="preserve">Pacho, Alban, La Vega. Caqueza. Soacha, </t>
  </si>
  <si>
    <t xml:space="preserve">Abril, Mayo, Junio,  julio Agosto  </t>
  </si>
  <si>
    <t xml:space="preserve">Realización de  actividaes lúdico pedagógicas en procesos de reforestación. Estrategia fundamental para recuperación y conservación de fuentes hídricas </t>
  </si>
  <si>
    <t xml:space="preserve">Incremento en la conciencia de la importancia de las reforestaciones, en los procesos de conservación </t>
  </si>
  <si>
    <t>Buena</t>
  </si>
  <si>
    <t xml:space="preserve">Talleres teórico prácticos de los aspectos a tener en cuenta en procesos de forestación y plantación de árboles </t>
  </si>
  <si>
    <t xml:space="preserve">340 personas del área rural </t>
  </si>
  <si>
    <t xml:space="preserve">Umatas, Secretarías de Desarrollo Económico, Defensa Civil, Policía, Bomberos, Entidades Educativas </t>
  </si>
  <si>
    <t>Guachetá, La Vega, Simijaca, Caqueza, Carmen de Carupa, Susa, Gachala, Alban, Soacha</t>
  </si>
  <si>
    <t xml:space="preserve">Mayo, Junio, Julio, Agosto  </t>
  </si>
  <si>
    <t>Capacitar a la comunidades en aspectos técnicos a tener en cuenta en la plantación de los árboles</t>
  </si>
  <si>
    <t xml:space="preserve">Adopcion por parte de los beneficiarios de algunos aspectos tecnicos a tener en cuenta en la plantacion de arboles </t>
  </si>
  <si>
    <t xml:space="preserve">CAMBIO CLIMÁTICO </t>
  </si>
  <si>
    <t xml:space="preserve">Procesos de sensibilización .- Estrategia Baja en Carbono </t>
  </si>
  <si>
    <t xml:space="preserve">N° De Personas atendidas </t>
  </si>
  <si>
    <t xml:space="preserve">Ministerio del Ambiente </t>
  </si>
  <si>
    <t xml:space="preserve">Secretarías del Departamento participantes del eje trasversal de Cambio Climático  </t>
  </si>
  <si>
    <t>41  Funcionarios de las Secretarías de la Gobernación y administraciones municipales</t>
  </si>
  <si>
    <t xml:space="preserve">Secretarías de Salud, Planeación, Gobierno, Salud, Cooperación Internacional, Educación, TIC`s, Agricultura, Desarrollo Económico, Integración Regional </t>
  </si>
  <si>
    <t>Ministerio de Ambiente</t>
  </si>
  <si>
    <t>Febrero</t>
  </si>
  <si>
    <t>Taller de sensibilización y promoción de la Estrategia de desarrollo bajo en carbono</t>
  </si>
  <si>
    <t xml:space="preserve">Sensibilizacion de los participantes en los aspectos relacionados con el Cambio Climatico </t>
  </si>
  <si>
    <t xml:space="preserve">No se reporto </t>
  </si>
  <si>
    <t xml:space="preserve">PRODUCCIÓN MÁS LIMPIA. </t>
  </si>
  <si>
    <t xml:space="preserve">Talleres teórico prácticos </t>
  </si>
  <si>
    <t xml:space="preserve">N° de Personas  Capacitadas  </t>
  </si>
  <si>
    <t xml:space="preserve">ECODANIMAR </t>
  </si>
  <si>
    <t xml:space="preserve">Secretarías de desarrollo económico municipal, Y PRODUCTORES </t>
  </si>
  <si>
    <t xml:space="preserve">80 PRODUCTORES </t>
  </si>
  <si>
    <t xml:space="preserve">Umatas </t>
  </si>
  <si>
    <t>ECODANIMAR</t>
  </si>
  <si>
    <t xml:space="preserve">El Rosal , Anolaima </t>
  </si>
  <si>
    <t xml:space="preserve">Junio, Julio </t>
  </si>
  <si>
    <t xml:space="preserve">Capacitación teórico práctica de aspectos técnicos de la producción orgánica </t>
  </si>
  <si>
    <t xml:space="preserve"> Promocion de losa aspectos mas relevantes de procesos de produccion Mas Limpia Produccion Agropecuaria </t>
  </si>
  <si>
    <t>Giras Técnicas</t>
  </si>
  <si>
    <t xml:space="preserve">Secretarías de desarrollo economico municipal, Y PRODUCTORES </t>
  </si>
  <si>
    <t xml:space="preserve">Julio </t>
  </si>
  <si>
    <t xml:space="preserve">Visita técnica a proyectos exitosos de Producción orgánica de Hortalizas en los municipios de Facatativá y Silvania </t>
  </si>
  <si>
    <t xml:space="preserve">Pproductores tuvieron la portunidad de verificar en campo caracteristicas y bondades de los proyectos de produccion organica </t>
  </si>
  <si>
    <t xml:space="preserve">PRODUCCIÓN MÁS LIMPIA. - GOBERNACIÓN A LA FINCA </t>
  </si>
  <si>
    <t xml:space="preserve">Sensibilizar a los beneficiarIos del programa "Gobernación a la Finca" en el desarrollo de actividades productivas más limpias </t>
  </si>
  <si>
    <t xml:space="preserve">Entornos Atendidos </t>
  </si>
  <si>
    <t xml:space="preserve">Secretaría de Agricultura, Fundación YARUMO, CAR y Corporguavio </t>
  </si>
  <si>
    <t xml:space="preserve"> Productores Agropecuarios </t>
  </si>
  <si>
    <t xml:space="preserve">173 Habitantes de los municipios pertenecientes a los entornos </t>
  </si>
  <si>
    <t xml:space="preserve">Umatas , Colegios, Juntas de Acción Comunal </t>
  </si>
  <si>
    <t>CAROLINA FORERO</t>
  </si>
  <si>
    <t xml:space="preserve">San Cayetano, Beltran, puli, San Juan de Rio Seco, Gachalá Medina </t>
  </si>
  <si>
    <t xml:space="preserve"> Mayo-Junio-Julio </t>
  </si>
  <si>
    <t>Talleres de Capacitación en Produccion Más Limpia , Reciclaje y Otros</t>
  </si>
  <si>
    <t>Comunidades sensibilizadas</t>
  </si>
  <si>
    <t xml:space="preserve">Bueno </t>
  </si>
  <si>
    <t>DÍA MUNDIAL DEL AGUA</t>
  </si>
  <si>
    <t xml:space="preserve">Sensibilizar a las comunidades pertenecientes a la cuenca del del Río Bogotá en la importancia de los procesos de conservación del recurso.  </t>
  </si>
  <si>
    <t xml:space="preserve">Municipios Apoyados </t>
  </si>
  <si>
    <t xml:space="preserve">Alcaldiís, Corporaciones Autónomas Regionales, Empresas Públicas de Cundinamarca </t>
  </si>
  <si>
    <t xml:space="preserve">Secretarías de Desarrollo Económico, Entidades educativas </t>
  </si>
  <si>
    <t xml:space="preserve">350 habitantes de los municipios desigandos </t>
  </si>
  <si>
    <t>Chocontá, Villapinzón, Bojacá, Cajicá, Cota  Ricaurte, Girardot</t>
  </si>
  <si>
    <t>Marzo</t>
  </si>
  <si>
    <t xml:space="preserve">Sensibilizar a las comunidades pertenecientes a la cuenca del del Rio Bogotá en la importancia de los procesos de conservación del recurso.  </t>
  </si>
  <si>
    <t>DÍA DEL RIO BOGOTÁ</t>
  </si>
  <si>
    <t xml:space="preserve">Sensibilizar a las comunidades pertenecientes a la cuenca del del Río Bogotá en la importancia de los procesos de descontaminación  </t>
  </si>
  <si>
    <t>Evento conmemorativo en cumplimiento a sentencia de rio bogota</t>
  </si>
  <si>
    <t xml:space="preserve">Alcaldías, Corporaciones Autónomas Regionales, </t>
  </si>
  <si>
    <t>EPC, Secretaría de Educación,</t>
  </si>
  <si>
    <t xml:space="preserve">200 participantes </t>
  </si>
  <si>
    <t xml:space="preserve">Alcaldías, Corporaciones </t>
  </si>
  <si>
    <t>Funza, Chía, El Rosal, Tabio, Guatavita, Facatativá, Cota</t>
  </si>
  <si>
    <t xml:space="preserve">Mayo </t>
  </si>
  <si>
    <t xml:space="preserve">Sensibilizar a las comunidades pertenecientes a la cuenca del del Rio Bogotá en la importancia de los procesos de descontaminación  </t>
  </si>
  <si>
    <t>DÍA MUNDIAL DEL AMBIENTE</t>
  </si>
  <si>
    <t xml:space="preserve">Sensibilizar a las comunidades del Departamento  en la importancia de los procesos de conservación de los recursos Naturales y cuidado del entorno.  </t>
  </si>
  <si>
    <t>Evento conmemorativo</t>
  </si>
  <si>
    <t>Corporaciones Autónomas, Secretarías de Ambiente munncipal, Secretarías de Desarrollo Económico, UMATA, ODAMA (oficina de desarrollo agropecuario y medio ambiente)</t>
  </si>
  <si>
    <t xml:space="preserve">6 Municipios del Departamento </t>
  </si>
  <si>
    <t xml:space="preserve">75 participantes </t>
  </si>
  <si>
    <t>Alcaldías</t>
  </si>
  <si>
    <t xml:space="preserve">Medina, San Cayetano, San Juan de Rio Seco, Beltran, Pul, Tabio . </t>
  </si>
  <si>
    <t>Junio</t>
  </si>
  <si>
    <t xml:space="preserve">Desarrollo de actividades de sensibilizacion y siembra de árboles -   11.000 especies vegetales, entre las que se cuentan ocobos, ceibas, matarratón, madre de agua, chuque, laurel de cera, arrayán, ceiba, cedro morado y catejo en los municipios de  Medina, San Cayetano, San Juan de Rio Seco, Beltran, Pul, Tabio. </t>
  </si>
  <si>
    <t>MANEJO INTEGRAL DEL RESIDUOS - MIRS</t>
  </si>
  <si>
    <t xml:space="preserve">Apoyar la implementación del Plan de Gestión Integral de Residuos Sólidos PGIRS en los municipios del Departamento </t>
  </si>
  <si>
    <t xml:space="preserve">N° de Alcaldias capacitadas </t>
  </si>
  <si>
    <t xml:space="preserve">Alcaldías Municipales y empresas de servicios públicos </t>
  </si>
  <si>
    <t>Dirección de Gestión del recurso hídrico y saneamiento básico</t>
  </si>
  <si>
    <t xml:space="preserve">Alcaldías </t>
  </si>
  <si>
    <t>San Francisco, Tenjo.</t>
  </si>
  <si>
    <t>Nov 22/17
Dic 13/17</t>
  </si>
  <si>
    <t>Seguimiento y asistencia a funcionamiento de insumos entregados  para aprovechamiento de Residuos Solidos Urbanos</t>
  </si>
  <si>
    <t>Municipios utilizando insumos  entregados y efectuando aprovechamiento de residuos solidos</t>
  </si>
  <si>
    <t xml:space="preserve">Apoyo a asociaciones de recuperadores en el Departamento </t>
  </si>
  <si>
    <t xml:space="preserve"> N° de Asociaciones apoyadas </t>
  </si>
  <si>
    <t>Asociaciones de recuperadores</t>
  </si>
  <si>
    <t>Bojacá, Guachetá</t>
  </si>
  <si>
    <t>Nov 22/17
Dic 20/17</t>
  </si>
  <si>
    <t>Seguimiento y asistencia a funcionamiento de insumos entregados  para aprovechamiento de Residuos Sólidos Urbanos</t>
  </si>
  <si>
    <t>Asociaciones utilizando insumos  entregados y efectuando aprovechamiento de residuos solidos</t>
  </si>
  <si>
    <t>APOYAR TRES LÍNEAS POSCONSUMO DE RESÍDUOS ESPECIALES EN EL DEPARTAMENTO</t>
  </si>
  <si>
    <t xml:space="preserve">Sensibilizar a los municipios priorizados en el manejo adecuado de residuos especiales  </t>
  </si>
  <si>
    <t xml:space="preserve">Numero de municipios sensibilizados  en manejo de residuos especiales </t>
  </si>
  <si>
    <t>Alcaldías municipales y sociedad civil</t>
  </si>
  <si>
    <t xml:space="preserve">Alcaldias </t>
  </si>
  <si>
    <t>Ruth Amanda Valenzuela</t>
  </si>
  <si>
    <t>Agua de Dios, Beltran, Pacho, San Francisco, Tibacuy, Fosca, Guaduas, Zipacón, Carmen de Carupa y Nemocón</t>
  </si>
  <si>
    <t>Oct-Nov/17</t>
  </si>
  <si>
    <t>Divulgación de información sobre manejo adecuado de resíduos sólidos especiales - Lineas Posconsumo</t>
  </si>
  <si>
    <t>Municpios con material divulgativo entregado y socializado sobre manejo de líneas POSCONSUMO</t>
  </si>
  <si>
    <t>ASEOSRÍA DE MUNICIPIOS DESCERTIFICADOS</t>
  </si>
  <si>
    <t>Apoyar a los municipios descertificados en la administración de los recursos del SGP</t>
  </si>
  <si>
    <t xml:space="preserve">Municipios atendidos </t>
  </si>
  <si>
    <t xml:space="preserve">Empresas y oficinas de servicios públicos </t>
  </si>
  <si>
    <t>Cachipay -   Une - Nimaima - Pulí - Zipacón ( Oficina de servicios públicos y Empresas prestadoras de Acueducto, alcantarillado y Aseo)</t>
  </si>
  <si>
    <t>XXX</t>
  </si>
  <si>
    <t>No hubo programación, no había recursos para comisiones</t>
  </si>
  <si>
    <t xml:space="preserve">julio, agosto y septiembre </t>
  </si>
  <si>
    <t>Trámite de cuentas para pago de subsidios. Correcciones a soportes presentados. Presupuestos para obras de mejoramiento de sist. De acueducto. Asistencia financiera y presupuestal.</t>
  </si>
  <si>
    <t>correcciones y pagos efectuados, presupuestos tecnicamente elaborados. Mejoramiento en la operación de los sistemas de acueducto.</t>
  </si>
  <si>
    <t>FERIA AMBIENTAL</t>
  </si>
  <si>
    <t>Contribuir a la sensibilización del cuidado de las fuentes hídricas mediante jornadas de educación ambiental a travez de ferias ambientales en el departamento</t>
  </si>
  <si>
    <t xml:space="preserve">N° de personas sensibilizadas en las ferias </t>
  </si>
  <si>
    <t>197 y 182</t>
  </si>
  <si>
    <t xml:space="preserve">ALCALDIAS DE LOS MUNICIPIOS </t>
  </si>
  <si>
    <t>Instituciones educativas departamentales, Secretarías de desarrollo económico municipal,  Secretarías de Planeación Municipal, Administraciones Departamentales y Corporaciones Autónomas regionales (CAR, CORPOGUAVIO) entre otros.</t>
  </si>
  <si>
    <t xml:space="preserve">*DIRECCIÓN DE PLANIFICACIÓN INTEGRAL DE LA GESTION AMBIENTAL
*DIRECCION DE  ECOSISTEMAS ESTRATEGICOS </t>
  </si>
  <si>
    <t>ARBOL NARANJA, ECODIVERSION Y CONVENIO CON EL MINISTERIO DEL AMBIENTE</t>
  </si>
  <si>
    <t xml:space="preserve">Chía y Bogotá.  </t>
  </si>
  <si>
    <t>°SE LLEVO A CABO FERIAS AMBIENTALES EN LOS MUNICIPIOS DE FACATATIVA, GUAYABAL DE SIQUIMA, BOJACA, APULO, GIRARDOT, VILLAPINZON UBATE, COGUA, GACHANCIPA, FOMEQUE, LA MESA, LA CALERA, CAQUEZA Y TABIO DONDE SE LES MUESTRA A LAS COMUNIDADES LA IMPORTANCIA DEL CUIDADO DEL RECURSO HIDRICO Y LA SEPARACION DE LOS RESIDUOS DE UNA FORMA ADECUADA .
° SE LLEVO A CABO UNA FORO MUNDIAL DE PARAMOS CON EL MINISTERIO DE AMBIENTE DONDE SE PRESENTARON EXPOSITORES DE VARIOS PAISES MOSTRANDO LA IMPORTANCIA DE LOS PARAMOS EN COLOMBIA Y LAS IMPLICACIONES DEL CAMBIO CLIMATICO SOBRE ELLOS
° SE PARTICIPO EN EXPOCUNDINAMARCA CON UN STAND DONDE SE ENSEÑO DE UNA FORMA DIDACTICA A LOS ASISTENTES EL CAMBIO CLIMATICO Y LAS IMPLICACIONES QUE ESTO TIENE SOBRE EL TERRITORIO CUNDINAMARQUEZ</t>
  </si>
  <si>
    <t>No se brinda asistencia tecnica en oficina porque todas se llevaron a cabo en campo</t>
  </si>
  <si>
    <t>MANTENIMIENTO DE ÁREAS ESTRATÉGICAS ADQUIRIDAS BAJO LEY 99</t>
  </si>
  <si>
    <t xml:space="preserve">X </t>
  </si>
  <si>
    <t>Identificar áreas estratégicas para implementar acciones de mantenimiento que garanticen el cuidado del recurso hídrico</t>
  </si>
  <si>
    <t xml:space="preserve">N° de hectáreas priorizadas </t>
  </si>
  <si>
    <t xml:space="preserve">ALCALDÍAS DE LOS MUNICIPIOS </t>
  </si>
  <si>
    <t>Funcionarios de UMATAS, Secretarías de desarrollo económico, Oficinas o empresas de serviciós públicos,.</t>
  </si>
  <si>
    <t>DIRECCIÓN DE PLANIFICACIÓN INTEGRAL DE LA GESTIÓN AMBIENTAL</t>
  </si>
  <si>
    <t xml:space="preserve">Municipio de San Cayetano, </t>
  </si>
  <si>
    <t xml:space="preserve">Municipio de San Cayetano </t>
  </si>
  <si>
    <t>Se llevó a cabo una visita al municipio de San Cayetano para verificar un cercado de un predio adquirido por ley 99</t>
  </si>
  <si>
    <t>Se reviso el cercadode tres predios donde se verifico que esta deteriorado el de dos predios y el tercero no tiene cercado</t>
  </si>
  <si>
    <t xml:space="preserve">PAGO POR SERVICIOS AMBIENTALES </t>
  </si>
  <si>
    <t xml:space="preserve">Visitas de asistencia técnica a predios priorizados en la segunda fase del programa para elaborar planes de adecuacion ambiental que permitan un desarrollo sostenible del territorio </t>
  </si>
  <si>
    <t>Hectáreas  beneficiados con el programa de PSA</t>
  </si>
  <si>
    <t xml:space="preserve">CORPORACIONES AUTÓNOMAS REGIONALES, CORPOGUAVIO Y PATRIMONIO NATURAL </t>
  </si>
  <si>
    <t>Sociedad Civil, Alcaldías Municipales - Área Ambiental</t>
  </si>
  <si>
    <t xml:space="preserve">167 Predios </t>
  </si>
  <si>
    <t xml:space="preserve">USUARIOS DE PSA </t>
  </si>
  <si>
    <t xml:space="preserve">PATRIMONIO NATURAL </t>
  </si>
  <si>
    <t>Chocontá
Machetá
Manta
Tiribita
Villapinzón
Villeta
Gachalá
Gachetá
Guasca
Guatavita
Junín
La Calera
Fomeque
Chía
Cogua
Sopó
Tabio
Zipaquirá
Subachoque
Sibaté
Soacha
Arbelaez
Cabrera
Fusagasugá
Pasca
San Bernardo
Anolaima
El Colegio
San Antonio del Tequendama
Viotá</t>
  </si>
  <si>
    <t xml:space="preserve">tercer trimestre </t>
  </si>
  <si>
    <t xml:space="preserve">Se lleva seguimiento y control a los compromisos adquiridos por cada uno de los beneficiarios de PSA </t>
  </si>
  <si>
    <t xml:space="preserve">Cumplimiento de sus contratos </t>
  </si>
  <si>
    <t>ADQUISICIÓN DE PREDIOS DE INTERÉS HÍDRICO</t>
  </si>
  <si>
    <t>Asesorar a los municipios para la presentación y viabilización de los predios determinados como estratégicos para la conservación del recurso hídrico.</t>
  </si>
  <si>
    <t xml:space="preserve">N° de proyectos viabilizados </t>
  </si>
  <si>
    <t xml:space="preserve">Municipios, CARS </t>
  </si>
  <si>
    <t xml:space="preserve">Alcaldía de Anolaima, El Colegio y Sesquilé </t>
  </si>
  <si>
    <t xml:space="preserve">Se asesora a los municipios para que monten su proyecto en la MGA </t>
  </si>
  <si>
    <t>Proyectos montados en la MGA para viabilizacion</t>
  </si>
  <si>
    <t>AMBIENTE</t>
  </si>
  <si>
    <t xml:space="preserve">AÑO 2017     TRIMESTRE No. </t>
  </si>
  <si>
    <t xml:space="preserve">Gestión de Cooperación </t>
  </si>
  <si>
    <t xml:space="preserve">Capacitar en habilidades de Gestión de Cooperación </t>
  </si>
  <si>
    <t xml:space="preserve">No. de actores capacitados </t>
  </si>
  <si>
    <t>Entidades Nacionales, Empresas Privadas, Organismos Internacionales</t>
  </si>
  <si>
    <t>Actores Municipales ( Funcionarios, JAC, Rectores, Lideres sociales, Empresarios)</t>
  </si>
  <si>
    <t xml:space="preserve">Jefatura Enlace Institucional  </t>
  </si>
  <si>
    <t>Administracion Municipal, Presidentes de JAC, Enlaces de Victimas, Asociaciones Productivas, Asociaciones de Vicitmas, Instituciones Educativas, Lideres Sociales.</t>
  </si>
  <si>
    <t>EAN</t>
  </si>
  <si>
    <t>Viota, Yacopi, La Palma, Funza y Facatativa.</t>
  </si>
  <si>
    <t xml:space="preserve">Jueves 2 de Noviembre, Viernes 3 de Noviembre, Viernes 10 de Noviembre,  Jueves 16 de Noviembre, Lunes 20 de Noviembre, Jueves 30 de Noviembre, Viernes 1 de Diciembre, Miercoles 6 de Diciembre, Lunes 11 de Diciembre, Martes 12 de diciembre.      </t>
  </si>
  <si>
    <t xml:space="preserve"> Se realizaron capacitaciones presenciales en conceptos básicos de cooperación, tipos de cooperación, metodologías de diseño de proyectos en marco lógico, metodología  para presentación de proyectos ante empresas privadas que tengan enfoque de responsabilidad social empresarial, posibles fuentes de financiación, y habilidades personales para la gestión de cooperación a fin de interactuar con diversos organismos internacionales y nacionales en pro de generar acciones para la consecución de recursos para sus proyectos locales. </t>
  </si>
  <si>
    <t>Fortalecimiento en la capacidad de formulación de proyectos y gestion de recusros por parte de los actores municipales</t>
  </si>
  <si>
    <t>Asesoria en Gestión de Proyectos de Cooperación</t>
  </si>
  <si>
    <t>No. de asesorias realizadas</t>
  </si>
  <si>
    <t xml:space="preserve">Grupos Investigativos , Universidades </t>
  </si>
  <si>
    <t>Jefatura de Enlace Institucional</t>
  </si>
  <si>
    <t>Se realizó capacitación presencial durante ocho horas en formulación de proyectos sostenibles (conceptos de criterios de sostenibilidad), incentivos para cooperantes, aportantes o contribuyentes. Fuentes de financiación y herramientas de gestión. Luego de la capacitación presencial, los actores municipales recibieron 20 horas de capacitación virtual, a través de  una herramienta diseñada por la EAN para brindar tutorías y acompañamiento para la formulación de proyectos. El módulo virtual fue revisado por los profesores de la universidad, mediante seguimiento de avance semanales.</t>
  </si>
  <si>
    <t>FORMULACION DE 5 PROYECTOS DE DESARROLLOS SOSTENIBLE CON IMPACTO REGIONAL , PARA GESTIONAR ANTE COOPERANTES</t>
  </si>
  <si>
    <t>Acompañamientos a la estructuración de Proyectos de Cooperación</t>
  </si>
  <si>
    <t xml:space="preserve">No. de Acompañamientos a proyectos </t>
  </si>
  <si>
    <t>A partir de las necesidades que los mismos actores definieron, se formularon proyectos para ser presentados antes posibles cooperantes nacionales e internacionales. Durante 8 horas presenciales se revisaron y ajustaron los proyectos, se realizó estrategia de presentación ante cooperantes, y se identificaron dos posibles aliados estratégicos para los proyectos fomulados de acuerdo a las temáticas.</t>
  </si>
  <si>
    <t xml:space="preserve">Becas </t>
  </si>
  <si>
    <t xml:space="preserve">Postular becarios ante las diferentes organismos internacionles que proveen cupos para becas o cursos cortos en el exteior  </t>
  </si>
  <si>
    <t>No. personas becadas</t>
  </si>
  <si>
    <t>Embajadas, Agencias de Cooperacion y Organismos Internacionales.</t>
  </si>
  <si>
    <t xml:space="preserve">Funcionarios Públicos nivel Departamental y Municipal. </t>
  </si>
  <si>
    <t xml:space="preserve">Jefatura de Cooperación </t>
  </si>
  <si>
    <t>Para el cuarto trimestre 
no se realizaron asistencias técnicas relacionadas con las becas, en cuanto los cooperantes ya han realizado cierres de publicación de cursos ´para estas fechas</t>
  </si>
  <si>
    <t>DIANA PAOLA GARCÍA</t>
  </si>
  <si>
    <t>NOMBRE  DEL SECRETARIO</t>
  </si>
  <si>
    <t>COOPERACIÓN</t>
  </si>
  <si>
    <t>MEJORAMIENTO DE LA TECNOLOGÍA DE PRODUCCIÓN DE CACAO EN LAS PROVINCIAS DE RIONEGRO Y ALTO MAGDALENA, CUNDINAMARCA</t>
  </si>
  <si>
    <t>Desarrollar un paquetes tecnológicos para la producción agrícola, con el mejoramiento de capacidades de los sistemas productivos de pequeños y medianos productores mediante estrategias de investigación, validación y transferencia de resultados.</t>
  </si>
  <si>
    <t>Productores Capacitados</t>
  </si>
  <si>
    <t>UNIVERSIDAD NACIONAL</t>
  </si>
  <si>
    <t>Pequeños y Medianos Productores</t>
  </si>
  <si>
    <t>DESPACHO</t>
  </si>
  <si>
    <t>Municipio de Nilo y Yacopi</t>
  </si>
  <si>
    <t>Universidad Nacional, FEDECACAO, CORPOICA y ANDI</t>
  </si>
  <si>
    <t>12 horas</t>
  </si>
  <si>
    <t>Manejo de viveros, injertación y renovación de cultivos, Manejo y uso racional de plaguicidas.</t>
  </si>
  <si>
    <t>Productores capacitados en metodologías de  injertacion en plantulas de cacao.</t>
  </si>
  <si>
    <t>Por motivos administrativos no se pudieron realizar el numero de asistencias para el trimestre.</t>
  </si>
  <si>
    <t>VALIDACIÓN Y AJUSTE DE TECNOLOGÍAS EN LA PRODUCCIÓN DE CAÑA PANELERA EN DOS CONTEXTOS SOCIOECONÓMICOS DEL DEPARTAMENTO DE CUNDINAMARCA</t>
  </si>
  <si>
    <t>CORPOICA</t>
  </si>
  <si>
    <t>Alcaldías de: Peñón, Caparrapi, La Peña , Utica , Topaipi</t>
  </si>
  <si>
    <t>102 Horas</t>
  </si>
  <si>
    <t>Taller capacitación de
implementación de NAS, Capacitación Manejo de
Plagas en Caña
Panelera</t>
  </si>
  <si>
    <t>Productores capacitados en Refuerzo General de
los temas vistos en la
NAS, Identificación de
especies de Diatraea
sp.
Cuantificación e
identificación del daño
causado por Diatraea
sp.
Presentación y
liberación de
enemigos naturales
de Diatraea sp.
presentes en la zona.
Métodos de control
para cucarrón de
invierno y complejo
simbiótico entre
hormiga loca y
cochinilla (trampas).</t>
  </si>
  <si>
    <t xml:space="preserve">Se da cumplimiento para este semestre a las asistencias tecnicas programadas por trimestre. </t>
  </si>
  <si>
    <t>EVALUACIÓN DE TECNOLOGÍAS INNOVADORAS PARA EL MANEJO INTEGRAL DE LOS CULTIVOS DE MANGO, NARANJA Y MANDARINA EN ZONAS PRODUCTORAS DEL DEPARTAMENTO DE CUNDINAMARCA</t>
  </si>
  <si>
    <t>une, pasca, chipaque, san bernardo y ciudad bolivar</t>
  </si>
  <si>
    <t>CORPOICA y Universidad Nacional</t>
  </si>
  <si>
    <t>28 Horas</t>
  </si>
  <si>
    <t xml:space="preserve">Taller estrategia de capacitación CEBOLLA BULBO  CEBOLLA RAMA, IMPLEMENTACION BPA </t>
  </si>
  <si>
    <t xml:space="preserve">productores capacitados en poda y manejo de  plagas con conocimientos para una mejor producción </t>
  </si>
  <si>
    <t>TECNOLOGÍAS EN LOS SISTEMAS DE PRODUCCIÓN DE HORTALIZAS (CEBOLLA CABEZONA, CEBOLLA LARGA, ARVEJA VERDE Y ZANAHORIA) EN LA ZONA RURAL DE BOGOTÁ Y CUNDINAMARCA</t>
  </si>
  <si>
    <t>localidad de ciudad bolivar</t>
  </si>
  <si>
    <t>CORPOICA Y Universidad Nacional de Colombia</t>
  </si>
  <si>
    <t xml:space="preserve">Taller estrategia de capacitación </t>
  </si>
  <si>
    <t>Se dio continuidad al desarrollo de talleres de
seguimiento y de capacitación en diferentes temas,
según se acordó con los agricultores socios; además
haciendo una labor de evaluación o validación de las
tecnologías propuestas.</t>
  </si>
  <si>
    <t>CONTRIBUYENDO CON LA SOSTENIBILIDAD DEL CULTIVO DE PAPA: DE CUNDINAMARCA PARA COLOMBIA</t>
  </si>
  <si>
    <t xml:space="preserve">Alcaldías de Villapinzón, Sibaté, Granada. </t>
  </si>
  <si>
    <t>92 horas</t>
  </si>
  <si>
    <t>Dias de campo y talleres de fertilización y manejo de plagas</t>
  </si>
  <si>
    <t xml:space="preserve">Productores capacitados con conocimiento, manejo y uso de fertilizantes y plaguicidas  </t>
  </si>
  <si>
    <t>VALIDACIÓN DE ESTRATEGIAS TECNOLÓGICAS DISPONIBLES PARA LOS CULTIVOS DE PLÁTANO Y YUCA, MEDIANTE LA IMPLEMENTACIÓN DE LA METODOLOGÍA PIPA EN EL DEPARTAMENTO DE CUNDINAMARCA</t>
  </si>
  <si>
    <t>Alcaldías de Viota, La Vega, Chaguani, la Palma, Paime, Yacopi</t>
  </si>
  <si>
    <t>84 horas</t>
  </si>
  <si>
    <t>Buenas prácticas agrícolas. Manejo de enfermedades y Prácticas culturales
                                                                                                                                                                                                                                                                Proceso de compostaje.
-Practicas cosecha y postcosecha. Fertilización y nutrición en el cultivo de plátano.            nterpretación de análisis de suelo.
-Identificación de síntomas de deficiencias nutricionales.</t>
  </si>
  <si>
    <t xml:space="preserve">Productores capacitados en BPA, manejo de plagas, nutricion, y desarrollo de buenas practics culturales.   </t>
  </si>
  <si>
    <t>MEJORAMIENTO DE LA COMPETITIVIDAD DE PEQUEÑOS Y MEDIANOS PRODUCTORES DE LECHE DE LA ASOCIACIÓN DE COOPERATIVAS LECHERAS DE GUATAVITA (ASOLEGA)</t>
  </si>
  <si>
    <t>Desarrollar un paquetes tecnológicos para la producción pecuaria, con el mejoramiento de capacidades de los sistemas productivos de pequeños y medianos productores mediante estrategias de investigación, validación y transferencia de resultados.</t>
  </si>
  <si>
    <t>256 productores</t>
  </si>
  <si>
    <t xml:space="preserve">COLEGA, COPTOMINE, CORALES, AMEG, LEVACAG, COPROLEG, COAGROGUAVIO, PROLEHAC y COPRODELAC, Alcaldía de Guatavita </t>
  </si>
  <si>
    <t>Mastitis clínicas, enfermedades reproductivas y enfermedades reproductivas</t>
  </si>
  <si>
    <t xml:space="preserve">Productores capacitados con conocimiento, manejo y prevencion en  mastisis  y manejo de pasturas </t>
  </si>
  <si>
    <t>Visita realizada por la viceministra de ciencia tecnología y educación superior de Portugal en la cual se visitó a beneficiarios de las PIPAS de 3 cooperativas del proyecto y conocieron los resultados obtenidos por el proyecto en cada explotación y la experiencia de aprendizaje y transferencia tecnológico aplicado.</t>
  </si>
  <si>
    <t>SISTEMAS TECNOLÓGICOS PARA MEJORAR LA INOCUIDAD Y LA CALIDAD DE LA CARNE DE POLLO CON UN ENFOQUE PARTICIPATIVO EN LA CADENA DE PRODUCCIÓN AVÍCOLA DE CUNDINAMARCA Y ZONA RURAL DE BOGOTÁ</t>
  </si>
  <si>
    <t>productores los Municipios de La Mesa y Guaduas</t>
  </si>
  <si>
    <t>64 horas</t>
  </si>
  <si>
    <t xml:space="preserve">Bioseguridad y enfermedasdes zoonoticas ; Cambio de la tecnologia a validar; Nutricion, dietas y experiencias significativas; Nutricion enfermedades de las aves y Calidad del agua </t>
  </si>
  <si>
    <t>Productores capacitados con conocimiento, manejo y prevencion en  enfermedades zoonoticas, ntricion, dietas, calidad del agua entre otras.</t>
  </si>
  <si>
    <t>TIPIFICACIÓN DE CARNE BOVINA EN SISTEMAS DE PRODUCCIÓN DE TRÓPICO ALTO CON ENFOQUE DE CALIDAD TOTAL</t>
  </si>
  <si>
    <t>El operador del proyecto indica que las actividades de asistencia tecnica se realizaron en elm primer trimestre.</t>
  </si>
  <si>
    <t>ASOCIACIÓN DE BUENAS PRÁCTICAS PECUARIAS CON FACTORES DE CALIDAD DE CARNE DE CERDO PRODUCIDA EN EL DEPARTAMENTO DE CUNDINAMARCA Y ZONA RURAL DE BOGOTÁ</t>
  </si>
  <si>
    <t>Alcaldía Fusagasugá, Choachí, La Mesa e ICA</t>
  </si>
  <si>
    <t>Universidad Nacional</t>
  </si>
  <si>
    <t xml:space="preserve">Sacrificio y soporte de cerdos, talleres de desposte, asesorias técnicas en bioseguridad en Granja y taller productos carnicos </t>
  </si>
  <si>
    <t>FORMULACIÓN Y DESARROLLO DE ALIMENTOS FUNCIONALES ORIENTADOS A MADRES GESTANTES Y LACTANTES Y A POBLACIÓN DE LA PRIMERA INFANCIA</t>
  </si>
  <si>
    <t>Desarrollar de taller sobre ingredientes funcionales, rotulado nutricional, y declaraciones de propiedades saludables</t>
  </si>
  <si>
    <t>Empresas capacitadas</t>
  </si>
  <si>
    <t>Pequeños y Medianos Empresarios</t>
  </si>
  <si>
    <t>El operador del proyecto no cunatifica la asistencia tecnica, se solicita la informacion.  Se han presentado dificultades en la realización de los eventos de asistencia por temas administrativos del proyecto que tiene a cargo su ejecución.</t>
  </si>
  <si>
    <t>Capacitación en temas de Mantenimiento de sistemas de generacion fotovoltaíca</t>
  </si>
  <si>
    <t>Capacitar a 22 perosnas de 8 municpios en el mantenimiento de sistemas de generacion fotovoltaica</t>
  </si>
  <si>
    <t>PERSONAS CAPACITADAS</t>
  </si>
  <si>
    <t>Universidad de los Andes
Universidad Javeriana
Universidad Nacional
CIF CODENSA</t>
  </si>
  <si>
    <t xml:space="preserve">Bachilleres del sector </t>
  </si>
  <si>
    <t>8 Municipios</t>
  </si>
  <si>
    <t>DIRECCION DE INNOVACION</t>
  </si>
  <si>
    <t>no se ha implementado el sistema de generación fotovoltaica por lo cual no se ha podido realizar las capacitaciones</t>
  </si>
  <si>
    <t xml:space="preserve">Formacion de Estudianrtes en postgrado en sistemas electronicos </t>
  </si>
  <si>
    <t xml:space="preserve">Formar diez estudiantes de postgrado en sistemas electronicos </t>
  </si>
  <si>
    <t>PERSONAS FORMADAS EN POSGRADO</t>
  </si>
  <si>
    <t>Universidad de los Andes
Universidad Javeriana
Universidad Nacional</t>
  </si>
  <si>
    <t>Dirigiso a Profesionales en ingeniera electrica, electronica, y afines, de departamento de Cundinamarca</t>
  </si>
  <si>
    <t>aun se encuentra en proceso de ejecución.</t>
  </si>
  <si>
    <t>Realizar Segundo evento público para socialización y reconocimiento de actores del ecosistema de los sectores definidos y otros  (material, logistica y refrigerios).</t>
  </si>
  <si>
    <t xml:space="preserve">Acompañar  a los empresarios cundinamrqueses vinculados en proyecto ecosistema tic con el fin de cordinar alianzas en sector de comercio y turismo </t>
  </si>
  <si>
    <t>EVENTO REALIZADOS</t>
  </si>
  <si>
    <t>Maloka</t>
  </si>
  <si>
    <t xml:space="preserve">empresarios emprendedores de comercio y turismo de Cundinamarca </t>
  </si>
  <si>
    <t>Sabana centro Sabana Occidente Soacha Y Giradot</t>
  </si>
  <si>
    <t xml:space="preserve">colegio 21 angeles ,hospital de tabio ,tecnalia,sena giradot </t>
  </si>
  <si>
    <t>Maloka,u nacional</t>
  </si>
  <si>
    <t xml:space="preserve">capacitación </t>
  </si>
  <si>
    <t xml:space="preserve">mejoramiento en la formacion profecional de los comerciates </t>
  </si>
  <si>
    <t xml:space="preserve">Esta actividad se realizo a satisfaccion </t>
  </si>
  <si>
    <t>Mallas fotoselectivas, evaluación de prototiopo de invernadero, prototipo de sistema de fertirriego, sistemas de calefacción e hidratación</t>
  </si>
  <si>
    <t>Interactuar entre investigadores y productores de alstroemeria, con el propósito de ajustar los métodos de investigación y hacer seguimiento por parte de los productores a las investigaciones ejecutadas</t>
  </si>
  <si>
    <t xml:space="preserve">PRODUCTORES CAPACITADOS </t>
  </si>
  <si>
    <t>Investigadores UNAL e Investigadores Tadeo</t>
  </si>
  <si>
    <t>PEQUEÑOS PRODUCTORES DE FLORES</t>
  </si>
  <si>
    <t>Gestió Estratégica</t>
    <phoneticPr fontId="0" type="noConversion"/>
  </si>
  <si>
    <t>DURANTE ESTE TRIMESTRE NO SE DESARROLLARON ASISTENCIAS TÉCNICAS A CAUSA DE RETRASOS EN LOS DESEMBOLSOS QUE GENERARON DEMORAS EN  LA COMPRA E IMPLEMENTACIÓN DE MALLAS FOTOSELECTIVAS. EL OPERADOR ASUME LA RESPONSABILIDAD DE DESARROLLAR LAS ASISTENCIAS TÉCNICAS EL ULTIMO TRIMESTRE DE 2.017  DEBIDO A REPROGRAMACIÓN REALIZADA POR ASOCOLFLORES, LA CAPACITACIÓN SE REALIZARÁ EN LOS MESES DE FEBRERO-MARZO-ABRIL/18</t>
  </si>
  <si>
    <t>Mallas fotoselectivas, sustratos alternativos, fórmulas de fertirriego (ahorrro de N y agua), prototipo de fertiriego, evaluación de prototiopo de invernadero, sistemas de calefacción e hidratación de flor</t>
  </si>
  <si>
    <t>Interactuar entre innvestigadores y productores de clavel, con el propósito de ajustar los métodos de investigación y, 2. hacer seguimiento por parte de los productores a las investigaciones ejecutadas</t>
  </si>
  <si>
    <t>DURANTE ESTE TRIMESTRE NO SE DESARROLLARON ASISTENCIAS TÉCNICAS A CAUSA DE RETRASOS EN LOS DESEMBOLSOS QUE GENERARON DEMORAS EN  LA COMPRA E IMPLEMENTACIÓN DE MALLAS FOTOSELECTIVAS. EL OPERADOR ASUME LA RESPONSABILIDAD DE DESARROLLAR LAS ASISTENCIAS TÉCNICAS EL ULTIMO TRIMESTRE DE 2.017   DEBIDO A REPROGRAMACIÓN REALIZADA POR ASOCOLFLORES, LA CAPACITACIÓN SE REALIZARÁ EN LOS MESES DE FEBRERO-MARZO-ABRIL/18</t>
  </si>
  <si>
    <t>Sistemas automatizados para fumigación, sistemas automatizados para clasificación y empaque de rosas de corte, Mallas fotoselectivas, sustratos alternativos, fórmulas de fertirriego (ahorrro de N y agua), prototipo de fertiriego, evaluación de prototiopo de invernadero, sistemas de calefacción e hidratación de flor</t>
  </si>
  <si>
    <t>Interactuar entre innvestigadores y productores de rosa, con el propósito de ajustar los métodos de investigación y hacer seguimiento por parte de los productores a las investigaciones ejecutadas</t>
  </si>
  <si>
    <t>Investigadores Corpoica, Investigadores salle, Investigadores UNAL e Investigadores Tadeo</t>
  </si>
  <si>
    <t>DURANTE ESTE TRIMESTRE NO SE DESARROLLARON ASISTENCIAS TÉCNICAS POR  CIRCUNSTANCIAS TECNICAS Y RETRASOS EN EL DESEMBOLSO .EL OPERADOR ASUME LA RESPONSABILIDAD DE DESARROLLAR LAS ASISTENCIAS TÉCNICAS EL ULTIMO TRIMESTRE DE 2.017   DEBIDO A REPROGRAMACIÓN REALIZADA POR ASOCOLFLORES, LA CAPACITACIÓN SE REALIZARÁ EN LOS MESES DE FEBRERO-MARZO-ABRIL/18</t>
  </si>
  <si>
    <t>Implementación de la estrategia de mercado para la comercialización de la leche</t>
  </si>
  <si>
    <t xml:space="preserve">Capacitar a los miembros de las asociaciones productoras de leche , en la implementación de la estrategia de mercado para la comercialización de leche </t>
  </si>
  <si>
    <t xml:space="preserve">UNIVERSIDAD NACIONAL </t>
  </si>
  <si>
    <t xml:space="preserve">ASOCIACIONES PRODUCTORAS  DE LECHE </t>
  </si>
  <si>
    <t xml:space="preserve">ASOGRANSANJOSE, ASOALTAMIRA, APAMAP, ASOGANASUTA, ASOGCORAP, AVATE, COOPALAC, COORPROTAUSA Y ASOPROCAMPO, AGROCALLA, APAF, ASGANAPUG, ASOCHARQUIRA, ASOFRAPA, ASOGRANCU, ASOLAPO, ASPAS, COLFE, DONA LECHE, GANALAC, COLFE </t>
  </si>
  <si>
    <t xml:space="preserve">se identificaron los pasos para formular un plan de mercado, se Evaluo el enfoque del pan de mercado tradicional versus el mercado estrategico, se estudiaron los fundamentos de mercado estrategico en empresas ganaderas  </t>
  </si>
  <si>
    <t xml:space="preserve">excelente entendimiento del plan de mercadeo para la comercialización de la leche  </t>
  </si>
  <si>
    <t>Identificación, Manejo integrado y manejo bilógico de Fusarium oxisporum y  Fusarium sp en Uchuva, Pitahaya, Gulupa, Granadilla y Limón Tahiti.</t>
  </si>
  <si>
    <t>X</t>
    <phoneticPr fontId="0" type="noConversion"/>
  </si>
  <si>
    <t xml:space="preserve">                                                                                                                                                                                     </t>
  </si>
  <si>
    <t>PRODUCTORES Y PERSONAL TÉCNICO DE FRUTAS Y HORTALIZAS TIPO EXPORTACIÓN</t>
    <phoneticPr fontId="0" type="noConversion"/>
  </si>
  <si>
    <t>Gestión Estratégica</t>
  </si>
  <si>
    <t>Nativa produce, Gobernacion Cundinamarca, Asociacion de uchuveros de Fuquene</t>
  </si>
  <si>
    <t>Identificacion de la enfernmedad en los cultivos seleccionados.   Manejo biologico de la enfermedad en cada cultivo</t>
  </si>
  <si>
    <t>buen entendimiento de la problemática y la s acciones a tomar</t>
  </si>
  <si>
    <t>Control biológico de ácaros en Limón Tahití y Uchuva</t>
    <phoneticPr fontId="0" type="noConversion"/>
  </si>
  <si>
    <t>LST</t>
    <phoneticPr fontId="0" type="noConversion"/>
  </si>
  <si>
    <t>Nativa</t>
  </si>
  <si>
    <t>diagnostico del ataque de la plaga,  calculo de dosis de aplicacion, formas de aplicación y seguimiento. Localizacion de la aplicación, estado fenologico del cultivo</t>
  </si>
  <si>
    <t xml:space="preserve">Control biológico de moscas blancas en frutales y hortalizas </t>
    <phoneticPr fontId="0" type="noConversion"/>
  </si>
  <si>
    <t>Asocriolla, hortifresco</t>
  </si>
  <si>
    <t>diagnostico del ataque de la plaga,  calculo de dosis de aplicacion, formas de aplicación y seguimiento. Reconocimiento de la plaga afectada</t>
  </si>
  <si>
    <t>OSCAR EDUARDO RODRÍGUEZ LOZANO</t>
  </si>
  <si>
    <t xml:space="preserve">SECRETARÍA DE COOPERACIÓN Y ENLACE INSTITUCIONAL </t>
  </si>
  <si>
    <t xml:space="preserve">SECRETARÍA DE CIENCIA, TECNOLOGÍA E INNOVACIÓN </t>
  </si>
  <si>
    <t>CIENCIA, TECNOLOGÍA E INNOVACIÓN</t>
  </si>
  <si>
    <t>EDUCACIÓN</t>
  </si>
  <si>
    <t>AVANCE TRIMESTRAL DE LA ASISTENCIA TECNICA REALIZADA    -  CUARTO TRIMESTRE</t>
  </si>
  <si>
    <t>PLANES PROGRAMAS Y PROYECTOS</t>
  </si>
  <si>
    <t xml:space="preserve">Brindar capacitación a los municipios y alas diferentes direcciones de la SEC en la formulación y presentación de proyectos de inversión </t>
  </si>
  <si>
    <r>
      <t>No. de</t>
    </r>
    <r>
      <rPr>
        <b/>
        <sz val="8"/>
        <rFont val="Calibri"/>
        <family val="2"/>
        <scheme val="minor"/>
      </rPr>
      <t xml:space="preserve"> capacitaciones realizadas.</t>
    </r>
    <r>
      <rPr>
        <sz val="8"/>
        <rFont val="Calibri"/>
        <family val="2"/>
        <scheme val="minor"/>
      </rPr>
      <t xml:space="preserve">                                           </t>
    </r>
  </si>
  <si>
    <r>
      <rPr>
        <b/>
        <sz val="8"/>
        <rFont val="Calibri"/>
        <family val="2"/>
        <scheme val="minor"/>
      </rPr>
      <t>Capacitaciones</t>
    </r>
    <r>
      <rPr>
        <sz val="8"/>
        <color theme="1"/>
        <rFont val="Calibri"/>
        <family val="2"/>
        <scheme val="minor"/>
      </rPr>
      <t/>
    </r>
  </si>
  <si>
    <t>Secretaría de Planeación departamentasl</t>
  </si>
  <si>
    <t>Alcaldes municipales, jefes de planeación municipal y funcionarios Secretaría de Educación Departamental</t>
  </si>
  <si>
    <t>Oficina Asesora de Planeación</t>
  </si>
  <si>
    <t>IED, ALCALDIAS MPLES,</t>
  </si>
  <si>
    <t>01/07/2017 AL 30/09/2017</t>
  </si>
  <si>
    <t>ASESORIA EN LA ELABORACION DE PROYECTOS, REVISION DE PROYECTOS</t>
  </si>
  <si>
    <t>PROTECTOS REGISTRADOS, ACTUALIZADOS</t>
  </si>
  <si>
    <t>N.D</t>
  </si>
  <si>
    <t>SE ESTA CONSOLIDANDO LA MEDICION DEL NIVEL DE SATISFACCIÓN DE LOS USUARIOS. NO SE REALIZÓ ASISTENCIA TECNICA EN EL CUARTO TRIMESTRE</t>
  </si>
  <si>
    <t xml:space="preserve">PRESENTACION DE INFORMACION OFICIAL DE LA SECRETARIA DE EDUCACION </t>
  </si>
  <si>
    <t xml:space="preserve">Establecer la información necesaria por areas para la presentación de informes de la Secretaríalos </t>
  </si>
  <si>
    <r>
      <t xml:space="preserve">No. de </t>
    </r>
    <r>
      <rPr>
        <b/>
        <sz val="8"/>
        <rFont val="Calibri"/>
        <family val="2"/>
        <scheme val="minor"/>
      </rPr>
      <t xml:space="preserve">asesorías realizadas. </t>
    </r>
    <r>
      <rPr>
        <sz val="8"/>
        <rFont val="Calibri"/>
        <family val="2"/>
        <scheme val="minor"/>
      </rPr>
      <t xml:space="preserve">                        </t>
    </r>
  </si>
  <si>
    <r>
      <rPr>
        <b/>
        <sz val="8"/>
        <rFont val="Calibri"/>
        <family val="2"/>
        <scheme val="minor"/>
      </rPr>
      <t>Asesorías</t>
    </r>
    <r>
      <rPr>
        <sz val="8"/>
        <color theme="1"/>
        <rFont val="Calibri"/>
        <family val="2"/>
        <scheme val="minor"/>
      </rPr>
      <t/>
    </r>
  </si>
  <si>
    <t>Equipo Directivo de la SEC</t>
  </si>
  <si>
    <t>NO PROGRAMADO PARA EL TRIMESTRE</t>
  </si>
  <si>
    <t>NO SE REALIZO LA ACTIVIDAD PROGRAMADA</t>
  </si>
  <si>
    <t>RENDICION DE CUENTAS</t>
  </si>
  <si>
    <t xml:space="preserve">Brindar capacitación a los rectores, en la elaboración del informe de rendición de cuentas y realización de la audiencia de rendición de cuentas primer semestre de 2017 </t>
  </si>
  <si>
    <r>
      <t>No. de</t>
    </r>
    <r>
      <rPr>
        <b/>
        <sz val="8"/>
        <rFont val="Calibri"/>
        <family val="2"/>
        <scheme val="minor"/>
      </rPr>
      <t xml:space="preserve"> capacitaciones realizadas.</t>
    </r>
  </si>
  <si>
    <t>Ministerio de Educación Nacional</t>
  </si>
  <si>
    <t xml:space="preserve">Rectores y Directores de Núcleo </t>
  </si>
  <si>
    <t xml:space="preserve">RECTORES DE LAS IED </t>
  </si>
  <si>
    <t>01/10/2017-30/11/2017</t>
  </si>
  <si>
    <t>ASESORIA EN LA ELABORACION DE INFORMES Y REALIZACION DE AUDIENCIAS DE RENDICION DE CUENTAS</t>
  </si>
  <si>
    <t>MAYOR NUMERO DE IED QUE REALIZAN EJERCICIOS DE RENDICION DE CUENTAS</t>
  </si>
  <si>
    <t>LA ASITENCIA TECNICA SE REALIZO CON LOS RECTORES CON RESPECTO AL INFORME ENTREGADO SOBRE EL PRIMER SEMESTRE DE 2017</t>
  </si>
  <si>
    <t>ACTUALIZACIÓN POLITICA EDUCATIVA Y RESPONSABILIDAD DE LOS COLEGIOS PRIVADOS</t>
  </si>
  <si>
    <t>Desarrollar el primer encuentro de rectores de establecimientos educativos no oficiales de los 109 municipios no certificados del departamento</t>
  </si>
  <si>
    <t>Rectores Colegios Privados</t>
  </si>
  <si>
    <t>Grupo de Inspección y Vigilancia</t>
  </si>
  <si>
    <t>RECTORES DE LAS IED  PRIVADAS</t>
  </si>
  <si>
    <t>14 y 15/11/2017</t>
  </si>
  <si>
    <t>ORIENTACION Y ACTUALIZACIÓN DE POLITICA EDUCATIVA PARA IED PRIVADAS/ ALCANCES DE LA INSP VIG Y CONTROL</t>
  </si>
  <si>
    <t>RECTORES ACTUALIZADOS SOBRE Ivy C</t>
  </si>
  <si>
    <t>PENDIENTE VERIFICACION NIVEL DE SATISFACCION DE LOS USUARIOS.</t>
  </si>
  <si>
    <t>SOCIALIZACIÓN DEL REGLAMENTO TERRITORIAL DE INSPECCIÓN Y VIGILANCIA</t>
  </si>
  <si>
    <t xml:space="preserve">Socializar la actualización del reglamento territorial de inspección y vigilancia del departamento de Cundinamarca, cobijando a los establecimientos educativos oficiales, no oficiales y de los centros de formación </t>
  </si>
  <si>
    <t>No. De capacitaciones realizadas</t>
  </si>
  <si>
    <t>POR MODIFICACION EN LA PROGRAMACION DE ACTIVIDADES NO SE REALIZÓ LA ACTIVIDAD.</t>
  </si>
  <si>
    <t>VISITAS DE SEGUIMIENTO Y CARACTERIZACIÓN DE ASOCIACIONES DE PADRES DE FAMILIA EN IED</t>
  </si>
  <si>
    <t>Realizar asistencia técnica a las IED, frente a la caraterización de las Asociaciones de Padres de Familia de cada IED</t>
  </si>
  <si>
    <t>No.  De visitas</t>
  </si>
  <si>
    <t>Visitas</t>
  </si>
  <si>
    <t>Establecimientos Educativos Oficiales</t>
  </si>
  <si>
    <t>IED DE CUNDINAMARCA</t>
  </si>
  <si>
    <t>RICAURTE, SILVANIA, TOCAIMA, NILO Y APULO</t>
  </si>
  <si>
    <t>ULTIMA SEMANA DE OTUBRE Y PRIMERA DE NOVIEMBRE</t>
  </si>
  <si>
    <t>REUNIÓN CON ALGUNOS DE LOS MIEMBROS DE LAS ASOCIACIONES DE PADRES DE FAMILIA DONDE SE ABORDÓ: 1. CARACTERIZACIÓN DE LAS ASOCIACIONES. 2. SITUACIÓN LEGAL. 3.OPERACIÓN Y FUNCIONAMIENTO. 4. RENDICIÓN DE CUENTAS,</t>
  </si>
  <si>
    <t>ACTA DE VISITA CON CONCLUSIONES Y COMPROMISOS.</t>
  </si>
  <si>
    <t>N.D.</t>
  </si>
  <si>
    <t>MEJORAMIENTO ESCOAR- ASESORIA EN GESTION DIRECTIVA DEL PEI</t>
  </si>
  <si>
    <t>Fortalecer competencias de los rectores vinculados en régimen 1278, para la gestión directiva de las IED</t>
  </si>
  <si>
    <t>58 Rectores de IED</t>
  </si>
  <si>
    <t>Rectores asesorados</t>
  </si>
  <si>
    <t>Rectores de IED- Regimen 1278</t>
  </si>
  <si>
    <t>INSTITUCIONES EDUCATIVAS DE CUND.</t>
  </si>
  <si>
    <t>39 MUNICIPIOS DEL DEPARTAMENTO</t>
  </si>
  <si>
    <t>01/07/2017 al 30/09/2017</t>
  </si>
  <si>
    <t xml:space="preserve">ASESORIA EN LA GESTION DIRECTIVA DEL PEI DE LAS IED DEL DEPARTAMENTO </t>
  </si>
  <si>
    <t>IED MEJOR ORGANIZADAS</t>
  </si>
  <si>
    <t>SE CUMPLIO CON LAS ACTIVIDADES EN EL TERCER TRIMESTRE.</t>
  </si>
  <si>
    <t>MEJORAMIENTO ESCOLAR- ASESORIA PARA LA GESTION PEDAGOGICA</t>
  </si>
  <si>
    <t>Fortalecer la gestión pedagógica de los rectores de las IE vinculados en régimen 1278</t>
  </si>
  <si>
    <t>ADA</t>
  </si>
  <si>
    <t>ASESORIA PARA EL MEJORAMIENTO DE LA GESTION PEDAGOGICA</t>
  </si>
  <si>
    <t>IED CON MEJORES PROCESOS EDUCATIVOS</t>
  </si>
  <si>
    <t>MEJORAMIENTO ESCOAR- ASESORIA EN GESTION DE LA COMUNIDAD EDUCATIVA EN DESARROLLO DEL PEI</t>
  </si>
  <si>
    <t>Lograr la participación de los consejos directivos en el gobierno escolar de las IE del Departamento</t>
  </si>
  <si>
    <t>ASESORIA PARA EL MEJORAMIENTO DE LA GESTION Y DESARROLLO DEL PEI</t>
  </si>
  <si>
    <t>IED QUE MEJORAN LA GESTION INTEGRAL DEL PEI</t>
  </si>
  <si>
    <t>SE ESTA CONSOLIDANCO LA MEDICION DE LA SATISFACCION DE LOS USUARIOS.</t>
  </si>
  <si>
    <t>GESTION DE LAS IED-PLAN OPERATIVO ANUAL</t>
  </si>
  <si>
    <t xml:space="preserve">Orientar a los rectores de las IED en laFormulación del Plan Operativo Anual de las Instituciones educativas </t>
  </si>
  <si>
    <t>51 Rectores de IED</t>
  </si>
  <si>
    <t>Rectores de IED- Regimen 2277</t>
  </si>
  <si>
    <t>61 MUNICIPIOS DEL DEPARTAMENTO</t>
  </si>
  <si>
    <t>ORIENTACION Y ACOMPAÑAMIENTO PARA LA FORMULACIÓN Y GESTION DEL PLAN OPERATIVO ANUAL</t>
  </si>
  <si>
    <t>MEJORA EN LA GESTION INTEGRAL DE LAS IED</t>
  </si>
  <si>
    <t>SE CUMPLIO CON LA ACTIVIDAD EN EL TERCER TRIMESTRE</t>
  </si>
  <si>
    <t>GESTION INSTITUCIONAL -NOVEDADES Y ACTUALIZACION DEL DIRECTORIO UNICO DE IED</t>
  </si>
  <si>
    <t xml:space="preserve">Orientar a los rectores de las IED en el registro de novedades y actualización del DUE, conforme a Las necesidades de las IED. </t>
  </si>
  <si>
    <t>ORIENTACION A RECTORES PARA AJUSTE Y TRAMITE DE NOVEDADES DE LOS EE ANTE EL DUE</t>
  </si>
  <si>
    <t>MAYOR ORGANIZACIÓN DE LOS ESTABLECIMIENTOS EDUCATIVOS</t>
  </si>
  <si>
    <t>GESTION INSTITUCIONAL- USO DE SISTEMAS DE INFORMACION Y REPORTE OPORTUNO DE LA INFORMACION</t>
  </si>
  <si>
    <t>Mejorar la oportunidad de respuesta de las IED en cuanto a reportes de información del servicio educativo</t>
  </si>
  <si>
    <t>Rectores de IED-Régimen 2277</t>
  </si>
  <si>
    <t>ORIENTACION A RECTORES PARA USO DE LOS SISTEMAS DE INFORMACION-REPORTE OPORTUNO</t>
  </si>
  <si>
    <t>IED CON REPORTES OPORTUNOS DE INFORMACION</t>
  </si>
  <si>
    <t>SE ESTA CONSOLIDANDO LA MEDICION DE SATISFACCION DE LOS USUARIOS</t>
  </si>
  <si>
    <t>GESTION ESCOLAR-CONVIVENCIA ESCOLAR</t>
  </si>
  <si>
    <t>Articular acciones de control entre la SED, Comisarios de familia y Personeros Municipales en aplicación de la ruta de convivencia escolar.</t>
  </si>
  <si>
    <t>109 Municipios</t>
  </si>
  <si>
    <t>Municipios atendidos</t>
  </si>
  <si>
    <t>Personeros municipales y Comisarios de Familia</t>
  </si>
  <si>
    <t>Grupo de Inspección y Vigilancia y Dirección de Calidad.</t>
  </si>
  <si>
    <t>ORIENTACION A LAS IED PARA LA IMPLEMENTACION DE SISTEMAS DE CONVIVENCIA ESCOLAR</t>
  </si>
  <si>
    <t>IED CON SISTEMAS DE CONVIVENCIA ESCOLAR IMPLEMENTADOS</t>
  </si>
  <si>
    <t>GESTION ESCOLAR-PARTICIPACION DE ASOCIACIONES DE PADRES DE FAMILIA EN  DESARROLLO DEL PEI</t>
  </si>
  <si>
    <t>Orientar a las asociaciones de padres de familia en competencias y formas de participación en apoyo al PEI de las IED.</t>
  </si>
  <si>
    <t>50 asociaciones</t>
  </si>
  <si>
    <t>Asociaciones de padres de familia acompañados</t>
  </si>
  <si>
    <t>Asociaciones de padres de familia de las IED.</t>
  </si>
  <si>
    <t>Grupo de Inspección y vigilancia.</t>
  </si>
  <si>
    <t>NO REALIZADA DURANTE EL TRIMESTRE</t>
  </si>
  <si>
    <t>REALIZAR VISITAS A LAS INSTITUCIONES EDUCATIVAS DEL DEPARTAMENTO</t>
  </si>
  <si>
    <t>VERIFICAR,  REALIZAR EL CONTROL Y SEGUIMIENTO DEL  MANEJO DE LOS RECURSOS PRESUPUESTADOS POR LA INSTITUCIONES COMO SON: DE GRATUIDAD TRANSFERIDOS POR EL MEN, PROPIOS,  RECURSOS TRANSFERIDOS POR LA SECRETARIA DE EDUCACION Y OTRAS ENTIDADES PUBLICAS Y PRIVADAS</t>
  </si>
  <si>
    <t>NUMERO DE VISITAS REALIZADAS</t>
  </si>
  <si>
    <t>No. DE VISITAS REALIZADAS</t>
  </si>
  <si>
    <t>RECTORES Y PAGADORES</t>
  </si>
  <si>
    <t>DIRECCIÓN  ADMINSITRATIVA Y FINANCIERA</t>
  </si>
  <si>
    <t>IED DEL DEPARAMENTO</t>
  </si>
  <si>
    <t>AGOSTO 04 AL 29 DE SEPTIEMBRE DE 2017</t>
  </si>
  <si>
    <t>SE REALIZARON VISITAS DE CONTROL FINANCIERO A LAS IED DEL DEPARTAMENTO DE CUNDINAMARCA</t>
  </si>
  <si>
    <t>ACTAS DE VISITA Y PLANES DE MEJORAMIOENTO</t>
  </si>
  <si>
    <t>SE CUMPLIO CON 47 DE LAS 79 VISITAS PROGRAMADAS EN EL CRONOGRAMA.</t>
  </si>
  <si>
    <t>CITACIONES A LA ENTREGA DE LOS INFORMES FINANCIEROS</t>
  </si>
  <si>
    <t>TRIMESTRALMENTE SE CITAN A LAS EID PARA QUE SUSTENTEN LOS INFORMES FINANCIEROS</t>
  </si>
  <si>
    <t>NUMERO DE IED CITADOS</t>
  </si>
  <si>
    <t>No. DE IED CON INFORMES SUSTENTADOS</t>
  </si>
  <si>
    <t>PAGADORES Y CONTADORES</t>
  </si>
  <si>
    <t>Se realizó ejercicio de verififcación de informes financieros de las IE del Departamento.</t>
  </si>
  <si>
    <t>el 100% de las IE del departamento presentaron informe financiero de segundo trimestre</t>
  </si>
  <si>
    <t>CAPACITACION DE RECTORES Y PAGADORES</t>
  </si>
  <si>
    <t>REALIZAR CAPACITACION A LOS SEÑORES RECTORES Y PAGADORES DE LAS IED</t>
  </si>
  <si>
    <t>NUMERO DE RECTORES Y PAGADORES CAPACITADOS</t>
  </si>
  <si>
    <t>No. De rectores y pagadores</t>
  </si>
  <si>
    <t>MEN, GOBERNACION, SED, SEC HACIENDA Y AREA FINANCIERA SEC EDUCACION</t>
  </si>
  <si>
    <t>03-04-06 DE OCTUBRE DE 2017</t>
  </si>
  <si>
    <t>ENCUENTRO DE RECTORES Y ENCUENTRO DE PAGADORES Y CONTADORES DE LAS IED DEL DEPARTAMENTO</t>
  </si>
  <si>
    <t>el 100% de los Rectores , Pagadores y contadores de las IED</t>
  </si>
  <si>
    <t>SE ESTA CONSOLIDANDO LA SATISFACCION DE LOS USUARIOS.</t>
  </si>
  <si>
    <t>CAPACITACION A DIECTORES DE NUCLEO</t>
  </si>
  <si>
    <t>DIvilgar a todas las IE de la ETC Cundinamarca el uso de resultados y la aplicación de las pruebas SABER 3,5,9 y 11</t>
  </si>
  <si>
    <t>NUMERO DE DIRECTORES CAPACITADOS</t>
  </si>
  <si>
    <t>DIRECRORES DE NUCLEO</t>
  </si>
  <si>
    <t>DIRECTORES DE NUCLEO</t>
  </si>
  <si>
    <t>DIRECTORES DE NUCLEO  DE LA SECRETARIA DE EDUCACION</t>
  </si>
  <si>
    <t>5 DE JULIO DE 2017 Y  AGOSTO 03 DE 2017</t>
  </si>
  <si>
    <t>Se capacito a directores de nucleo en el tema del manejo de los recursos de los fondos educativos</t>
  </si>
  <si>
    <t>el 100% de los directores de Nucleo</t>
  </si>
  <si>
    <t>LA ACTIVIDAD SE CUMPLIO EN EL TERCER TRIMESTRE.</t>
  </si>
  <si>
    <t>JORNADA ESCOLAR COMPLEMENTARIA</t>
  </si>
  <si>
    <t>Desarrollar asesoría a 6  IED del Departameneto para para la implementación del programa de Arte para el Bilinguismo en el marco de la jornada escolar complementaria.</t>
  </si>
  <si>
    <t>No. IED ASESORADAS Y ACOMPAÑADAS</t>
  </si>
  <si>
    <t>INSTITUCIONES EDUCATIVOS</t>
  </si>
  <si>
    <t>Colsubsidio</t>
  </si>
  <si>
    <t xml:space="preserve">Rector, coordinadores y docentes de IED . </t>
  </si>
  <si>
    <t>Dirección de Calidad Educativa</t>
  </si>
  <si>
    <t>6 IED DEL DEPARTAMENTO</t>
  </si>
  <si>
    <t>COLSUBSIDIO CONVENIO No. 084</t>
  </si>
  <si>
    <t>6 MUNICIPIOS DEL DEPARTAMENTO</t>
  </si>
  <si>
    <t>Octubre-Noviembre 2017</t>
  </si>
  <si>
    <t>Orientación a docentes y/o directivos de las IED sobre  actividades del programa Arte para el bilinguismo.</t>
  </si>
  <si>
    <t>Respuesta a inquietudes respecto del programa, ajustes.</t>
  </si>
  <si>
    <t>SE ESTA CONSOLIDANDO LA MEDICION DEL NIVEL DE SATISFACCIÓN DE LOS USUARIOS</t>
  </si>
  <si>
    <t>FORMACION DOCENTE</t>
  </si>
  <si>
    <t>Ofrecer acompañamiento a las IED del Departamento para la Implementación del Plan de Bilinguismo.</t>
  </si>
  <si>
    <t>No. De ACOMPAÑAMIENTOS REALIZADOS</t>
  </si>
  <si>
    <t>ACOMPAÑAMIENTOS</t>
  </si>
  <si>
    <t>RECTORES, COORDINADORES Y DOCENTES AREA DE INGLES Y ED.BASICA</t>
  </si>
  <si>
    <t>86 IED</t>
  </si>
  <si>
    <t>ASISTENCIA 2: 362 
ASISTENCIA 2:  224</t>
  </si>
  <si>
    <t xml:space="preserve">85 INSTITUCIONES EDUCATIVAS DEL DEPARTAMENTO DE CUNDINAMARCA. </t>
  </si>
  <si>
    <t>30 MUNICIPIOS DEL DEPARTAMENTO DE CUNDINAMARCA</t>
  </si>
  <si>
    <t xml:space="preserve">Taller de apropiación y reflexión sobre las acciones de bilingüismo. 
Discusión sobre los antecedentes de bilingüismo en Colombia
Discusión académica en torno a los temas tratados y su articulación con el área de inglés de las IED. </t>
  </si>
  <si>
    <t>Herramientas de recolección de percepción y compromiso de los actores en el proceso</t>
  </si>
  <si>
    <t xml:space="preserve">Herramienta de percepción e informe de análisis de los resultados obtenidos en segundo informe de avance de bilinguismo departamental </t>
  </si>
  <si>
    <t>Desarrollar formación y acompañamiento a 8 IED  para la innovación curricular en un modelo de equidad y felicidad</t>
  </si>
  <si>
    <t>No. De IED acompañadas</t>
  </si>
  <si>
    <t>Universidad de Cundinamarca</t>
  </si>
  <si>
    <t>Docentes</t>
  </si>
  <si>
    <t>8 IED</t>
  </si>
  <si>
    <t>Yacopi:Luis Carlos Galan
Villeta: Alonso de Olalla
pandi:  Francisco Jose de Caldas
Simijaca. Agustin Parra</t>
  </si>
  <si>
    <t xml:space="preserve">UNIVERSIDAD DE CUNDINAMARCA </t>
  </si>
  <si>
    <t>4 profesionales</t>
  </si>
  <si>
    <t>Yacopi, Villeta, pandi  y Simijaca</t>
  </si>
  <si>
    <t>01/07/2017 a 30/10/2017</t>
  </si>
  <si>
    <t xml:space="preserve">Formación y acompañamiento para la innovación del currículo,.
Desarrollo de modulos del programa.   </t>
  </si>
  <si>
    <t>Instituciones con docentes formados y</t>
  </si>
  <si>
    <t>Asesoria  IED para la implementación del Programa de Formación permanente de docentes -PFPD en 13 instituciones educativas.</t>
  </si>
  <si>
    <t>No. De IED Asesoradas</t>
  </si>
  <si>
    <t>ASESORIAS</t>
  </si>
  <si>
    <t>Uniminuto</t>
  </si>
  <si>
    <t>13 IED</t>
  </si>
  <si>
    <t>Juan Jose Neira
Antonio Ricaurte
Bruselas
Antonio Nariño
Tapias</t>
  </si>
  <si>
    <t>UNIMINUTO</t>
  </si>
  <si>
    <t>Macheta
Ricaurte
Ubaté
Cajicá
Chipaque</t>
  </si>
  <si>
    <t>Aplicación de los contendios de la formación y  ejercicios prácticos para conseguir la destreza en el manejo de herramientas tecnológicas e informáticas.
Evaluación del Programa de formación</t>
  </si>
  <si>
    <t>Docentes motivados y formados para el uso y apropiación de las tic en los en los procesos educativos</t>
  </si>
  <si>
    <t>PRUEBAS SABER</t>
  </si>
  <si>
    <t>Realizar acompañamiento al programa de Formación de Comunidades de aprendizaje en 6 IED del Departamento</t>
  </si>
  <si>
    <t>Empresarios pòr la educación</t>
  </si>
  <si>
    <t>Comunidad educativa</t>
  </si>
  <si>
    <t>6 IED</t>
  </si>
  <si>
    <t>Mortiño,
Campo Alegre;
El salitre</t>
  </si>
  <si>
    <t>FUNDACIÓN EMPRESARIOS POR LA EDUCACIÓN-FUNDACIÓN NATURA-ASOCOLFLORES</t>
  </si>
  <si>
    <t xml:space="preserve">Cogua, El Rosal, Guasca, </t>
  </si>
  <si>
    <t>Orientaciones generales para la aplicación del programa en las IED asistidas.</t>
  </si>
  <si>
    <t xml:space="preserve">Comunidades educativas empoderadas con el Programa. </t>
  </si>
  <si>
    <t>MEJORAMIENTO ESCOLAR</t>
  </si>
  <si>
    <t>Asesorar a  todas las IE de la ETC Cundinamarca el uso de resultados y la aplicación de las pruebas SABER 3,5,9 y 11</t>
  </si>
  <si>
    <t>ICFES</t>
  </si>
  <si>
    <t xml:space="preserve">Rectores y coordinadores académicos de Instituciones de educación públicas y privadas </t>
  </si>
  <si>
    <t>283 IED</t>
  </si>
  <si>
    <t>INSTITUCIONES EDUCATIVAS PÚBLICAS Y PRIVADAS DE MUNICIPIOS NO CERTIFICADOS DE CUNDINAMARCA.</t>
  </si>
  <si>
    <t xml:space="preserve">MINISTERIO DE EDUCACIÓN NACIONAL </t>
  </si>
  <si>
    <t>CUATRO</t>
  </si>
  <si>
    <t>8 HORAS CADA DÍA</t>
  </si>
  <si>
    <t>SALÓN DE GOBERNADORES- GOBERNACIÓN DE CUNDINAMARCA</t>
  </si>
  <si>
    <t>NOVIEMBRE DE 2017</t>
  </si>
  <si>
    <t xml:space="preserve">ENTREGA DE MATERIAL Y USO DE LAS CAJAS DE MATERIAL DEL DÍA E </t>
  </si>
  <si>
    <t>APLICACIÓN Y USO DEL MATERIAL°</t>
  </si>
  <si>
    <t>SOPORTE TECNICO A SISTEMAS DE INFORMACIÓN DE LA SECRETARIA</t>
  </si>
  <si>
    <t>Realizar asesoría y  seguimiento a la implementaciòn de modelos pedagògicos innovadores con estudiantes de 12  I.E del departamento.</t>
  </si>
  <si>
    <t>FONTAN</t>
  </si>
  <si>
    <t>12 IED</t>
  </si>
  <si>
    <t>Direcciòn de Calidad Educativa</t>
  </si>
  <si>
    <t>IED NORMAL SUPERIOR UBATÉ
IED EL VOLCAN
IED BRUSELAS
IED LUIS ANTONIO ESCOBAR
IED NORMAL SUPERIOR VILLAPINZON  
IED CEIS DE SOPO
IED EL CARMEN GUACHETA
IED BARROBLANCO- BOJACÁ
IED PIO XII PACHO
IED FERRALARADA - CHOACHI
IED IGANCIO PESCADOR - CHOACHÇI</t>
  </si>
  <si>
    <t>UBATÉ
VILLAPINZÓN 
CHOACHI
SOPO
PACHO
GUACHETA
BOJACA</t>
  </si>
  <si>
    <t>OCTUBRE Y NOVIEMBRE 2017</t>
  </si>
  <si>
    <t xml:space="preserve">ACOMPAÑAMIENTO A LAS IED QUE SE ENCUENTRAN IMPLEMENTANDO EL SISTEMA DE EDUCACIÓN RELACIONAL FONTAN. </t>
  </si>
  <si>
    <t xml:space="preserve">IED CON CLARIDAD EN EL CONCEPTO Y METODOLOGÍA DEL SISTEMA DE EDUCACIÓN RELACIONAL FONTAN. </t>
  </si>
  <si>
    <t>ASESORIA A SERETARIAS DE EDUCACION MUNICIPALES Y A IED</t>
  </si>
  <si>
    <t>Brindar soporte tecnico a las IED de los municipios no certificados del departamento, en los sitemas de matricula ( SIMAT),Gestión escolar  ( SIGES) e identificación de la deserción escolar (SIMPADE)</t>
  </si>
  <si>
    <t>No. Instituciones  atendidas</t>
  </si>
  <si>
    <t>Secretaria TIC.
Ministerio de educación nacional</t>
  </si>
  <si>
    <t>Instituciones educativas Pública y privadas de los 109 municipios del departamento.</t>
  </si>
  <si>
    <t>Medios y nuevas tecnologias</t>
  </si>
  <si>
    <t xml:space="preserve">IED DE LOS MUNICIPIOS NO CERTIFICADOS DEL DEPARTAMENTO ( VER FORMATOS DE ASISTENCIA TECNICA CORRESPONDIENTES </t>
  </si>
  <si>
    <t>72 horas</t>
  </si>
  <si>
    <t xml:space="preserve"> Ésta asistencia técnica se brinda en via telefónica, correo electronico, o en  las instalacionde la Secretaría de educación-Direccion de</t>
  </si>
  <si>
    <t xml:space="preserve">Octubre-Diciembre de 2017 </t>
  </si>
  <si>
    <t>Orientación a funcionarios de IE del departamento en asignación de claves, ingreso y manejo de plataformas y solución de inconvenientes con la operación del sistema.</t>
  </si>
  <si>
    <t>Optimizar el manejo y uso de los sitemas de información del sector.</t>
  </si>
  <si>
    <t>Sin medición</t>
  </si>
  <si>
    <t>No se realizadon mediciones del nivel de satisfacción de los usuarios., por cuanto la asistencia se efectuo por el SAC.</t>
  </si>
  <si>
    <t>SOPÓRTE TECNICO PARA EL FORTALECIMIENTO DE LA INFRAESTRUCTURA TECNOLIGICA DE LA SECRETARIA</t>
  </si>
  <si>
    <t>Brindar acompañamiento y soporte técnico a las IED para efectuar mantenimiento preventivo y correctivo a la infraestructura tecnologica.</t>
  </si>
  <si>
    <t>Sec TIC.
IED.
Alcaldias.</t>
  </si>
  <si>
    <t>Instituciones educativas Pública  de los 109 municipios del departamento.</t>
  </si>
  <si>
    <t>IED RURAL ZARAGOZA(ARBELAEZ) IED POMPILIO MARTINEZ ( CAJICA).  IED PIO X ( CHIPAQUE).                                  IEDEL VINO ( LA VEGA).                                 IED NORMAL  STA TERESITA(Q/TME)  IED NORMAL  S DE UBATE.                            IED AGUSTIN PARRA (SIMIJACA)             IED  ANTONIO RICAURTE( P/SALGAR)   IED RAFAEL POMBO (SOPÓ).                      IED TEC. INDUSTRIAL (TOCANCIPA)   IED TISQUESUSA(SUSA)                                   IED EL CARMEN (GUASCA)</t>
  </si>
  <si>
    <t>VILLAPINZON. BOJACA,.         GUATAVITA.                     SAN JUAN DE R/SECO, LA MESA.</t>
  </si>
  <si>
    <t xml:space="preserve">Diciembre 18 de 2017 </t>
  </si>
  <si>
    <t xml:space="preserve">1- Entrega equipos para emisoras escolares y     2- Prueba de funcionamiento de los mismos. </t>
  </si>
  <si>
    <t xml:space="preserve">1- Puesta en funcionamiento  equipos para la emisora escolar  ( prueba).                                     2- Entrega formal de equipos.                                  </t>
  </si>
  <si>
    <t>No se realizo medición del nivel de satisfacción de los usuarios.</t>
  </si>
  <si>
    <t>No. MUNICIPIOS ASESORADOS</t>
  </si>
  <si>
    <t xml:space="preserve">ADMINISTRACIONES MUNICIPIPALES - INSTITUCIONES EDUCATIVAS </t>
  </si>
  <si>
    <t>106 MUNICIPIOS</t>
  </si>
  <si>
    <t>COBERTURA</t>
  </si>
  <si>
    <t>EDUCACIÓN INCLUSIVA</t>
  </si>
  <si>
    <t xml:space="preserve">Realizar acompañamiento a las IED de Departamento a traves del Instituto Nacional para Sordos INSOR-  para el fortalecimiento a  la oferta educativa para los sordos de las IED de municipios no certificados. (Convenio Interadministrativo 068/17)  </t>
  </si>
  <si>
    <t>INSTIUTO NACIONAL PARA SORDOS - INSOR</t>
  </si>
  <si>
    <t>NIÑOS, NÑAS Y ADOLESCENTES, DOCENTES, DIRECTIVOS DOCENTES Y ADRES DE FAMLIA</t>
  </si>
  <si>
    <t>INSTITUTO INSOR</t>
  </si>
  <si>
    <t xml:space="preserve">COBERTURA </t>
  </si>
  <si>
    <t>IED. CARLOS ABONDANO, IED SERREZUELA, ESCUELA NORMAL SUPERIOR DE SAN BERNARDO, ESCUELA NORMAL SUPERIOR DE UBATE. Vereda Puente Piedra, Visita Institución Educativa San Patricio, 
Bojacá, Visita a la IE Nuestra Señora de la Gracia.
a los municipios aledaños (Guatavita, Suesca, Tocancipá, El rosal, Bojacá),</t>
  </si>
  <si>
    <t>36 HORAS</t>
  </si>
  <si>
    <t>SESQUILE, MADRID,  TOPANCIPA , UBATE,  SAN BERNARDO.GUATAVITA, SUESCA, TOCANCIPA, EL ROSAL, BOJACÁ.</t>
  </si>
  <si>
    <t>01/10/2017 a 15/12/2017</t>
  </si>
  <si>
    <t>Acompañamiento y cualificación a la IE Serrezuela en el municipio de Madrid y Carlos Abondano en Sesquilé, en torno al proceso de escolarización de los estudiantes sordos.                                             Capacitación directa a miembros de la comunidad educativa, prestando especial atención a quienes atienden de manera directa al estudiante sordo, y a quienes hacen parte del ciclo complementario de las ENS que participan en el proceso.            Diseño documental de un modelo educativo de carácter flexible para la atención de los estudiantes sordos que viven en zonas distantes de las IE en las que se cuenta con la organización necesaria para su educación</t>
  </si>
  <si>
    <t xml:space="preserve"> Acompañamiento en la verificación del reporte de los estudiantes sordos en el SIMAT.     Fortalecer la propuesta de inclusión de las IE a partir del índice de inclusión.                     Trabajar de la mano con el equipo de docentes que lidera el proceso de inclusión en las IE para avanzar en el cumplimiento de los objetivos y acciones propuestas en el marco del convenio. Apoyo en el proceso adelantado por los intérpretes y modelos lingüísticos que labora en la IE con los estudiantes sordos.                                                                                                        ENS con un plan de acción para el desarrollo de procesos de formación a los normalistas en torno al sordo y su educación.
Normalistas conocedores de aspectos fundamentales relacionados con los sordos y su educación.
Docentes y padres de familia sensibles al proceso de investigación y los cambios que se están haciendo desde la secretaría de educación para fortalecer el proceso educativo de los estudiantes sordos.                                                                                                                                         Brindar atención educativa pertinente a los estudiantes sordos, por medio de la creación y validación de un modelo de educación innovador y flexible que responda a las condiciones del contexto y las necesidades e intereses de los estudiantes sordos que viven en las zonas alejadas del departamento de Cundinamarca
</t>
  </si>
  <si>
    <t xml:space="preserve">El Instituto Insor, entrego  el informe final en donde entregan:                                        - Diapositivas
 -  Informe digital e impreso
 -  Registro fotográfico y   fílmico
 -  Registro de asistencia
 - Acta de reunión
</t>
  </si>
  <si>
    <t xml:space="preserve">Realizar acompañamiento a las IED de Departamento a traves de la Fundación PROGRESA para la prestación del  servicio de apoyo pedagógico, el acompañamiento y la formación para la educación inclusiva, en las IED focalizads, en municipios no certificados </t>
  </si>
  <si>
    <t>FUNDACION SOCIAL EDUCATIVA PARA EL PROGESO Y DESARROLLO HUMANO</t>
  </si>
  <si>
    <t>DOCENTES, DIRECTIVOS DOCENTES Y NIÑOS, NIÑAS Y ADOLESCENTES</t>
  </si>
  <si>
    <t>FUNDACION PROGRESA</t>
  </si>
  <si>
    <t>LAS 101 IED PRIORIZADAS EN 58 MUNICIPIOS FOCALIZADOS.</t>
  </si>
  <si>
    <t xml:space="preserve">1034 Horas </t>
  </si>
  <si>
    <t xml:space="preserve">58 municipios del departamento </t>
  </si>
  <si>
    <t>01/10/2017 AL 30/12/2017</t>
  </si>
  <si>
    <t>ACOMPAÑAMIENTO A LAS IED QUE SE ENCUENTRAN IMPLEMENTANDO EL PROGRAMA DE EDUCACION INCLUSIVA. Con  talleres de capacitacion para docentes, directivos docentes,  docentes orientadores.                                                    Diplomado para 80 docentes en Educación Inclusiva.</t>
  </si>
  <si>
    <t>MEJORA EN LA GESTION PARA LA INCLUSION EDUCATIVA A NIVEL DE LAS IED</t>
  </si>
  <si>
    <t xml:space="preserve">101  IED, y usuarios 3684 </t>
  </si>
  <si>
    <t>La Fundacion Progresa entrego el informe Final en donde se entregaron:                       130  carpetas en donde se evidencia archivo de las acciones realizadas en las 101 IED, en donde se ejecuto el programa del contrato 082/2017</t>
  </si>
  <si>
    <t>Asesoria y acompañamiento a las IED en el SIMAT y SIPADE (Gestión de Retiro de Estudiantes,Correccion de Inconsistencias, control y seguimiento a las estapas del proceso de matricula, generacion de reportes de matricula, duplicidad en documentos de identidad)</t>
  </si>
  <si>
    <t>No. INSTITUCIONES EDUCATIVAS ATENDIDAS</t>
  </si>
  <si>
    <t>INSTITUCIONES  EDUCATIVAS</t>
  </si>
  <si>
    <t>148 - 136</t>
  </si>
  <si>
    <t>COMUNIDAD EDUCATIVA</t>
  </si>
  <si>
    <t>100 IED</t>
  </si>
  <si>
    <t xml:space="preserve">IED , SECRETARIA DE EDUCACIÓN </t>
  </si>
  <si>
    <t xml:space="preserve">80 horas </t>
  </si>
  <si>
    <t>SE BRINDO ACOMPAÑAMIENTO A LAS IED EN EL MANEJO Y USO DE LOS SISTEMAS DE INFORMACIÓN (SIMAT Y SIMPADE)</t>
  </si>
  <si>
    <t xml:space="preserve">EL ACOMPAÑAMIENTO A LAS IED EN LOS SISTEMAS DE INFORMACIÓN (SIMAT Y SIMPADE) PERMITE MANTENER DEPURADA Y ACTUALIZADA LA INFORMACIÓN.
REPORTES CONFIABLES Y OPORTUNOS PARA LAS ENTIDADES QUE LOS REQUIERAN ASÍ COMO PARA  LA ASIGNACIÓN DE RECURSOS.
</t>
  </si>
  <si>
    <t>ESTA EN PROCESO EL REPORTE DE MEDICION DE SATISFACCION DE LOS USUARIOS</t>
  </si>
  <si>
    <t>Reealizar acompañamiento  a  los municipios focalizados para la implementación del  modelo de alfabetización</t>
  </si>
  <si>
    <t>No. De Municipios acompañados</t>
  </si>
  <si>
    <t>MINISTERIO DE EDUCACION NACIONAL. ASOCIACIÓN COLOMBIANA DE INIVERSIDADES ASCUN. INSTITUCIONES EDUCATIVAS FOCALIZADAS</t>
  </si>
  <si>
    <t>MUNICIPIOS FOCALIZADOS</t>
  </si>
  <si>
    <t>4 MUNICIPIOS.</t>
  </si>
  <si>
    <t>2                             HORAS</t>
  </si>
  <si>
    <t>Ministerio de Educacion y ASCUN</t>
  </si>
  <si>
    <t>REPORTE OPORTUNO DE ESTUDIANTES EN EL SISTEMA DE INFORMACION DE MATRICULA.</t>
  </si>
  <si>
    <t>SAMUEL VILLAMIZAR</t>
  </si>
  <si>
    <t>MARIA RUTH HERNANDEZ MARTINEZ</t>
  </si>
  <si>
    <t>VIGILANCIA Y CONTROL</t>
  </si>
  <si>
    <t xml:space="preserve">FIRMA DE LA SECRETARIA DE EDUCACION </t>
  </si>
  <si>
    <t>ASESOR DEL DESPACHO Y LÍDER INSPECCIÓN</t>
  </si>
  <si>
    <t xml:space="preserve">No. de capacitaciones realizadas.                                           </t>
  </si>
  <si>
    <r>
      <t>Capacitaciones</t>
    </r>
    <r>
      <rPr>
        <sz val="8"/>
        <color theme="1"/>
        <rFont val="Calibri"/>
        <family val="2"/>
        <scheme val="minor"/>
      </rPr>
      <t/>
    </r>
  </si>
  <si>
    <t xml:space="preserve">No. de asesorías realizadas.                         </t>
  </si>
  <si>
    <r>
      <t>Asesorías</t>
    </r>
    <r>
      <rPr>
        <sz val="8"/>
        <color theme="1"/>
        <rFont val="Calibri"/>
        <family val="2"/>
        <scheme val="minor"/>
      </rPr>
      <t/>
    </r>
  </si>
  <si>
    <t>No. de capacitaciones realizadas.</t>
  </si>
  <si>
    <t>SECRETARÍA O ENTIDAD:  Instituto de Infraestructura y Concesiones de Cundinamarca - ICCU</t>
  </si>
  <si>
    <r>
      <t xml:space="preserve">AÑO: </t>
    </r>
    <r>
      <rPr>
        <b/>
        <u/>
        <sz val="11"/>
        <color theme="1"/>
        <rFont val="Calibri"/>
        <family val="2"/>
        <scheme val="minor"/>
      </rPr>
      <t xml:space="preserve">2017  </t>
    </r>
    <r>
      <rPr>
        <b/>
        <sz val="11"/>
        <color theme="1"/>
        <rFont val="Calibri"/>
        <family val="2"/>
        <scheme val="minor"/>
      </rPr>
      <t xml:space="preserve">                TRIMESTRE No.: ____</t>
    </r>
    <r>
      <rPr>
        <b/>
        <u/>
        <sz val="11"/>
        <color theme="1"/>
        <rFont val="Calibri"/>
        <family val="2"/>
        <scheme val="minor"/>
      </rPr>
      <t>4</t>
    </r>
    <r>
      <rPr>
        <b/>
        <sz val="11"/>
        <color theme="1"/>
        <rFont val="Calibri"/>
        <family val="2"/>
        <scheme val="minor"/>
      </rPr>
      <t>_____</t>
    </r>
  </si>
  <si>
    <t>Asistencia Técnica  Previa a la Viabilizacion de Proyectos y durante la ejecucion, supervision y liquidacion de Poryectos de Infraestructura fisica horizontal y vertical en los Municipios del Departamento de Cundinamarca.</t>
  </si>
  <si>
    <t>Brindar orientación Técnica para la estructuración de los proyectos en referencia a: al Diagnóstico, estudios, diseños, presupuesto de obra y elaboración de la metodología general ajustada MGA, y la ejecucion de los proyecto mediante el cumplimiento de especificaciones tecnicas legalmente establecidas.</t>
  </si>
  <si>
    <t>354, 355, 356, 357, 358, 359, 360, 361, 362, 363, 364, 438, 439, 471</t>
  </si>
  <si>
    <t>ICCU</t>
  </si>
  <si>
    <t>Gerencia General, Subgerencia de: 
Concesiones
Infraestructura
Construcciones
Oficina Asesora Juridica</t>
  </si>
  <si>
    <t>Todos los municipios del Departamento de Cundinamarca</t>
  </si>
  <si>
    <t>ación Técnica para la estructuración de los proyectos en referencia a: al Diagnóstico, estudios, diseños, presupuesto de obra y elaboración de la metodología general ajustada MGA, y la ejecucion de los proyecto mediante el cumplimiento de especificaciones tecnicas legalmente establecidas.</t>
  </si>
  <si>
    <t xml:space="preserve">NANCY VALBUENA RAMOS </t>
  </si>
  <si>
    <t>Elaboro: Ing. Miguel David Soler - Profesional ICCU</t>
  </si>
  <si>
    <t xml:space="preserve">SECRETARÍA DE MINAS, ENERGÍA Y GAS </t>
  </si>
  <si>
    <r>
      <t>AÑO __2017____________     TRIMESTRE No.</t>
    </r>
    <r>
      <rPr>
        <b/>
        <u/>
        <sz val="11"/>
        <color theme="1"/>
        <rFont val="Calibri"/>
        <family val="2"/>
        <scheme val="minor"/>
      </rPr>
      <t xml:space="preserve"> </t>
    </r>
    <r>
      <rPr>
        <b/>
        <sz val="11"/>
        <color theme="1"/>
        <rFont val="Calibri"/>
        <family val="2"/>
        <scheme val="minor"/>
      </rPr>
      <t xml:space="preserve"> 4to_________</t>
    </r>
  </si>
  <si>
    <r>
      <t>NOMBRE</t>
    </r>
    <r>
      <rPr>
        <b/>
        <sz val="8"/>
        <rFont val="Calibri"/>
        <family val="2"/>
        <scheme val="minor"/>
      </rPr>
      <t xml:space="preserve"> </t>
    </r>
    <r>
      <rPr>
        <sz val="8"/>
        <rFont val="Calibri"/>
        <family val="2"/>
        <scheme val="minor"/>
      </rPr>
      <t xml:space="preserve">DE ENTIDADES ASISTIDAS                                                                   </t>
    </r>
  </si>
  <si>
    <t>Minería</t>
  </si>
  <si>
    <t xml:space="preserve">Diplomado </t>
  </si>
  <si>
    <t xml:space="preserve">Numero de certificaciones otorgadas </t>
  </si>
  <si>
    <t xml:space="preserve">NÚMERO </t>
  </si>
  <si>
    <t>Universidades, municipio minminas, ANM</t>
  </si>
  <si>
    <t>mineros, estudiantes, entidades publicas</t>
  </si>
  <si>
    <t>Secretaría de Minas, Energía y Gas</t>
  </si>
  <si>
    <t xml:space="preserve">- M. Guacheta
- M. Lenguazaque 
- Grupo Minero </t>
  </si>
  <si>
    <t xml:space="preserve">28 Dias </t>
  </si>
  <si>
    <t xml:space="preserve">Universidad   Externado </t>
  </si>
  <si>
    <t>4 Profesores</t>
  </si>
  <si>
    <t xml:space="preserve">Ubate </t>
  </si>
  <si>
    <t>11/11/2017- 9/12/2017</t>
  </si>
  <si>
    <t xml:space="preserve">Capacitacion de Diplomado </t>
  </si>
  <si>
    <t xml:space="preserve">Satisfactoria </t>
  </si>
  <si>
    <t xml:space="preserve">Seminario </t>
  </si>
  <si>
    <t>- M. Cota 
- M. Guacheta 
- M. Cucunuba 
- M. Sogamoso
- Bogota 
- M. Ubate 
- M. Zipaquira 
- M. Lenguazaque 
- M. Cogua
- M. Sutatausa
- M. Pacho 
- M. Santa Rosa de Viterbo 
- Carbonara 
- Agregados
- Univesidad Libre 
- U.P.T.C
- U.P.M.
- Mayor Minas 
- CAR
- Catedral de Sal 
- Agromera Quirosas 
- JAL
- IQM S.A.S
- A.S Colminas 
- RAJ  S.A.S.</t>
  </si>
  <si>
    <t xml:space="preserve">- Escuela C Ing. Militares
- Columbia Cool Compani 
- Petro Gas 
- Cordecit 
- Compañia Minera Triunfo 
- Corbonera LTDA 
- Prohuyera LTDA 
- Compañia Minera el Triunfo 
- Pramincany Social 
- Condecit
- Pomineg Independiente
- Solaminert S.A.S
- Reprecon 
- Pracxes Mineras
- Agencia N.M 
- U. Sonora de Mexico 
- Carbonera San Gregorio 
- Proinvercoal S.A.S.
- Mayor Minas  
- Agrominero Quirosas  
- Rocas  y Minerales  S.A.S. 
- Inv. Olaya Rincon 
- Petroloy 
- Carboveva </t>
  </si>
  <si>
    <t xml:space="preserve">4 Dias </t>
  </si>
  <si>
    <t xml:space="preserve">- Universidad  Libre
- Universidad Externado  </t>
  </si>
  <si>
    <t xml:space="preserve">26 Personas </t>
  </si>
  <si>
    <t xml:space="preserve">4 D ias </t>
  </si>
  <si>
    <t xml:space="preserve">- M. Zipaquira
- Bogota       </t>
  </si>
  <si>
    <t>- 24-25 de Noviembre /2017
-1-2  de Diciembre /2017</t>
  </si>
  <si>
    <t xml:space="preserve">Capacitacion Seminario </t>
  </si>
  <si>
    <t>Formalizacíon de UPM</t>
  </si>
  <si>
    <t>UPM asesoradas al trimestre</t>
  </si>
  <si>
    <t xml:space="preserve">MINMINAS </t>
  </si>
  <si>
    <t>Mineros</t>
  </si>
  <si>
    <t>1. UPM: HCN-081 – la Esperanza
2. UPM: 1909T – El Arrayan
3. UPM: 1909T – Veta Grande
4. UPM: 02-004-98 – Tesoro 1
5. UPM: HFS-081 – El Túnel
6. UPM: FAN-101 – El Establo
7. UPM: HCM-151 – La Tebaida
8. UPM: 2505 – Tierra Alta
9. UPM: 217 – Compañía Minera el Triunfo
10. UPM: EAG-071 – Mina la Grande 
11. UPM: HJ4-14471 – Cantera los Pinos
12. UPM: HD6-081 – Mina Esperanza
13. UPM: GFO-081 - Triunfante
14. UPM: 1129T – Luis Eduardo Ch.
15. UPM: EEQ-142 – Octavio Triana N
16. UPM: FEJ-101 – Jorge de Jesús C
17. UPM: 1968T – Adelo Velásquez
18. UPM: ED1-074 – El Bosque
19. UPM: ED1-074 – Cetin-Terranova
20. UPM: 33488 – Efraín Alvarado
21. UPM: 2505 – El Rinconcito
22. UPM: EAG-071 – El Rumbon
23. UPM: ED1-073 - El Rebusque
24. UPM: ED1-073 - El Túnel
25. UPM:EFA-141 
26. UPM: HBA-082
27. UPM: HEC-081
28. UPM: AGU-102
29. UPM: 867T – El Mortiño
30. UPM: 867T - Potrerito
31. UPM: 867T – El Laberinto
32. UPM: 867T - Canales
33. UPM: JD9 - 131</t>
  </si>
  <si>
    <t xml:space="preserve">34. UPM: 867T – Los Pinos
35. UPM: 9482 – Los Pinos
36. UPM: 15433
37. UPM: 02-007-98
38. UPM: 13952 – Potrero I
39. UPM: 13952 – El Potrero 
40. UPM: EIP-152 Los Pinos
Con el presente informe se entregaran los informes de Acompañamiento Inicial faltantes de las veinticinco (25) UPM que faltan:,
41. UPM: 867T – Mina el Roble – BM Piedro II
42. UPM: ARE 212 de 2016 – BM Tras el Alto
43. UPM: ARE 212 de 2016 – San Rafael
44. UPM: 11349 – Mina el Arenal
45. UPM: ARE 212 de 2016 – BM Aguazul 
46. UPM: ARE 138 de 2014 – Mina Fotoque 1
47. UPM: ARE 138 de 2014 – Mina el Encenillo
48. UPM: ARE 138 de 2014 – Mina el rincón 2
49. UPM: ARE 212 de 2016 – BM el Porvenir
50. UPM: ARE 138 de 2014 – Mina Fotoque 2
51. UPM: 867T  - Buenavista
52. UPM 867T – Roble Bocatoma II
53. UPM: CL3-081
54. UPM: ARE 212 de 2016 – BM Casavieja / Explominer
55. UPM: 867T – San Francisco S.A.S.
56. UPM: 867T – Intercarbon Mining S.A.S.
57. UPM: 867T – San Francisco Rubí – Piedro
58. UPM: 867T – SAG Miner S.A.S.
59. UPM: 867T – San Francisco Consuelo
60. UPM: 1930T
61. UPM: 1973T
62. UPM: CL3-081 – Zona sur
63. UPM: ARE 138 de 2014 – Minal el Cerrejón
64. UPM: 867T – Mina el Porvenir
65. UPM: ARE 212 de 2016 – La uno veinte
66. UPM: ARE 212 de 2016 – BM La Lomita </t>
  </si>
  <si>
    <t xml:space="preserve">49 Dias </t>
  </si>
  <si>
    <t xml:space="preserve">20 Profesionales </t>
  </si>
  <si>
    <t>-M. Guacheta 
- M. Lenguazaque
- M. Cucunuba
- M. Sutatausa 
- M Tausa</t>
  </si>
  <si>
    <t>1 de Octubre al 31 de Diciembre /2017</t>
  </si>
  <si>
    <t xml:space="preserve">- Asistencia tecnica 
- Acompañamiento </t>
  </si>
  <si>
    <t>Se presta Asistencia Tecnica Todos los dias, Hacemos corte a 13 de Diciembre de 2017, pero se prestara asistencia y acompañamiento hasta 31 de Diciembre.</t>
  </si>
  <si>
    <t xml:space="preserve">Asesoría en temas mimeros y ambientales </t>
  </si>
  <si>
    <t>Asesoría en oficina temas de Minería.</t>
  </si>
  <si>
    <t>376-377</t>
  </si>
  <si>
    <t>Mineros, Administraciones municipales, asociaciones, cooperativas, entidades publico privadas, instituciones educativas</t>
  </si>
  <si>
    <t xml:space="preserve">Municipio de Granada 
Municipio de Tibacuy
Gobierno 
Muncicipio de  Sancayetano Concejal 
</t>
  </si>
  <si>
    <t xml:space="preserve">7 Horas </t>
  </si>
  <si>
    <t xml:space="preserve"> Bogota Gobernacion de Cundinamarca </t>
  </si>
  <si>
    <t>17 de Octubre de 2017
15 de Noviembre de 2017
19 de Diciembre 
17 de Noviembre de 2017
28 de Noviembre de 2017</t>
  </si>
  <si>
    <t xml:space="preserve">- Convenio gas en el Municipio de Granada.
'- Autorizaciones Temporales 
'- recebora 
'- autorizacion temporal 
'- Mineria </t>
  </si>
  <si>
    <t xml:space="preserve">Gas </t>
  </si>
  <si>
    <t>Socialización a la comunidad de los proyectos a realizar de gas</t>
  </si>
  <si>
    <t>Socializaciones realizadas</t>
  </si>
  <si>
    <t>Administraciones municipales, Operadores de red de gas.</t>
  </si>
  <si>
    <t xml:space="preserve">Población en general </t>
  </si>
  <si>
    <t xml:space="preserve">´- Municipios 
- Alcanos 
-JAC 
-Gobernacion </t>
  </si>
  <si>
    <t xml:space="preserve">2 horas </t>
  </si>
  <si>
    <t xml:space="preserve">Alcanos </t>
  </si>
  <si>
    <t xml:space="preserve">M. Ricaurte </t>
  </si>
  <si>
    <t>27 de Diciembre de 2017</t>
  </si>
  <si>
    <t xml:space="preserve">Socializacion de proyecto de Gas para la vereda </t>
  </si>
  <si>
    <t xml:space="preserve">Esta activida sera realizada el dia 27 de Diciembre de 2017 </t>
  </si>
  <si>
    <t>Asesoría en tema de Gasificación</t>
  </si>
  <si>
    <t xml:space="preserve">Asesoria en Oficina y externa en temas de Gacificaion </t>
  </si>
  <si>
    <t xml:space="preserve">Municipio de Ubate 
Municipio de Gacheta 
Municipio de Granada 
Yavegas 
Fomeque 
Medina </t>
  </si>
  <si>
    <t>Bogota, Gobernacion de Cundinamarca.</t>
  </si>
  <si>
    <t>19 de Dicimbre de 2017</t>
  </si>
  <si>
    <t xml:space="preserve">Se contestaron las inquietudes correspondientes a Gas y Redes Electricas </t>
  </si>
  <si>
    <t>ENERGÍA</t>
  </si>
  <si>
    <t>Asesoría en temas electricos</t>
  </si>
  <si>
    <t xml:space="preserve">Asesoría en oficina en temas de Energía </t>
  </si>
  <si>
    <t>464 - 474</t>
  </si>
  <si>
    <t>Administraciones municipales, Operador de Red de energía</t>
  </si>
  <si>
    <t xml:space="preserve">- Secretaria de Gobierno del Departamento 
-Municipio de Ubala 
- Codensa </t>
  </si>
  <si>
    <t xml:space="preserve">3 horas </t>
  </si>
  <si>
    <t>1 de Diciembre / 2017
12 de Diciembre /2017</t>
  </si>
  <si>
    <t>-Se entrego informacion censo de Energia  2014 y censo 2017. 
'-Comité tecnico del conv. 006 de 2016 que se esta ejecutando.</t>
  </si>
  <si>
    <t>CARLOS MANUEL MONTAÑO BARRANTES</t>
  </si>
  <si>
    <t xml:space="preserve">Informacion suministrada por cada uno de los responsables,  soportes en carpeta de  Asistencia Tecnica 2017 </t>
  </si>
  <si>
    <t>FIRMA DEL SECRETARIO</t>
  </si>
  <si>
    <t>MINAS, ENERGÍA Y GAS</t>
  </si>
  <si>
    <t xml:space="preserve">- M. Cota 
- M. Guacheta 
- M. Cucunuba 
- M. Sogamoso
- Bogota 
- M. Ubate 
- M. Zipaquira 
- M. Lenguazaque 
- M. Cogua
- M. Sutatausa
- M. Pacho 
- M. Santa Rosa de Viterbo 
- Carbonara 
- Agregados
- Univesidad Libre 
- U.P.T.C
- U.P.M.
- Mayor Minas 
- CAR
- Catedral de Sal 
- Agromera Quirosas 
- JAL
- IQM S.A.S
- A.S Colminas 
- RAJ  S.A.S. '- Escuela C Ing. Militares
- Columbia Cool Compani 
- Petro Gas 
- Cordecit 
- Compañia Minera Triunfo 
- Corbonera LTDA 
- Prohuyera LTDA 
- Compañia Minera el Triunfo 
- Pramincany Social 
- Condecit
- Pomineg Independiente
- Solaminert S.A.S
- Reprecon 
- Pracxes Mineras
- Agencia N.M 
- U. Sonora de Mexico 
- Carbonera San Gregorio 
- Proinvercoal S.A.S.
- Mayor Minas  
- Agrominero Quirosas  
- Rocas  y Minerales  S.A.S. 
- Inv. Olaya Rincon 
- Petroloy 
- Carboveva </t>
  </si>
  <si>
    <t xml:space="preserve">1. UPM: HCN-081 – la Esperanza
2. UPM: 1909T – El Arrayan
3. UPM: 1909T – Veta Grande
4. UPM: 02-004-98 – Tesoro 1
5. UPM: HFS-081 – El Túnel
6. UPM: FAN-101 – El Establo
7. UPM: HCM-151 – La Tebaida
8. UPM: 2505 – Tierra Alta
9. UPM: 217 – Compañía Minera el Triunfo
10. UPM: EAG-071 – Mina la Grande 
11. UPM: HJ4-14471 – Cantera los Pinos
12. UPM: HD6-081 – Mina Esperanza
13. UPM: GFO-081 - Triunfante
14. UPM: 1129T – Luis Eduardo Ch.
15. UPM: EEQ-142 – Octavio Triana N
16. UPM: FEJ-101 – Jorge de Jesús C
17. UPM: 1968T – Adelo Velásquez
18. UPM: ED1-074 – El Bosque
19. UPM: ED1-074 – Cetin-Terranova
20. UPM: 33488 – Efraín Alvarado
21. UPM: 2505 – El Rinconcito
22. UPM: EAG-071 – El Rumbon
23. UPM: ED1-073 - El Rebusque
24. UPM: ED1-073 - El Túnel
25. UPM:EFA-141 
26. UPM: HBA-082
27. UPM: HEC-081
28. UPM: AGU-102
29. UPM: 867T – El Mortiño
30. UPM: 867T - Potrerito
31. UPM: 867T – El Laberinto
32. UPM: 867T - Canales
33. UPM: JD9 - 131 34. UPM: 867T – Los Pinos
35. UPM: 9482 – Los Pinos
36. UPM: 15433
37. UPM: 02-007-98
38. UPM: 13952 – Potrero I
39. UPM: 13952 – El Potrero 
40. UPM: EIP-152 Los Pinos
Con el presente informe se entregaran los informes de Acompañamiento Inicial faltantes de las veinticinco (25) UPM que faltan:,
41. UPM: 867T – Mina el Roble – BM Piedro II
42. UPM: ARE 212 de 2016 – BM Tras el Alto
43. UPM: ARE 212 de 2016 – San Rafael
44. UPM: 11349 – Mina el Arenal
45. UPM: ARE 212 de 2016 – BM Aguazul 
46. UPM: ARE 138 de 2014 – Mina Fotoque 1
47. UPM: ARE 138 de 2014 – Mina el Encenillo
48. UPM: ARE 138 de 2014 – Mina el rincón 2
49. UPM: ARE 212 de 2016 – BM el Porvenir
50. UPM: ARE 138 de 2014 – Mina Fotoque 2
51. UPM: 867T  - Buenavista
52. UPM 867T – Roble Bocatoma II
53. UPM: CL3-081
54. UPM: ARE 212 de 2016 – BM Casavieja / Explominer
55. UPM: 867T – San Francisco S.A.S.
56. UPM: 867T – Intercarbon Mining S.A.S.
57. UPM: 867T – San Francisco Rubí – Piedro
58. UPM: 867T – SAG Miner S.A.S.
59. UPM: 867T – San Francisco Consuelo
60. UPM: 1930T
61. UPM: 1973T
62. UPM: CL3-081 – Zona sur
63. UPM: ARE 138 de 2014 – Minal el Cerrejón
64. UPM: 867T – Mina el Porvenir
65. UPM: ARE 212 de 2016 – La uno veinte
66. UPM: ARE 212 de 2016 – BM La Lomita </t>
  </si>
  <si>
    <t xml:space="preserve">Secretaria de Gobierno </t>
  </si>
  <si>
    <t>AÑO ______2017   TRIMESTRE No. ____IV______</t>
  </si>
  <si>
    <t xml:space="preserve">Fortalecimeinto Subcomite de Reparacion Integral y Restitucion de Tierras </t>
  </si>
  <si>
    <t xml:space="preserve">Fortalecer los conocimientos tecnicos y operativos de los Subcomites </t>
  </si>
  <si>
    <t xml:space="preserve">Municipos Capacitados </t>
  </si>
  <si>
    <t xml:space="preserve">numero </t>
  </si>
  <si>
    <t>310/306/309</t>
  </si>
  <si>
    <t xml:space="preserve">UNIDAD DE VICTIMAS Y MINISTERIOS </t>
  </si>
  <si>
    <t xml:space="preserve">Poblacion VCA, Enlaces de VCA, Personeros, alcaldes  y Secretarios. </t>
  </si>
  <si>
    <t xml:space="preserve">Dirrecion de Victimas </t>
  </si>
  <si>
    <t xml:space="preserve">enlaces de victimas de las secretarias de la gobernacion, UARIV, Secretaria de agricultura, Desarrollo Social, salud, educacion, Indeportes, IDECUT, URT, </t>
  </si>
  <si>
    <t>OEI</t>
  </si>
  <si>
    <t>CAJICA, CHIA, COGUA, VIOTA, ZIPAQUIRA, SOACHA, CABRERA, LA PALMA, VENECIA, LA MESA, MADRID, YACOPI,CHAGUANI, GUADUAS, SILVANIA, FUSAGASUGA.</t>
  </si>
  <si>
    <t>1,3,7,8,9,11,13,14,15,19,20,21 DE OCTUBRE 2017
20/11/2017
16/11/2017
14/12/2017
24/11/2017  06/12/2017  12/12/2017</t>
  </si>
  <si>
    <t xml:space="preserve">CAPACITACION  A LOS ENLACES DEL GABINETE DEPARTEMENTAL Y MUNICIPAL  EN LOS PROCESOS DE SENTENCIAS DE RESTITUCION DE TIERRAS Y SUBCOMITES DE REPARACION INTEGRAL. DENTRO DEL CONVENIO DE LA OEI BAJO LA ESTRATEGIA DE RECUPERACION DEL TEJIDO SOCIAL SE ASISTIO A LA POBLACION VCA EN ACCIONES DE PREVENCION TEMPRANA Y ORGANIZACION COMUNITARIA  </t>
  </si>
  <si>
    <t xml:space="preserve">FUNCIONARIOS PUBLICOS CON CAPACIDAD INSTALADA PARA DESARROLLAR LAS MEDIDAS DE LA POLITICA PUBLICA DE VICTIMAS Y POBLACION VICTIMA EN PROCESOS DE RECONTRUCCION DEL TEJIDO SOCIAL Y PERCEPCION DE PREVENCION URGENTE Y TEMPRANA FAVORABLE </t>
  </si>
  <si>
    <t xml:space="preserve">Asesoramiento  en la Ley 1448 “demás decretos reglamentarios”  con sus respectivos  componentes de la política pública como los son: Asistencia y atención, Sistemas de información, Reparación Integral, Participación,  Prevencion y   Proteccion  medidas de no Repeticion.  Acompañamiento y Asistencia Técnica  en los Subcomite y  Comités de Justicia Transicional, además de los diligenciamientos de las herramientas en las plataformas del Ministerio de interior y UARIV.    </t>
  </si>
  <si>
    <t>Fortalecer los procesos de planificación, implementación, seguimiento y evaluación de la política publica en los territorios.</t>
  </si>
  <si>
    <t>Todos los municipios del departamento.</t>
  </si>
  <si>
    <t xml:space="preserve">310 /306/318/ </t>
  </si>
  <si>
    <t xml:space="preserve">Diereccion de VCA </t>
  </si>
  <si>
    <t>alcaldias, enlaces municpales y mesas de participacion efectiva de victimas</t>
  </si>
  <si>
    <t xml:space="preserve">6 HORAS </t>
  </si>
  <si>
    <t xml:space="preserve">VIOTA,SOACHA, CAPARRAPI,GACHETA,GRANADA, GUAYABETAL, CHIA, LA PALMA,NIMAIMA, NOCAIMA, PARATEBUENO, SAN JUAN DE RIOSECO, YACOPI </t>
  </si>
  <si>
    <t>02,03,05,10,13,17,19,20,24,25,26,27,31 DE OCTUBRE 
09/11/2017
22/11/2017
21/07/2017
21/12/2017
09/08/2017
10/08/2017</t>
  </si>
  <si>
    <t xml:space="preserve">ACOMPAÑAMIENTO EN LA FORMULACION DE PROYECTOS A LA POBLACION VCA EN LA IDEA DE NEGOCIOS Y CAPACIDADES PRODUCTIVAS. SE DESARROLLARON ACOMPAÑAMIENTO Y ASISTENCIA A LAS MESAS DE PARTICIPACION MUNICIPALES EN LA IMPLEMENTACION DE LA NUEVOS DECRETOS </t>
  </si>
  <si>
    <t xml:space="preserve">EMPODERAMIENTO DE LA POBLACION VCA, ORGANIZACIONES Y MESAS EN EL DESARROLLO DE LA PARTICIPACION Y FORMULACION DE PROYECTOS Y CAPACIDADES PRODUCTIVAS </t>
  </si>
  <si>
    <t xml:space="preserve">SANEAMIENTO Y FORMALIZACIÓN DE PREDIOS FISCALES Y BALDÍOS URBANOS EN LOS MUNICIPIOS DEL DEPARTAMENTO DE CUNDINAMARCA </t>
  </si>
  <si>
    <t>(x)</t>
  </si>
  <si>
    <t>LOGRAR LA FORMALIZACIÓN DE LOS PREDIOS BALDÍOS Y FISCALES URBANOS</t>
  </si>
  <si>
    <t>NÚMERO DE ASISTENCIAS TÉCNICAS Y JURÍDICAS</t>
  </si>
  <si>
    <t>SUPERINTENDENCIA DE NOTARIADO Y REGISTRO (SNR), INSTITUO GEOGRÁFICO AGUSTÍN CODAZZI (IGAC), PROGRAMA NACIONES UNIDAS (PNUD),  AGENCIA  NACIONAL DE TIERRAS (ANT) Y SECRETARÍA DE AGRICULTURA</t>
  </si>
  <si>
    <t>FUNCIONARIOS, CONCEJALES, PERSONEROS Y COMUNIDAD NTERESADA, EN LOS 116 MUNICIPIOS DE CUNDINAMARCA</t>
  </si>
  <si>
    <t>116 MUNICIPIOS</t>
  </si>
  <si>
    <t>DIRECCIÓN  DE FORMALIZACIÓN DE PREDIOS</t>
  </si>
  <si>
    <t>Alcaldías y  concejos municipales , Oficinas de Registro  y seccionales  IGAC</t>
  </si>
  <si>
    <t>2H</t>
  </si>
  <si>
    <t>CONSORCIO CUNDINAMARCA TITULA 2017</t>
  </si>
  <si>
    <t>3H</t>
  </si>
  <si>
    <t xml:space="preserve">FUSAGASUGÁ, PASCA, SILVANIA, CÁQUEZA, CHIPAQUE, UBAQUE, FÓMEQUE, BOJACÁ, MADRID, FACATATIVÁ, ZIPACÓN,CHOCONTÁ, TIBIRITÁ, TAUSA, VILLETA, NIMAIMA, CAJICÁ, NEMOCÓN, TENJO, VILLAPINZÓN, RICAURTE, ARBELÁEZ, TIBACUY, GACHETÁ JUNÍN , GACHALÁ,  MOSQUERA, TIBIRITA,, SIMIJACA, GUACHETÁ, UBATÉ, SUTATAUSA, CARMEN DE CARUPA, COGUA, ZIPAQUIRÁ, EL PEÑÓN Y LA PALMA  </t>
  </si>
  <si>
    <t>EN LOS MESES OCT, NOV Y DIC DE 2017</t>
  </si>
  <si>
    <t xml:space="preserve"> OCACIONALMENTE PARA  FUNCIONARIOS DE PLANTA</t>
  </si>
  <si>
    <t xml:space="preserve"> OCACIONALMENTE PARA FUNCIONARIOS  DE PLANTA</t>
  </si>
  <si>
    <t>SE BRINDÓ ASISTENCIA TÉCNICA Y JURÍDICA  A LOS  FUNCIONARIOS  Y COMUNIDAD INTERESADA(OCUPANTES), DE LOS MUNICIPIOS  PARA EL PROCESO DE SANEAMIENTO Y FORMALIZACIÓN PREDIAL, PARA LO CUAL SE DEBE ORGANIZAR   UNA CARPETA  POR CADA UNO DE LOS PREDIOS  OBJETO DE TITULACIÓN CON LA CORRESPONDIENTE INFORMACIÓN SOCIAL, JURÍDICA Y TÉCNCA, HASTA EL PROYECTO DE LA CORRESPONDIENTE RESOLUCIÓN DE DECLARATORIA DE LA TITULARIDAD DEL PREDIO A NOMBRE DEL MUNICIPIO O DE CESIÓN A TÍTULO GRATUITO. ASÍ  MISMO,  EL REGISTRO DEL ACTO JURÍDICO ANTE LA OFICINA DE REGISTRO  DE INSTRUMENTOS CORRESPONDIENTE.  Y LA EXPEDICIÓN DEL CERTIFICADO DE TRADICÓN DE LIBERTADAD  CON LA  CORRESPONDIENTE ANOTACIÓN DE LA TITULARIDAD PLENA DEL DOMINIO DERECHO REAL A NOMBRE DEL MUNICIPIO O  AL BENEFICIARIO.</t>
  </si>
  <si>
    <t>232 TITULOS, ES DECIR 232 PROPIETARIOS MÁS  EN CUNDINAMARCA QUE CORRESPONDE A PREDIOS DE UTILIDAD PÚBLICA Y CON VICIENDA DE INTERES SOCIAL</t>
  </si>
  <si>
    <t xml:space="preserve">EL PROCESO DE FORMALIZACIÓN PREDIAL ES DE LARGO PLAZO, PORQUE  EL PORCESO INVOLUCRA VARIAS ENTIDADES PÚBLICAS, ASÍ MISMO, DEBE HABER VOLUNTAD  POR PARTE DE CADA UNO DE LOS MUNICIPIOS A TRAVES DE SU REPRESENTANTE LEGAL Y EL CONCEJO MPAL.  ENTRE EL 01 DE ENERO Y EL 31 DE DICIEMBRE DE 2017 SE REALIZARON 2840 ASISTENCIAS TÉCNCIACAS Y JURÍDICAS, A LOS FUNCIONARIOS  DE LOS MUNICIPIOS Y COMUNIDAD INTERESADA </t>
  </si>
  <si>
    <t>JAIRO MARTINEZ CRUZ</t>
  </si>
  <si>
    <t>SECRETARIO DE GOBIERNO</t>
  </si>
  <si>
    <t>GOBIERNO</t>
  </si>
  <si>
    <t>SECRETARÍA O ENTIDAD ____DEPARTAMENTO DE CUNDINAMARCA________________________</t>
  </si>
  <si>
    <t>AÑO ___2017______     TRIMESTRE No. _____4_______</t>
  </si>
  <si>
    <t>SECRETARÍA O ENTIDAD __SECRETARÍA DE AGRICULTURA Y DESARROLLO RURAL________________________________</t>
  </si>
  <si>
    <t>SECRETARÍA O ENTIDAD __EMPRESAS PÚBLICAS DE CUNDINAMARCA______________________________</t>
  </si>
  <si>
    <t>JONATHAN RAMÍREZ GUERRERO</t>
  </si>
  <si>
    <t>AÑO __2017____________     TRIMESTRE  4to_________</t>
  </si>
  <si>
    <t>SECRETARÍA O ENTIDAD ___TIC____________________________</t>
  </si>
  <si>
    <t>EDUARDO CONTRERAS  RAMÍREZ</t>
  </si>
  <si>
    <t xml:space="preserve">CAPACITAR Y ASESORAR A LAS  ADMINISTRACIONES MUNICIPALES  Y A LAS  IED EN LA IMPLEMENTACION DEL PROGRAMA DE TRANSPORTE ESCOLAR </t>
  </si>
  <si>
    <t>PERSONERÌA, ADMINISTRACION MUNICPIPAL, TESORERÌAS E IEDS</t>
  </si>
  <si>
    <t>48 HORAS</t>
  </si>
  <si>
    <t>TOCANCIPA, VILLETA, SILVANIA, GUADUAS, BOGOTA (2) PACHO</t>
  </si>
  <si>
    <t>MARZO ABRIL 2017</t>
  </si>
  <si>
    <t>CAPACITACION Y ASESORÍA A LOS 106 MUNICIPIOS</t>
  </si>
  <si>
    <t>POSITIVA (Se logra oportunidad en el reporte de información sobre el programa)</t>
  </si>
  <si>
    <t>SE LOGRO CUMPLIR EL 100% DE LA META YA QUE SE LLEGÓ A LOS 106 MUNICIPIOS PROGRAMADOS.</t>
  </si>
  <si>
    <t>SUBSIDIO DE TRANSPORTE ESCOLAR</t>
  </si>
  <si>
    <t>MATRICULA</t>
  </si>
  <si>
    <t xml:space="preserve">IED BOLIVAR y IED ZARAGOZA, IED AGUA BONITA, NORMAL DE PASCA, IED SAN NICOLAS, IED TISQUESUSA, </t>
  </si>
  <si>
    <t xml:space="preserve">VERIFICACION DE LA MATRICULA DE LOS MUNICIPIIOS FOCALIZADOS PARA LA IMPLEMETACION DE MODELO </t>
  </si>
  <si>
    <t>SE ABORDARON 6 SUPERANDO LOS 4 PROGRAMADOS</t>
  </si>
  <si>
    <t>PROGRAMA DE ALFABETIZACIÓN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</si>
</sst>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43" formatCode="_(* #,##0.00_);_(* \(#,##0.00\);_(* &quot;-&quot;??_);_(@_)"/>
  </numFmts>
  <fonts count="6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2"/>
      <color theme="1"/>
      <name val="Calibri"/>
      <family val="2"/>
      <scheme val="minor"/>
    </font>
    <font>
      <b/>
      <sz val="12"/>
      <color theme="1"/>
      <name val="Calibri"/>
      <family val="2"/>
      <scheme val="minor"/>
    </font>
    <font>
      <sz val="12"/>
      <name val="Calibri"/>
      <family val="2"/>
      <scheme val="minor"/>
    </font>
    <font>
      <sz val="12"/>
      <name val="Calibri"/>
      <family val="2"/>
    </font>
    <font>
      <sz val="14"/>
      <color theme="1"/>
      <name val="Calibri"/>
      <family val="2"/>
      <scheme val="minor"/>
    </font>
    <font>
      <b/>
      <sz val="14"/>
      <color theme="1"/>
      <name val="Calibri"/>
      <family val="2"/>
      <scheme val="minor"/>
    </font>
    <font>
      <sz val="8"/>
      <name val="Calibri"/>
      <family val="2"/>
      <scheme val="minor"/>
    </font>
    <font>
      <b/>
      <sz val="8"/>
      <name val="Calibri"/>
      <family val="2"/>
      <scheme val="minor"/>
    </font>
    <font>
      <sz val="8"/>
      <color theme="1"/>
      <name val="Calibri"/>
      <family val="2"/>
      <scheme val="minor"/>
    </font>
    <font>
      <b/>
      <sz val="8"/>
      <color theme="1"/>
      <name val="Calibri"/>
      <family val="2"/>
      <scheme val="minor"/>
    </font>
    <font>
      <b/>
      <sz val="9"/>
      <color indexed="81"/>
      <name val="Tahoma"/>
      <family val="2"/>
    </font>
    <font>
      <sz val="9"/>
      <color indexed="81"/>
      <name val="Tahoma"/>
      <family val="2"/>
    </font>
    <font>
      <b/>
      <sz val="8"/>
      <color indexed="81"/>
      <name val="Tahoma"/>
      <family val="2"/>
    </font>
    <font>
      <b/>
      <sz val="7"/>
      <color indexed="81"/>
      <name val="Tahoma"/>
      <family val="2"/>
    </font>
    <font>
      <sz val="7"/>
      <color indexed="81"/>
      <name val="Tahoma"/>
      <family val="2"/>
    </font>
    <font>
      <sz val="6"/>
      <color indexed="81"/>
      <name val="Tahoma"/>
      <family val="2"/>
    </font>
    <font>
      <sz val="10"/>
      <color theme="1"/>
      <name val="Calibri"/>
      <family val="2"/>
      <scheme val="minor"/>
    </font>
    <font>
      <sz val="10"/>
      <name val="Calibri"/>
      <family val="2"/>
      <scheme val="minor"/>
    </font>
    <font>
      <sz val="10"/>
      <name val="Calibri"/>
      <family val="2"/>
    </font>
    <font>
      <b/>
      <sz val="10"/>
      <color theme="1"/>
      <name val="Calibri"/>
      <family val="2"/>
      <scheme val="minor"/>
    </font>
    <font>
      <sz val="9"/>
      <color theme="1"/>
      <name val="Calibri"/>
      <family val="2"/>
      <scheme val="minor"/>
    </font>
    <font>
      <sz val="8"/>
      <name val="Calibri"/>
      <family val="2"/>
    </font>
    <font>
      <b/>
      <sz val="7"/>
      <color theme="1"/>
      <name val="Calibri"/>
      <family val="2"/>
      <scheme val="minor"/>
    </font>
    <font>
      <sz val="8"/>
      <color theme="9" tint="0.39997558519241921"/>
      <name val="Calibri"/>
      <family val="2"/>
      <scheme val="minor"/>
    </font>
    <font>
      <sz val="8"/>
      <color rgb="FF000000"/>
      <name val="Calibri"/>
      <family val="2"/>
      <scheme val="minor"/>
    </font>
    <font>
      <sz val="10"/>
      <color rgb="FF000000"/>
      <name val="Arial"/>
      <family val="2"/>
    </font>
    <font>
      <sz val="8"/>
      <color rgb="FF000000"/>
      <name val="Arial"/>
      <family val="2"/>
    </font>
    <font>
      <b/>
      <sz val="8"/>
      <name val="Calibri"/>
      <family val="2"/>
    </font>
    <font>
      <b/>
      <sz val="14"/>
      <color indexed="81"/>
      <name val="Tahoma"/>
      <family val="2"/>
    </font>
    <font>
      <sz val="14"/>
      <color indexed="81"/>
      <name val="Tahoma"/>
      <family val="2"/>
    </font>
    <font>
      <u/>
      <sz val="10"/>
      <color theme="1"/>
      <name val="Calibri"/>
      <family val="2"/>
      <scheme val="minor"/>
    </font>
    <font>
      <b/>
      <u/>
      <sz val="10"/>
      <color theme="1"/>
      <name val="Calibri"/>
      <family val="2"/>
      <scheme val="minor"/>
    </font>
    <font>
      <sz val="8"/>
      <color theme="1"/>
      <name val="Arial"/>
      <family val="2"/>
    </font>
    <font>
      <sz val="7"/>
      <color theme="1"/>
      <name val="Calibri"/>
      <family val="2"/>
      <scheme val="minor"/>
    </font>
    <font>
      <sz val="8"/>
      <color rgb="FFFF0000"/>
      <name val="Calibri"/>
      <family val="2"/>
      <scheme val="minor"/>
    </font>
    <font>
      <b/>
      <sz val="6"/>
      <color indexed="81"/>
      <name val="Tahoma"/>
      <family val="2"/>
    </font>
    <font>
      <b/>
      <sz val="8"/>
      <color indexed="8"/>
      <name val="Calibri"/>
      <family val="2"/>
    </font>
    <font>
      <sz val="8"/>
      <color indexed="8"/>
      <name val="Calibri"/>
      <family val="2"/>
    </font>
    <font>
      <sz val="8"/>
      <color indexed="81"/>
      <name val="Tahoma"/>
      <family val="2"/>
    </font>
    <font>
      <sz val="11"/>
      <color rgb="FF000000"/>
      <name val="Calibri"/>
      <family val="2"/>
      <scheme val="minor"/>
    </font>
    <font>
      <u/>
      <sz val="11"/>
      <color theme="1"/>
      <name val="Calibri"/>
      <family val="2"/>
      <scheme val="minor"/>
    </font>
    <font>
      <sz val="8"/>
      <color rgb="FF0070C0"/>
      <name val="Calibri"/>
      <family val="2"/>
      <scheme val="minor"/>
    </font>
    <font>
      <sz val="8"/>
      <name val="Arial"/>
      <family val="2"/>
    </font>
    <font>
      <b/>
      <u/>
      <sz val="11"/>
      <color theme="1"/>
      <name val="Calibri"/>
      <family val="2"/>
      <scheme val="minor"/>
    </font>
    <font>
      <sz val="11"/>
      <color theme="1"/>
      <name val="Clibri "/>
    </font>
    <font>
      <sz val="6"/>
      <color rgb="FF000000"/>
      <name val="Calibri"/>
      <family val="2"/>
      <scheme val="minor"/>
    </font>
    <font>
      <sz val="8"/>
      <name val="Arial Narrow"/>
      <family val="2"/>
    </font>
    <font>
      <b/>
      <sz val="8"/>
      <name val="Arial Narrow"/>
      <family val="2"/>
    </font>
    <font>
      <sz val="11"/>
      <name val="Calibri"/>
      <family val="2"/>
      <scheme val="minor"/>
    </font>
    <font>
      <sz val="9"/>
      <name val="Arial Narrow"/>
      <family val="2"/>
    </font>
    <font>
      <sz val="8"/>
      <color theme="8" tint="-0.249977111117893"/>
      <name val="Calibri"/>
      <family val="2"/>
      <scheme val="minor"/>
    </font>
    <font>
      <sz val="11"/>
      <color theme="8" tint="-0.249977111117893"/>
      <name val="Calibri"/>
      <family val="2"/>
      <scheme val="minor"/>
    </font>
    <font>
      <b/>
      <sz val="12"/>
      <name val="Calibri"/>
      <family val="2"/>
      <scheme val="minor"/>
    </font>
    <font>
      <sz val="8"/>
      <color theme="1"/>
      <name val="Times New Roman"/>
      <family val="1"/>
    </font>
    <font>
      <b/>
      <i/>
      <sz val="8"/>
      <name val="Times New Roman"/>
      <family val="1"/>
    </font>
    <font>
      <sz val="8"/>
      <name val="Times New Roman"/>
      <family val="1"/>
    </font>
    <font>
      <b/>
      <sz val="8"/>
      <name val="Times New Roman"/>
      <family val="1"/>
    </font>
    <font>
      <b/>
      <i/>
      <sz val="8"/>
      <color theme="1"/>
      <name val="Times New Roman"/>
      <family val="1"/>
    </font>
    <font>
      <b/>
      <sz val="8"/>
      <color theme="1"/>
      <name val="Times New Roman"/>
      <family val="1"/>
    </font>
    <font>
      <sz val="8"/>
      <color theme="1"/>
      <name val="Arial Narrow"/>
      <family val="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s>
  <borders count="7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auto="1"/>
      </left>
      <right/>
      <top/>
      <bottom/>
      <diagonal/>
    </border>
    <border>
      <left style="medium">
        <color auto="1"/>
      </left>
      <right style="thin">
        <color auto="1"/>
      </right>
      <top style="thin">
        <color auto="1"/>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auto="1"/>
      </right>
      <top/>
      <bottom style="medium">
        <color auto="1"/>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cellStyleXfs>
  <cellXfs count="1394">
    <xf numFmtId="0" fontId="0" fillId="0" borderId="0" xfId="0"/>
    <xf numFmtId="0" fontId="7" fillId="0" borderId="0" xfId="0" applyFont="1"/>
    <xf numFmtId="0" fontId="8" fillId="0" borderId="0" xfId="0" applyFont="1" applyAlignment="1"/>
    <xf numFmtId="0" fontId="8" fillId="0" borderId="0" xfId="0" applyFont="1" applyAlignment="1">
      <alignment horizontal="center"/>
    </xf>
    <xf numFmtId="0" fontId="3" fillId="0" borderId="0" xfId="0" applyFont="1"/>
    <xf numFmtId="0" fontId="0" fillId="0" borderId="0" xfId="0" applyAlignment="1">
      <alignment vertical="center"/>
    </xf>
    <xf numFmtId="0" fontId="8" fillId="3" borderId="12" xfId="0" applyFont="1" applyFill="1" applyBorder="1" applyAlignment="1">
      <alignment horizontal="center" wrapText="1"/>
    </xf>
    <xf numFmtId="0" fontId="8" fillId="5" borderId="24" xfId="0" applyFont="1" applyFill="1" applyBorder="1" applyAlignment="1">
      <alignment horizontal="center" vertical="center" wrapText="1"/>
    </xf>
    <xf numFmtId="0" fontId="8" fillId="5" borderId="24" xfId="0" applyFont="1" applyFill="1" applyBorder="1" applyAlignment="1">
      <alignment horizontal="center" vertical="center"/>
    </xf>
    <xf numFmtId="0" fontId="8" fillId="5" borderId="25"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11" fillId="7" borderId="10"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11" xfId="0" applyFont="1" applyFill="1" applyBorder="1" applyAlignment="1">
      <alignment horizontal="center" vertical="center"/>
    </xf>
    <xf numFmtId="0" fontId="11" fillId="7" borderId="28" xfId="0" applyFont="1" applyFill="1" applyBorder="1" applyAlignment="1">
      <alignment horizontal="right" wrapText="1"/>
    </xf>
    <xf numFmtId="0" fontId="12" fillId="7" borderId="24" xfId="0" applyFont="1" applyFill="1" applyBorder="1" applyAlignment="1">
      <alignment horizontal="right"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11" fillId="7" borderId="30" xfId="0" applyFont="1" applyFill="1" applyBorder="1" applyAlignment="1">
      <alignment horizontal="right" wrapText="1"/>
    </xf>
    <xf numFmtId="0" fontId="11" fillId="7" borderId="28" xfId="0" applyFont="1" applyFill="1" applyBorder="1" applyAlignment="1">
      <alignment horizontal="right" vertical="center" wrapText="1"/>
    </xf>
    <xf numFmtId="0" fontId="11" fillId="7" borderId="24" xfId="0" applyFont="1" applyFill="1" applyBorder="1" applyAlignment="1">
      <alignment horizontal="right" vertical="center" wrapText="1"/>
    </xf>
    <xf numFmtId="0" fontId="11" fillId="7" borderId="31" xfId="0" applyFont="1" applyFill="1" applyBorder="1" applyAlignment="1">
      <alignment horizontal="center" vertical="center" wrapText="1"/>
    </xf>
    <xf numFmtId="0" fontId="11" fillId="7" borderId="29" xfId="0" applyFont="1" applyFill="1" applyBorder="1" applyAlignment="1">
      <alignment horizontal="right" vertical="center" wrapText="1"/>
    </xf>
    <xf numFmtId="0" fontId="11" fillId="7" borderId="32" xfId="0" applyFont="1" applyFill="1" applyBorder="1"/>
    <xf numFmtId="0" fontId="11" fillId="0" borderId="0" xfId="0" applyFont="1"/>
    <xf numFmtId="0" fontId="13" fillId="0" borderId="33" xfId="0" applyFont="1" applyBorder="1" applyAlignment="1">
      <alignment horizontal="center" vertical="center" wrapText="1"/>
    </xf>
    <xf numFmtId="0" fontId="13" fillId="0" borderId="19" xfId="0" applyFont="1" applyBorder="1" applyAlignment="1">
      <alignment horizontal="center" vertical="center"/>
    </xf>
    <xf numFmtId="0" fontId="13" fillId="0" borderId="8" xfId="0" applyFont="1" applyBorder="1" applyAlignment="1">
      <alignment horizontal="center" vertical="center"/>
    </xf>
    <xf numFmtId="0" fontId="13"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4"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5" fillId="0" borderId="35" xfId="0" applyFont="1" applyBorder="1" applyAlignment="1">
      <alignment horizontal="center" vertical="center"/>
    </xf>
    <xf numFmtId="0" fontId="15" fillId="0" borderId="19" xfId="0" applyFont="1" applyBorder="1" applyAlignment="1">
      <alignment horizontal="right" vertical="center"/>
    </xf>
    <xf numFmtId="0" fontId="15" fillId="0" borderId="18" xfId="0" applyFont="1" applyBorder="1" applyAlignment="1">
      <alignment horizontal="center" vertical="center" wrapText="1"/>
    </xf>
    <xf numFmtId="0" fontId="15" fillId="0" borderId="5" xfId="0" applyFont="1" applyBorder="1" applyAlignment="1">
      <alignment horizontal="center" vertical="center" wrapText="1"/>
    </xf>
    <xf numFmtId="9" fontId="15" fillId="0" borderId="5" xfId="0" applyNumberFormat="1" applyFont="1" applyBorder="1" applyAlignment="1">
      <alignment horizontal="right" vertical="center"/>
    </xf>
    <xf numFmtId="9" fontId="15" fillId="0" borderId="7" xfId="0" applyNumberFormat="1" applyFont="1" applyBorder="1" applyAlignment="1">
      <alignment horizontal="right"/>
    </xf>
    <xf numFmtId="0" fontId="15" fillId="0" borderId="36" xfId="0" applyFont="1" applyBorder="1"/>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0" fontId="13" fillId="0" borderId="37" xfId="0" applyFont="1" applyBorder="1" applyAlignment="1">
      <alignment horizontal="center" vertical="center"/>
    </xf>
    <xf numFmtId="0" fontId="14" fillId="0" borderId="4" xfId="0" applyFont="1" applyFill="1" applyBorder="1" applyAlignment="1">
      <alignment horizontal="center" vertical="center" wrapText="1"/>
    </xf>
    <xf numFmtId="0" fontId="15" fillId="0" borderId="19" xfId="0" applyFont="1" applyBorder="1" applyAlignment="1">
      <alignment horizontal="center" vertical="center"/>
    </xf>
    <xf numFmtId="0" fontId="15" fillId="0" borderId="19" xfId="0" applyFont="1" applyBorder="1" applyAlignment="1">
      <alignment horizontal="center" vertical="center" wrapText="1"/>
    </xf>
    <xf numFmtId="0" fontId="15" fillId="0" borderId="25" xfId="0" applyFont="1" applyFill="1" applyBorder="1" applyAlignment="1">
      <alignment horizontal="center" vertical="center"/>
    </xf>
    <xf numFmtId="0" fontId="15" fillId="0" borderId="25" xfId="0" applyFont="1" applyBorder="1" applyAlignment="1">
      <alignment horizontal="center" vertical="center"/>
    </xf>
    <xf numFmtId="0" fontId="15" fillId="2" borderId="19"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37" xfId="0" applyFont="1" applyBorder="1" applyAlignment="1">
      <alignment horizontal="center" vertical="center" wrapText="1"/>
    </xf>
    <xf numFmtId="9" fontId="15" fillId="0" borderId="37" xfId="0" applyNumberFormat="1" applyFont="1" applyBorder="1" applyAlignment="1">
      <alignment horizontal="center" vertical="center"/>
    </xf>
    <xf numFmtId="9" fontId="15" fillId="0" borderId="7" xfId="0" applyNumberFormat="1" applyFont="1" applyBorder="1" applyAlignment="1">
      <alignment horizontal="right" vertical="center"/>
    </xf>
    <xf numFmtId="0" fontId="15" fillId="0" borderId="38" xfId="0" applyFont="1" applyBorder="1"/>
    <xf numFmtId="0" fontId="13" fillId="0" borderId="39" xfId="0" applyFont="1" applyBorder="1" applyAlignment="1">
      <alignment horizontal="center" vertical="center"/>
    </xf>
    <xf numFmtId="0" fontId="13" fillId="2" borderId="37" xfId="0" applyFont="1" applyFill="1" applyBorder="1" applyAlignment="1">
      <alignment horizontal="center" vertical="center"/>
    </xf>
    <xf numFmtId="0" fontId="13" fillId="2" borderId="37" xfId="0" applyFont="1" applyFill="1" applyBorder="1" applyAlignment="1">
      <alignment horizontal="center" vertical="center" wrapText="1"/>
    </xf>
    <xf numFmtId="0" fontId="15" fillId="0" borderId="40"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wrapText="1"/>
    </xf>
    <xf numFmtId="9" fontId="15" fillId="0" borderId="41" xfId="0" applyNumberFormat="1" applyFont="1" applyFill="1" applyBorder="1" applyAlignment="1">
      <alignment horizontal="center" vertical="center"/>
    </xf>
    <xf numFmtId="0" fontId="13" fillId="0" borderId="42" xfId="0" applyFont="1" applyBorder="1" applyAlignment="1">
      <alignment horizontal="center" vertical="center" wrapText="1"/>
    </xf>
    <xf numFmtId="0" fontId="13" fillId="0" borderId="41" xfId="0" applyFont="1" applyBorder="1" applyAlignment="1">
      <alignment horizontal="center" vertical="center"/>
    </xf>
    <xf numFmtId="0" fontId="13" fillId="0" borderId="25"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4" fillId="0" borderId="24"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5" fillId="0" borderId="45" xfId="0" applyFont="1" applyBorder="1" applyAlignment="1">
      <alignment horizontal="center" vertical="center"/>
    </xf>
    <xf numFmtId="0" fontId="15" fillId="0" borderId="44" xfId="0" applyFont="1" applyBorder="1" applyAlignment="1">
      <alignment horizontal="center" vertical="center"/>
    </xf>
    <xf numFmtId="0" fontId="15" fillId="0" borderId="44" xfId="0" applyFont="1" applyBorder="1" applyAlignment="1">
      <alignment horizontal="center" vertical="center" wrapText="1"/>
    </xf>
    <xf numFmtId="0" fontId="15" fillId="0" borderId="41" xfId="0" applyFont="1" applyBorder="1" applyAlignment="1">
      <alignment horizontal="center" vertical="center"/>
    </xf>
    <xf numFmtId="0" fontId="15" fillId="0" borderId="25" xfId="0" applyFont="1" applyBorder="1" applyAlignment="1">
      <alignment horizontal="left" vertical="top" wrapText="1"/>
    </xf>
    <xf numFmtId="0" fontId="15" fillId="0" borderId="41" xfId="0" applyFont="1" applyBorder="1" applyAlignment="1">
      <alignment horizontal="left" vertical="top" wrapText="1"/>
    </xf>
    <xf numFmtId="0" fontId="15" fillId="0" borderId="46" xfId="0" applyFont="1" applyBorder="1" applyAlignment="1">
      <alignment horizontal="center" vertical="center"/>
    </xf>
    <xf numFmtId="0" fontId="14" fillId="7" borderId="10" xfId="0" applyFont="1" applyFill="1" applyBorder="1"/>
    <xf numFmtId="0" fontId="14" fillId="7" borderId="11" xfId="0" applyFont="1" applyFill="1" applyBorder="1"/>
    <xf numFmtId="0" fontId="14" fillId="7" borderId="28" xfId="0" applyFont="1" applyFill="1" applyBorder="1"/>
    <xf numFmtId="0" fontId="14" fillId="7" borderId="28" xfId="0" applyFont="1" applyFill="1" applyBorder="1" applyAlignment="1">
      <alignment horizontal="right" wrapText="1"/>
    </xf>
    <xf numFmtId="0" fontId="16" fillId="7" borderId="30" xfId="0" applyFont="1" applyFill="1" applyBorder="1"/>
    <xf numFmtId="0" fontId="16" fillId="7" borderId="28" xfId="0" applyFont="1" applyFill="1" applyBorder="1"/>
    <xf numFmtId="0" fontId="16" fillId="7" borderId="26" xfId="0" applyFont="1" applyFill="1" applyBorder="1"/>
    <xf numFmtId="0" fontId="16" fillId="7" borderId="24" xfId="0" applyFont="1" applyFill="1" applyBorder="1" applyAlignment="1">
      <alignment horizontal="right"/>
    </xf>
    <xf numFmtId="0" fontId="16" fillId="7" borderId="26" xfId="0" applyFont="1" applyFill="1" applyBorder="1" applyAlignment="1">
      <alignment horizontal="right"/>
    </xf>
    <xf numFmtId="0" fontId="15" fillId="7" borderId="32" xfId="0" applyFont="1" applyFill="1" applyBorder="1"/>
    <xf numFmtId="0" fontId="11" fillId="0" borderId="11" xfId="0" applyFont="1" applyBorder="1" applyAlignment="1">
      <alignment wrapText="1"/>
    </xf>
    <xf numFmtId="0" fontId="11" fillId="0" borderId="13" xfId="0" applyFont="1" applyBorder="1" applyAlignment="1">
      <alignment wrapText="1"/>
    </xf>
    <xf numFmtId="0" fontId="11" fillId="0" borderId="0" xfId="0" applyFont="1" applyBorder="1" applyAlignment="1">
      <alignment horizontal="center" wrapText="1"/>
    </xf>
    <xf numFmtId="0" fontId="7" fillId="0" borderId="0" xfId="0" applyFont="1" applyBorder="1" applyAlignment="1">
      <alignment horizontal="center" wrapText="1"/>
    </xf>
    <xf numFmtId="0" fontId="11" fillId="0" borderId="0" xfId="0" applyFont="1" applyBorder="1" applyAlignment="1">
      <alignment wrapText="1"/>
    </xf>
    <xf numFmtId="0" fontId="11" fillId="0" borderId="8" xfId="0" applyFont="1" applyBorder="1"/>
    <xf numFmtId="0" fontId="15" fillId="0" borderId="4" xfId="0" applyFont="1" applyBorder="1" applyAlignment="1">
      <alignment horizontal="center" vertical="center" textRotation="255" wrapText="1"/>
    </xf>
    <xf numFmtId="0" fontId="26" fillId="5" borderId="24" xfId="0" applyFont="1" applyFill="1" applyBorder="1" applyAlignment="1">
      <alignment horizontal="center" vertical="center" wrapText="1"/>
    </xf>
    <xf numFmtId="0" fontId="26" fillId="5" borderId="24" xfId="0" applyFont="1" applyFill="1" applyBorder="1" applyAlignment="1">
      <alignment horizontal="center" vertical="center"/>
    </xf>
    <xf numFmtId="0" fontId="26" fillId="5" borderId="25"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24" xfId="0" applyFont="1" applyFill="1" applyBorder="1" applyAlignment="1">
      <alignment horizontal="center" vertical="center"/>
    </xf>
    <xf numFmtId="0" fontId="16" fillId="5" borderId="25"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7" borderId="10"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28" xfId="0" applyFont="1" applyFill="1" applyBorder="1" applyAlignment="1">
      <alignment horizontal="right" wrapText="1"/>
    </xf>
    <xf numFmtId="0" fontId="16" fillId="7" borderId="24" xfId="0" applyFont="1" applyFill="1" applyBorder="1" applyAlignment="1">
      <alignment horizontal="right" wrapText="1"/>
    </xf>
    <xf numFmtId="0" fontId="15" fillId="7" borderId="28"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30" xfId="0" applyFont="1" applyFill="1" applyBorder="1" applyAlignment="1">
      <alignment horizontal="right" wrapText="1"/>
    </xf>
    <xf numFmtId="0" fontId="15" fillId="7" borderId="28" xfId="0" applyFont="1" applyFill="1" applyBorder="1" applyAlignment="1">
      <alignment horizontal="right" vertical="center" wrapText="1"/>
    </xf>
    <xf numFmtId="0" fontId="15" fillId="7" borderId="24" xfId="0" applyFont="1" applyFill="1" applyBorder="1" applyAlignment="1">
      <alignment horizontal="right" vertical="center" wrapText="1"/>
    </xf>
    <xf numFmtId="0" fontId="15" fillId="7" borderId="31" xfId="0" applyFont="1" applyFill="1" applyBorder="1" applyAlignment="1">
      <alignment horizontal="center" vertical="center" wrapText="1"/>
    </xf>
    <xf numFmtId="0" fontId="15" fillId="7" borderId="29" xfId="0" applyFont="1" applyFill="1" applyBorder="1" applyAlignment="1">
      <alignment horizontal="right" vertical="center" wrapText="1"/>
    </xf>
    <xf numFmtId="0" fontId="8" fillId="0" borderId="0" xfId="0" applyFont="1" applyAlignment="1">
      <alignment horizontal="center"/>
    </xf>
    <xf numFmtId="0" fontId="3" fillId="3" borderId="12" xfId="0" applyFont="1" applyFill="1" applyBorder="1" applyAlignment="1">
      <alignment horizontal="center" wrapText="1"/>
    </xf>
    <xf numFmtId="0" fontId="29" fillId="5" borderId="24" xfId="0" applyFont="1" applyFill="1" applyBorder="1" applyAlignment="1">
      <alignment horizontal="center" vertical="center" wrapText="1"/>
    </xf>
    <xf numFmtId="0" fontId="29" fillId="5" borderId="24" xfId="0" applyFont="1" applyFill="1" applyBorder="1" applyAlignment="1">
      <alignment horizontal="center" vertical="center"/>
    </xf>
    <xf numFmtId="0" fontId="15" fillId="6" borderId="44"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34" xfId="0" applyFont="1" applyFill="1" applyBorder="1" applyAlignment="1">
      <alignment horizontal="right" vertical="center" wrapText="1"/>
    </xf>
    <xf numFmtId="0" fontId="15" fillId="2" borderId="19" xfId="0" applyFont="1" applyFill="1" applyBorder="1" applyAlignment="1">
      <alignment horizontal="left" vertical="center" wrapText="1"/>
    </xf>
    <xf numFmtId="0" fontId="15" fillId="2" borderId="19" xfId="0" applyFont="1" applyFill="1" applyBorder="1" applyAlignment="1">
      <alignment vertical="center" wrapText="1"/>
    </xf>
    <xf numFmtId="0" fontId="15" fillId="2" borderId="7" xfId="0" applyFont="1" applyFill="1" applyBorder="1" applyAlignment="1">
      <alignment horizontal="center" vertical="center"/>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37" xfId="0"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0" fontId="0" fillId="2" borderId="4" xfId="0" applyFill="1" applyBorder="1" applyAlignment="1">
      <alignment horizontal="center"/>
    </xf>
    <xf numFmtId="0" fontId="0" fillId="2" borderId="0" xfId="0" applyFill="1"/>
    <xf numFmtId="0" fontId="15" fillId="2" borderId="19" xfId="0" applyFont="1" applyFill="1" applyBorder="1" applyAlignment="1">
      <alignment horizontal="right" vertical="center" wrapText="1"/>
    </xf>
    <xf numFmtId="0" fontId="15" fillId="2" borderId="52"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4" xfId="0" applyFont="1" applyFill="1" applyBorder="1" applyAlignment="1">
      <alignment horizontal="right"/>
    </xf>
    <xf numFmtId="0" fontId="15" fillId="2" borderId="4" xfId="0" applyFont="1" applyFill="1" applyBorder="1" applyAlignment="1">
      <alignment horizontal="justify" vertical="center" wrapText="1"/>
    </xf>
    <xf numFmtId="0" fontId="15" fillId="2" borderId="4" xfId="0" applyFont="1" applyFill="1" applyBorder="1" applyAlignment="1">
      <alignment horizontal="right" wrapText="1"/>
    </xf>
    <xf numFmtId="9" fontId="15" fillId="2" borderId="4" xfId="0" applyNumberFormat="1" applyFont="1" applyFill="1" applyBorder="1" applyAlignment="1">
      <alignment horizontal="right"/>
    </xf>
    <xf numFmtId="14" fontId="15" fillId="2" borderId="4" xfId="0" applyNumberFormat="1" applyFont="1" applyFill="1" applyBorder="1" applyAlignment="1">
      <alignment horizontal="justify" vertical="center" wrapText="1"/>
    </xf>
    <xf numFmtId="0" fontId="0" fillId="2" borderId="4" xfId="0" applyFill="1" applyBorder="1"/>
    <xf numFmtId="0" fontId="30" fillId="2" borderId="4" xfId="0" applyFont="1" applyFill="1" applyBorder="1" applyAlignment="1">
      <alignment horizontal="right"/>
    </xf>
    <xf numFmtId="14" fontId="15" fillId="2" borderId="4" xfId="0" applyNumberFormat="1" applyFont="1" applyFill="1" applyBorder="1" applyAlignment="1">
      <alignment horizontal="right"/>
    </xf>
    <xf numFmtId="0" fontId="15" fillId="2" borderId="35" xfId="0" applyFont="1" applyFill="1" applyBorder="1" applyAlignment="1">
      <alignment horizontal="right"/>
    </xf>
    <xf numFmtId="0" fontId="15" fillId="2" borderId="19" xfId="0" applyFont="1" applyFill="1" applyBorder="1" applyAlignment="1">
      <alignment horizontal="right"/>
    </xf>
    <xf numFmtId="0" fontId="15" fillId="2" borderId="19" xfId="0" applyFont="1" applyFill="1" applyBorder="1" applyAlignment="1">
      <alignment horizontal="center" wrapText="1"/>
    </xf>
    <xf numFmtId="0" fontId="0" fillId="2" borderId="4" xfId="0" applyFont="1" applyFill="1" applyBorder="1"/>
    <xf numFmtId="0" fontId="15" fillId="0" borderId="53" xfId="0" applyFont="1" applyBorder="1" applyAlignment="1">
      <alignment horizontal="right"/>
    </xf>
    <xf numFmtId="0" fontId="15" fillId="0" borderId="41" xfId="0" applyFont="1" applyBorder="1" applyAlignment="1">
      <alignment horizontal="right"/>
    </xf>
    <xf numFmtId="0" fontId="15" fillId="0" borderId="25" xfId="0" applyFont="1" applyBorder="1" applyAlignment="1">
      <alignment horizontal="right"/>
    </xf>
    <xf numFmtId="0" fontId="15" fillId="0" borderId="43" xfId="0" applyFont="1" applyBorder="1" applyAlignment="1">
      <alignment horizontal="right"/>
    </xf>
    <xf numFmtId="0" fontId="15" fillId="0" borderId="44" xfId="0" applyFont="1" applyBorder="1" applyAlignment="1">
      <alignment horizontal="right"/>
    </xf>
    <xf numFmtId="0" fontId="16" fillId="0" borderId="24" xfId="0" applyFont="1" applyFill="1" applyBorder="1" applyAlignment="1">
      <alignment horizontal="right" wrapText="1"/>
    </xf>
    <xf numFmtId="0" fontId="15" fillId="0" borderId="44" xfId="0" applyFont="1" applyBorder="1" applyAlignment="1">
      <alignment wrapText="1"/>
    </xf>
    <xf numFmtId="0" fontId="15" fillId="0" borderId="5" xfId="0" applyFont="1" applyBorder="1"/>
    <xf numFmtId="0" fontId="15" fillId="0" borderId="5" xfId="0" applyFont="1" applyBorder="1" applyAlignment="1">
      <alignment horizontal="center"/>
    </xf>
    <xf numFmtId="0" fontId="15" fillId="0" borderId="54" xfId="0" applyFont="1" applyBorder="1" applyAlignment="1">
      <alignment horizontal="center"/>
    </xf>
    <xf numFmtId="0" fontId="15" fillId="0" borderId="55" xfId="0" applyFont="1" applyBorder="1" applyAlignment="1">
      <alignment horizontal="center"/>
    </xf>
    <xf numFmtId="0" fontId="15" fillId="0" borderId="24" xfId="0" applyFont="1" applyBorder="1" applyAlignment="1">
      <alignment horizontal="center"/>
    </xf>
    <xf numFmtId="0" fontId="15" fillId="0" borderId="26" xfId="0" applyFont="1" applyBorder="1" applyAlignment="1">
      <alignment horizontal="center"/>
    </xf>
    <xf numFmtId="0" fontId="15" fillId="0" borderId="4" xfId="0" applyFont="1" applyBorder="1" applyAlignment="1">
      <alignment horizontal="right"/>
    </xf>
    <xf numFmtId="0" fontId="0" fillId="0" borderId="4" xfId="0" applyBorder="1"/>
    <xf numFmtId="0" fontId="26" fillId="7" borderId="10" xfId="0" applyFont="1" applyFill="1" applyBorder="1"/>
    <xf numFmtId="0" fontId="26" fillId="7" borderId="11" xfId="0" applyFont="1" applyFill="1" applyBorder="1"/>
    <xf numFmtId="0" fontId="26" fillId="7" borderId="28" xfId="0" applyFont="1" applyFill="1" applyBorder="1"/>
    <xf numFmtId="0" fontId="16" fillId="7" borderId="28" xfId="0" applyFont="1" applyFill="1" applyBorder="1" applyAlignment="1">
      <alignment horizontal="right" wrapText="1"/>
    </xf>
    <xf numFmtId="0" fontId="16" fillId="7" borderId="28" xfId="0" applyFont="1" applyFill="1" applyBorder="1" applyAlignment="1">
      <alignment horizontal="right"/>
    </xf>
    <xf numFmtId="0" fontId="16" fillId="7" borderId="56" xfId="0" applyFont="1" applyFill="1" applyBorder="1" applyAlignment="1">
      <alignment horizontal="right"/>
    </xf>
    <xf numFmtId="0" fontId="16" fillId="7" borderId="56" xfId="0" applyFont="1" applyFill="1" applyBorder="1"/>
    <xf numFmtId="0" fontId="16" fillId="7" borderId="23" xfId="0" applyFont="1" applyFill="1" applyBorder="1"/>
    <xf numFmtId="0" fontId="16" fillId="7" borderId="24" xfId="0" applyFont="1" applyFill="1" applyBorder="1"/>
    <xf numFmtId="0" fontId="13" fillId="0" borderId="2" xfId="0" applyFont="1" applyBorder="1" applyAlignment="1">
      <alignment horizontal="center" vertical="center"/>
    </xf>
    <xf numFmtId="0" fontId="13" fillId="0" borderId="44" xfId="0" applyFont="1" applyBorder="1" applyAlignment="1">
      <alignment horizontal="center" vertical="center" wrapText="1"/>
    </xf>
    <xf numFmtId="0" fontId="14" fillId="0" borderId="18" xfId="0" applyFont="1" applyBorder="1" applyAlignment="1">
      <alignment horizontal="center" vertical="center" wrapText="1"/>
    </xf>
    <xf numFmtId="0" fontId="13" fillId="0" borderId="1" xfId="0" applyFont="1" applyBorder="1" applyAlignment="1">
      <alignment horizontal="center" vertical="center"/>
    </xf>
    <xf numFmtId="0" fontId="14" fillId="0" borderId="44"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5" fillId="0" borderId="58" xfId="0" applyFont="1" applyBorder="1" applyAlignment="1">
      <alignment horizontal="center" vertical="center"/>
    </xf>
    <xf numFmtId="0" fontId="15" fillId="0" borderId="1" xfId="0" applyFont="1" applyBorder="1" applyAlignment="1">
      <alignment horizontal="center" vertical="center" wrapText="1"/>
    </xf>
    <xf numFmtId="9" fontId="15" fillId="0" borderId="1" xfId="0" applyNumberFormat="1" applyFont="1" applyFill="1" applyBorder="1" applyAlignment="1">
      <alignment horizontal="center" vertical="center"/>
    </xf>
    <xf numFmtId="9" fontId="15" fillId="0" borderId="5" xfId="0" applyNumberFormat="1" applyFont="1" applyBorder="1" applyAlignment="1">
      <alignment horizontal="right"/>
    </xf>
    <xf numFmtId="0" fontId="15" fillId="0" borderId="46" xfId="0" applyFont="1" applyBorder="1"/>
    <xf numFmtId="9" fontId="15" fillId="2" borderId="19" xfId="0" applyNumberFormat="1" applyFont="1" applyFill="1" applyBorder="1" applyAlignment="1">
      <alignment horizontal="center" vertical="center" wrapText="1"/>
    </xf>
    <xf numFmtId="0" fontId="0" fillId="2" borderId="19" xfId="0" applyFill="1" applyBorder="1" applyAlignment="1">
      <alignment horizontal="center"/>
    </xf>
    <xf numFmtId="0" fontId="14" fillId="0" borderId="4" xfId="0" applyFont="1" applyBorder="1" applyAlignment="1">
      <alignment horizontal="center" vertical="center" wrapText="1"/>
    </xf>
    <xf numFmtId="0" fontId="13" fillId="2"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4" xfId="0" applyFont="1" applyBorder="1" applyAlignment="1">
      <alignment horizontal="left" vertical="top" wrapText="1"/>
    </xf>
    <xf numFmtId="9" fontId="15" fillId="0" borderId="4" xfId="0" applyNumberFormat="1" applyFont="1" applyFill="1" applyBorder="1" applyAlignment="1">
      <alignment horizontal="center" vertical="center"/>
    </xf>
    <xf numFmtId="9" fontId="15" fillId="0" borderId="4" xfId="0" applyNumberFormat="1" applyFont="1" applyBorder="1" applyAlignment="1">
      <alignment horizontal="right" vertical="center"/>
    </xf>
    <xf numFmtId="0" fontId="1" fillId="4" borderId="12" xfId="0" applyFont="1" applyFill="1" applyBorder="1" applyAlignment="1">
      <alignment wrapText="1"/>
    </xf>
    <xf numFmtId="0" fontId="1" fillId="4" borderId="11" xfId="0" applyFont="1" applyFill="1" applyBorder="1" applyAlignment="1">
      <alignment wrapText="1"/>
    </xf>
    <xf numFmtId="0" fontId="1" fillId="4" borderId="13" xfId="0" applyFont="1" applyFill="1" applyBorder="1" applyAlignment="1">
      <alignment wrapText="1"/>
    </xf>
    <xf numFmtId="0" fontId="16" fillId="0" borderId="40" xfId="0" applyFont="1" applyBorder="1" applyAlignment="1">
      <alignment horizontal="left" vertical="center" wrapText="1"/>
    </xf>
    <xf numFmtId="0" fontId="15" fillId="0" borderId="4" xfId="0" applyFont="1" applyBorder="1" applyAlignment="1">
      <alignment vertical="center"/>
    </xf>
    <xf numFmtId="0" fontId="15" fillId="0" borderId="4" xfId="0" applyFont="1" applyBorder="1" applyAlignment="1">
      <alignment vertical="center" wrapText="1"/>
    </xf>
    <xf numFmtId="0" fontId="16" fillId="0" borderId="4" xfId="0" applyFont="1" applyBorder="1" applyAlignment="1">
      <alignment vertical="center" wrapText="1"/>
    </xf>
    <xf numFmtId="0" fontId="16" fillId="0" borderId="4" xfId="0" applyFont="1" applyBorder="1" applyAlignment="1">
      <alignment horizontal="right" vertical="center" wrapText="1"/>
    </xf>
    <xf numFmtId="0" fontId="16" fillId="0" borderId="4" xfId="0" applyFont="1" applyFill="1" applyBorder="1" applyAlignment="1">
      <alignment horizontal="center" vertical="center" wrapText="1"/>
    </xf>
    <xf numFmtId="0" fontId="15" fillId="2" borderId="4" xfId="0" applyFont="1" applyFill="1" applyBorder="1" applyAlignment="1">
      <alignment vertical="center" wrapText="1"/>
    </xf>
    <xf numFmtId="9" fontId="15" fillId="0" borderId="4" xfId="0" applyNumberFormat="1" applyFont="1" applyBorder="1" applyAlignment="1">
      <alignment horizontal="center" vertical="center" wrapText="1"/>
    </xf>
    <xf numFmtId="14" fontId="15" fillId="0" borderId="4" xfId="1" applyNumberFormat="1" applyFont="1" applyBorder="1" applyAlignment="1">
      <alignment horizontal="center" vertical="center" wrapText="1"/>
    </xf>
    <xf numFmtId="0" fontId="15" fillId="0" borderId="4" xfId="0" applyFont="1" applyBorder="1" applyAlignment="1">
      <alignment horizontal="justify" vertical="center" wrapText="1"/>
    </xf>
    <xf numFmtId="9" fontId="15" fillId="0" borderId="4" xfId="0" applyNumberFormat="1" applyFont="1" applyBorder="1" applyAlignment="1">
      <alignment horizontal="center" vertical="center"/>
    </xf>
    <xf numFmtId="0" fontId="0" fillId="0" borderId="4" xfId="0" applyBorder="1" applyAlignment="1">
      <alignment horizontal="center" vertical="center"/>
    </xf>
    <xf numFmtId="14" fontId="15" fillId="0" borderId="4" xfId="0" applyNumberFormat="1" applyFont="1" applyBorder="1" applyAlignment="1">
      <alignment horizontal="center" vertical="center"/>
    </xf>
    <xf numFmtId="0" fontId="15" fillId="0" borderId="60" xfId="0" applyFont="1" applyBorder="1" applyAlignment="1">
      <alignment horizontal="center" vertical="center"/>
    </xf>
    <xf numFmtId="0" fontId="15" fillId="0" borderId="4" xfId="0" applyFont="1" applyBorder="1" applyAlignment="1">
      <alignment horizontal="justify" wrapText="1"/>
    </xf>
    <xf numFmtId="0" fontId="15" fillId="0" borderId="7" xfId="0" applyFont="1" applyBorder="1" applyAlignment="1">
      <alignment horizontal="center" vertical="center"/>
    </xf>
    <xf numFmtId="0" fontId="0" fillId="0" borderId="7" xfId="0" applyBorder="1" applyAlignment="1">
      <alignment horizontal="center" vertical="center"/>
    </xf>
    <xf numFmtId="0" fontId="15" fillId="0" borderId="7" xfId="0" applyFont="1" applyBorder="1" applyAlignment="1">
      <alignment horizontal="right"/>
    </xf>
    <xf numFmtId="0" fontId="0" fillId="0" borderId="36" xfId="0" applyFont="1" applyBorder="1" applyAlignment="1">
      <alignment wrapText="1"/>
    </xf>
    <xf numFmtId="0" fontId="15" fillId="0" borderId="34" xfId="0" applyFont="1" applyBorder="1" applyAlignment="1">
      <alignment horizontal="center" vertical="center" wrapText="1"/>
    </xf>
    <xf numFmtId="0" fontId="15" fillId="0" borderId="34" xfId="0" applyFont="1" applyBorder="1" applyAlignment="1">
      <alignment horizontal="center" vertical="center"/>
    </xf>
    <xf numFmtId="14" fontId="15" fillId="0" borderId="34" xfId="0" applyNumberFormat="1" applyFont="1" applyBorder="1" applyAlignment="1">
      <alignment horizontal="center" vertical="center"/>
    </xf>
    <xf numFmtId="9" fontId="15" fillId="0" borderId="34" xfId="0" applyNumberFormat="1" applyFont="1" applyBorder="1" applyAlignment="1">
      <alignment horizontal="center" vertical="center"/>
    </xf>
    <xf numFmtId="0" fontId="0" fillId="0" borderId="36" xfId="0" applyFont="1" applyBorder="1" applyAlignment="1">
      <alignment horizontal="center" wrapText="1"/>
    </xf>
    <xf numFmtId="14" fontId="15" fillId="0" borderId="25" xfId="0" applyNumberFormat="1" applyFont="1" applyBorder="1" applyAlignment="1">
      <alignment horizontal="center" vertical="center"/>
    </xf>
    <xf numFmtId="0" fontId="15" fillId="0" borderId="40" xfId="0" applyFont="1" applyBorder="1" applyAlignment="1">
      <alignment horizontal="right"/>
    </xf>
    <xf numFmtId="0" fontId="15" fillId="0" borderId="19" xfId="0" applyFont="1" applyBorder="1" applyAlignment="1">
      <alignment horizontal="right"/>
    </xf>
    <xf numFmtId="0" fontId="15" fillId="0" borderId="19" xfId="0" applyFont="1" applyBorder="1" applyAlignment="1">
      <alignment horizontal="right" wrapText="1"/>
    </xf>
    <xf numFmtId="14" fontId="15" fillId="0" borderId="19" xfId="0" applyNumberFormat="1" applyFont="1" applyBorder="1" applyAlignment="1">
      <alignment horizontal="right"/>
    </xf>
    <xf numFmtId="0" fontId="15" fillId="0" borderId="4" xfId="0" applyFont="1" applyBorder="1" applyAlignment="1">
      <alignment horizontal="right" wrapText="1"/>
    </xf>
    <xf numFmtId="0" fontId="15" fillId="0" borderId="37" xfId="0" applyFont="1" applyBorder="1" applyAlignment="1">
      <alignment horizontal="right" wrapText="1"/>
    </xf>
    <xf numFmtId="0" fontId="15" fillId="0" borderId="37" xfId="0" applyFont="1" applyBorder="1" applyAlignment="1">
      <alignment horizontal="right"/>
    </xf>
    <xf numFmtId="0" fontId="1" fillId="0" borderId="38" xfId="0" applyFont="1" applyBorder="1"/>
    <xf numFmtId="0" fontId="15" fillId="0" borderId="19" xfId="0" applyFont="1" applyBorder="1" applyAlignment="1">
      <alignment horizontal="right" vertical="center" wrapText="1"/>
    </xf>
    <xf numFmtId="0" fontId="15" fillId="0" borderId="37" xfId="0" applyFont="1" applyBorder="1" applyAlignment="1">
      <alignment horizontal="right" vertical="center" wrapText="1"/>
    </xf>
    <xf numFmtId="0" fontId="15" fillId="0" borderId="19" xfId="0" applyFont="1" applyBorder="1" applyAlignment="1">
      <alignment horizontal="center"/>
    </xf>
    <xf numFmtId="17" fontId="15" fillId="0" borderId="19" xfId="0" applyNumberFormat="1" applyFont="1" applyBorder="1" applyAlignment="1">
      <alignment horizontal="right"/>
    </xf>
    <xf numFmtId="0" fontId="15" fillId="0" borderId="40" xfId="0" applyFont="1" applyBorder="1" applyAlignment="1">
      <alignment horizontal="left" vertical="center" wrapText="1"/>
    </xf>
    <xf numFmtId="0" fontId="15" fillId="0" borderId="37" xfId="0" applyFont="1" applyBorder="1" applyAlignment="1">
      <alignment horizontal="center" wrapText="1"/>
    </xf>
    <xf numFmtId="9" fontId="15" fillId="0" borderId="37" xfId="0" applyNumberFormat="1" applyFont="1" applyBorder="1" applyAlignment="1">
      <alignment horizontal="right"/>
    </xf>
    <xf numFmtId="0" fontId="15" fillId="0" borderId="38" xfId="0" applyFont="1" applyBorder="1" applyAlignment="1">
      <alignment horizontal="center" wrapText="1"/>
    </xf>
    <xf numFmtId="14" fontId="15" fillId="0" borderId="19" xfId="0" applyNumberFormat="1" applyFont="1" applyBorder="1" applyAlignment="1">
      <alignment horizontal="center" vertical="center" wrapText="1"/>
    </xf>
    <xf numFmtId="0" fontId="0" fillId="0" borderId="38" xfId="0" applyBorder="1"/>
    <xf numFmtId="0" fontId="15" fillId="0" borderId="19" xfId="0" applyFont="1" applyBorder="1" applyAlignment="1">
      <alignment horizontal="left" vertical="top" wrapText="1"/>
    </xf>
    <xf numFmtId="0" fontId="15" fillId="0" borderId="7" xfId="0" applyFont="1" applyBorder="1" applyAlignment="1">
      <alignment horizontal="center" vertical="center" wrapText="1"/>
    </xf>
    <xf numFmtId="0" fontId="0" fillId="0" borderId="36"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8" fillId="0" borderId="19" xfId="4" applyFont="1" applyFill="1" applyBorder="1" applyAlignment="1">
      <alignment horizontal="center" vertical="center" wrapText="1"/>
    </xf>
    <xf numFmtId="17" fontId="13" fillId="0" borderId="19"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Border="1" applyAlignment="1">
      <alignment horizontal="left" vertical="center" wrapText="1"/>
    </xf>
    <xf numFmtId="9" fontId="15" fillId="6" borderId="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19" xfId="0" applyFont="1" applyFill="1" applyBorder="1" applyAlignment="1">
      <alignment horizontal="right"/>
    </xf>
    <xf numFmtId="17" fontId="15" fillId="0" borderId="19" xfId="0" applyNumberFormat="1" applyFont="1" applyBorder="1" applyAlignment="1">
      <alignment horizontal="center" vertical="center"/>
    </xf>
    <xf numFmtId="0" fontId="15" fillId="0" borderId="19" xfId="0" applyFont="1" applyBorder="1" applyAlignment="1">
      <alignment horizontal="left" vertical="center" wrapText="1"/>
    </xf>
    <xf numFmtId="9" fontId="15" fillId="0" borderId="7" xfId="0" applyNumberFormat="1" applyFont="1" applyBorder="1" applyAlignment="1">
      <alignment horizontal="center" vertical="center"/>
    </xf>
    <xf numFmtId="0" fontId="15" fillId="0" borderId="36" xfId="0" applyFont="1" applyBorder="1" applyAlignment="1">
      <alignment vertical="center" wrapText="1"/>
    </xf>
    <xf numFmtId="0" fontId="15" fillId="0" borderId="40" xfId="0" applyFont="1" applyFill="1" applyBorder="1" applyAlignment="1">
      <alignment horizontal="right"/>
    </xf>
    <xf numFmtId="0" fontId="15" fillId="0" borderId="19" xfId="0" applyFont="1" applyFill="1" applyBorder="1" applyAlignment="1">
      <alignment horizontal="right" vertical="center" wrapText="1"/>
    </xf>
    <xf numFmtId="0" fontId="15" fillId="0" borderId="19" xfId="0" applyFont="1" applyFill="1" applyBorder="1" applyAlignment="1">
      <alignment horizontal="right" wrapText="1"/>
    </xf>
    <xf numFmtId="14" fontId="15" fillId="0" borderId="19" xfId="0" applyNumberFormat="1" applyFont="1" applyFill="1" applyBorder="1" applyAlignment="1">
      <alignment horizontal="right"/>
    </xf>
    <xf numFmtId="0" fontId="15" fillId="0" borderId="4" xfId="0" applyFont="1" applyFill="1" applyBorder="1" applyAlignment="1">
      <alignment horizontal="right" wrapText="1"/>
    </xf>
    <xf numFmtId="0" fontId="15" fillId="0" borderId="37" xfId="0" applyFont="1" applyFill="1" applyBorder="1" applyAlignment="1">
      <alignment horizontal="right" wrapText="1"/>
    </xf>
    <xf numFmtId="0" fontId="15" fillId="0" borderId="37" xfId="0" applyFont="1" applyFill="1" applyBorder="1" applyAlignment="1">
      <alignment horizontal="right"/>
    </xf>
    <xf numFmtId="0" fontId="15" fillId="8" borderId="7" xfId="0" applyFont="1" applyFill="1" applyBorder="1" applyAlignment="1">
      <alignment horizontal="right"/>
    </xf>
    <xf numFmtId="0" fontId="1" fillId="8" borderId="38" xfId="0" applyFont="1" applyFill="1" applyBorder="1"/>
    <xf numFmtId="0" fontId="15" fillId="0" borderId="4" xfId="0" applyFont="1" applyBorder="1" applyAlignment="1">
      <alignment horizontal="center"/>
    </xf>
    <xf numFmtId="0" fontId="16" fillId="0" borderId="4" xfId="0" applyFont="1" applyBorder="1" applyAlignment="1">
      <alignment vertical="center"/>
    </xf>
    <xf numFmtId="0" fontId="16" fillId="0" borderId="4" xfId="0" applyFont="1" applyBorder="1" applyAlignment="1">
      <alignment horizontal="right" vertical="center"/>
    </xf>
    <xf numFmtId="0" fontId="15" fillId="0" borderId="4" xfId="0" applyFont="1" applyBorder="1" applyAlignment="1">
      <alignment horizontal="left" wrapText="1"/>
    </xf>
    <xf numFmtId="3" fontId="15" fillId="0" borderId="4" xfId="0" applyNumberFormat="1" applyFont="1" applyBorder="1" applyAlignment="1">
      <alignment horizontal="right"/>
    </xf>
    <xf numFmtId="0" fontId="15" fillId="0" borderId="37" xfId="0" applyFont="1" applyBorder="1" applyAlignment="1">
      <alignment horizontal="left" vertical="center" wrapText="1"/>
    </xf>
    <xf numFmtId="14" fontId="15" fillId="0" borderId="4" xfId="0" applyNumberFormat="1" applyFont="1" applyBorder="1" applyAlignment="1">
      <alignment horizontal="left" wrapText="1"/>
    </xf>
    <xf numFmtId="20" fontId="15" fillId="0" borderId="4" xfId="0" applyNumberFormat="1" applyFont="1" applyBorder="1" applyAlignment="1">
      <alignment horizontal="right"/>
    </xf>
    <xf numFmtId="0" fontId="16" fillId="5" borderId="4"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5" fillId="0" borderId="18" xfId="0" applyFont="1" applyFill="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0" xfId="0" applyFont="1" applyBorder="1" applyAlignment="1">
      <alignment horizontal="center" vertical="center" wrapText="1"/>
    </xf>
    <xf numFmtId="0" fontId="15" fillId="2" borderId="9" xfId="0" applyFont="1" applyFill="1" applyBorder="1" applyAlignment="1">
      <alignment horizontal="center" vertical="center"/>
    </xf>
    <xf numFmtId="0" fontId="15" fillId="2" borderId="60" xfId="0" applyFont="1" applyFill="1" applyBorder="1" applyAlignment="1">
      <alignment horizontal="center" vertical="center" wrapText="1"/>
    </xf>
    <xf numFmtId="0" fontId="16" fillId="0" borderId="60" xfId="0" applyFont="1" applyBorder="1" applyAlignment="1">
      <alignment horizontal="left" vertical="center" wrapText="1"/>
    </xf>
    <xf numFmtId="0" fontId="15" fillId="7" borderId="59" xfId="0" applyFont="1" applyFill="1" applyBorder="1" applyAlignment="1">
      <alignment horizontal="center" vertical="center"/>
    </xf>
    <xf numFmtId="0" fontId="15" fillId="0" borderId="4" xfId="0" applyFont="1" applyFill="1" applyBorder="1" applyAlignment="1">
      <alignment horizontal="center" vertical="center" textRotation="255" wrapText="1"/>
    </xf>
    <xf numFmtId="0" fontId="23" fillId="0" borderId="0" xfId="0" applyFont="1" applyAlignment="1">
      <alignment horizontal="center"/>
    </xf>
    <xf numFmtId="0" fontId="23" fillId="0" borderId="0" xfId="0" applyFont="1"/>
    <xf numFmtId="0" fontId="26" fillId="0" borderId="0" xfId="0" applyFont="1" applyAlignment="1">
      <alignment horizontal="center"/>
    </xf>
    <xf numFmtId="0" fontId="26" fillId="0" borderId="0" xfId="0" applyFont="1"/>
    <xf numFmtId="0" fontId="23" fillId="0" borderId="0" xfId="0" applyFont="1" applyAlignment="1">
      <alignment vertical="center"/>
    </xf>
    <xf numFmtId="0" fontId="23" fillId="0" borderId="0" xfId="0" applyFont="1" applyAlignment="1">
      <alignment horizontal="center" vertical="center"/>
    </xf>
    <xf numFmtId="0" fontId="26" fillId="3" borderId="12" xfId="0" applyFont="1" applyFill="1" applyBorder="1" applyAlignment="1">
      <alignment horizontal="center" wrapText="1"/>
    </xf>
    <xf numFmtId="0" fontId="23" fillId="6" borderId="25" xfId="0" applyFont="1" applyFill="1" applyBorder="1" applyAlignment="1">
      <alignment horizontal="center" vertical="center" textRotation="90" wrapText="1"/>
    </xf>
    <xf numFmtId="0" fontId="23" fillId="6" borderId="25" xfId="0" applyFont="1" applyFill="1" applyBorder="1" applyAlignment="1">
      <alignment horizontal="center" vertical="center" wrapText="1"/>
    </xf>
    <xf numFmtId="0" fontId="23" fillId="0" borderId="30" xfId="0" applyFont="1" applyFill="1" applyBorder="1" applyAlignment="1">
      <alignment horizontal="justify" vertical="center"/>
    </xf>
    <xf numFmtId="0" fontId="23" fillId="0" borderId="28" xfId="0" applyFont="1" applyFill="1" applyBorder="1" applyAlignment="1">
      <alignment horizontal="justify" vertical="center"/>
    </xf>
    <xf numFmtId="0" fontId="23" fillId="0" borderId="28" xfId="0" applyFont="1" applyFill="1" applyBorder="1" applyAlignment="1">
      <alignment horizontal="justify" wrapText="1"/>
    </xf>
    <xf numFmtId="0" fontId="24" fillId="0" borderId="28"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3" fillId="0" borderId="28" xfId="0" applyFont="1" applyFill="1" applyBorder="1" applyAlignment="1">
      <alignment horizontal="justify" vertical="center" wrapText="1"/>
    </xf>
    <xf numFmtId="0" fontId="23" fillId="0" borderId="28" xfId="0" applyFont="1" applyFill="1" applyBorder="1" applyAlignment="1">
      <alignment horizontal="center" vertical="center" wrapText="1"/>
    </xf>
    <xf numFmtId="0" fontId="23" fillId="0" borderId="32" xfId="0" applyFont="1" applyFill="1" applyBorder="1" applyAlignment="1">
      <alignment horizontal="justify" vertical="center" wrapText="1"/>
    </xf>
    <xf numFmtId="0" fontId="23" fillId="0" borderId="56" xfId="0" applyFont="1" applyFill="1" applyBorder="1" applyAlignment="1">
      <alignment horizontal="center" vertical="center" wrapText="1"/>
    </xf>
    <xf numFmtId="0" fontId="23" fillId="0" borderId="0" xfId="0" applyFont="1" applyFill="1" applyAlignment="1">
      <alignment horizontal="justify" vertical="center"/>
    </xf>
    <xf numFmtId="9" fontId="23" fillId="0" borderId="28" xfId="0" applyNumberFormat="1" applyFont="1" applyFill="1" applyBorder="1" applyAlignment="1">
      <alignment horizontal="center" vertical="center" wrapText="1"/>
    </xf>
    <xf numFmtId="0" fontId="23" fillId="0" borderId="32" xfId="0" applyFont="1" applyFill="1" applyBorder="1" applyAlignment="1">
      <alignment horizontal="justify"/>
    </xf>
    <xf numFmtId="0" fontId="23" fillId="0" borderId="0" xfId="0" applyFont="1" applyFill="1"/>
    <xf numFmtId="0" fontId="23" fillId="0" borderId="23" xfId="0" applyFont="1" applyFill="1" applyBorder="1" applyAlignment="1">
      <alignment horizontal="justify" vertical="center"/>
    </xf>
    <xf numFmtId="0" fontId="23" fillId="0" borderId="24" xfId="0" applyFont="1" applyFill="1" applyBorder="1" applyAlignment="1">
      <alignment horizontal="justify" wrapText="1"/>
    </xf>
    <xf numFmtId="0" fontId="23" fillId="0" borderId="24" xfId="0" applyFont="1" applyFill="1" applyBorder="1" applyAlignment="1">
      <alignment horizontal="justify" vertical="center"/>
    </xf>
    <xf numFmtId="0" fontId="23" fillId="0" borderId="24" xfId="0" applyFont="1" applyFill="1" applyBorder="1" applyAlignment="1">
      <alignment horizontal="justify"/>
    </xf>
    <xf numFmtId="0" fontId="26" fillId="0" borderId="24" xfId="0" applyFont="1" applyFill="1" applyBorder="1" applyAlignment="1">
      <alignment horizontal="justify" wrapText="1"/>
    </xf>
    <xf numFmtId="0" fontId="26" fillId="0" borderId="24" xfId="0" applyFont="1" applyFill="1" applyBorder="1" applyAlignment="1">
      <alignment horizontal="center" vertical="center" wrapText="1"/>
    </xf>
    <xf numFmtId="0" fontId="23" fillId="0" borderId="24" xfId="0" applyFont="1" applyFill="1" applyBorder="1" applyAlignment="1">
      <alignment horizontal="justify" vertical="center" wrapText="1"/>
    </xf>
    <xf numFmtId="0" fontId="23" fillId="0" borderId="24" xfId="0" applyFont="1" applyFill="1" applyBorder="1" applyAlignment="1">
      <alignment horizontal="center" vertical="center"/>
    </xf>
    <xf numFmtId="0" fontId="23" fillId="0" borderId="64" xfId="0" applyFont="1" applyFill="1" applyBorder="1" applyAlignment="1">
      <alignment horizontal="justify" vertical="center" wrapText="1"/>
    </xf>
    <xf numFmtId="0" fontId="26" fillId="7" borderId="10" xfId="0" applyFont="1" applyFill="1" applyBorder="1" applyAlignment="1">
      <alignment horizontal="justify" vertical="center"/>
    </xf>
    <xf numFmtId="0" fontId="26" fillId="7" borderId="11" xfId="0" applyFont="1" applyFill="1" applyBorder="1" applyAlignment="1">
      <alignment horizontal="justify" vertical="center"/>
    </xf>
    <xf numFmtId="0" fontId="26" fillId="7" borderId="28" xfId="0" applyFont="1" applyFill="1" applyBorder="1" applyAlignment="1">
      <alignment horizontal="justify" vertical="center"/>
    </xf>
    <xf numFmtId="0" fontId="26" fillId="7" borderId="28" xfId="0" applyFont="1" applyFill="1" applyBorder="1" applyAlignment="1">
      <alignment horizontal="center" vertical="center"/>
    </xf>
    <xf numFmtId="0" fontId="26" fillId="7" borderId="28" xfId="0" applyFont="1" applyFill="1" applyBorder="1" applyAlignment="1">
      <alignment horizontal="center" vertical="center" wrapText="1"/>
    </xf>
    <xf numFmtId="0" fontId="26" fillId="7" borderId="56" xfId="0" applyFont="1" applyFill="1" applyBorder="1" applyAlignment="1">
      <alignment horizontal="center" vertical="center"/>
    </xf>
    <xf numFmtId="0" fontId="26" fillId="7" borderId="56" xfId="0" applyFont="1" applyFill="1" applyBorder="1" applyAlignment="1">
      <alignment horizontal="justify" vertical="center"/>
    </xf>
    <xf numFmtId="0" fontId="26" fillId="7" borderId="23" xfId="0" applyFont="1" applyFill="1" applyBorder="1" applyAlignment="1">
      <alignment horizontal="center" vertical="center"/>
    </xf>
    <xf numFmtId="0" fontId="26" fillId="7" borderId="24" xfId="0" applyFont="1" applyFill="1" applyBorder="1" applyAlignment="1">
      <alignment horizontal="center" vertical="center"/>
    </xf>
    <xf numFmtId="0" fontId="26" fillId="7" borderId="24" xfId="0" applyFont="1" applyFill="1" applyBorder="1" applyAlignment="1">
      <alignment horizontal="justify" vertical="center"/>
    </xf>
    <xf numFmtId="0" fontId="26" fillId="7" borderId="26" xfId="0" applyFont="1" applyFill="1" applyBorder="1" applyAlignment="1">
      <alignment horizontal="center" vertical="center"/>
    </xf>
    <xf numFmtId="0" fontId="26" fillId="7" borderId="26" xfId="0" applyFont="1" applyFill="1" applyBorder="1" applyAlignment="1">
      <alignment horizontal="justify" vertical="center"/>
    </xf>
    <xf numFmtId="9" fontId="26" fillId="7" borderId="26" xfId="0" applyNumberFormat="1" applyFont="1" applyFill="1" applyBorder="1" applyAlignment="1">
      <alignment horizontal="center" vertical="center"/>
    </xf>
    <xf numFmtId="0" fontId="23" fillId="7" borderId="64" xfId="0" applyFont="1" applyFill="1" applyBorder="1" applyAlignment="1">
      <alignment horizontal="justify" vertical="center"/>
    </xf>
    <xf numFmtId="0" fontId="23" fillId="0" borderId="8" xfId="0" applyFont="1" applyBorder="1"/>
    <xf numFmtId="0" fontId="23" fillId="0" borderId="65" xfId="0" applyFont="1" applyFill="1" applyBorder="1" applyAlignment="1">
      <alignment horizontal="justify" vertical="center"/>
    </xf>
    <xf numFmtId="0" fontId="3" fillId="0" borderId="27" xfId="0" applyFont="1" applyBorder="1"/>
    <xf numFmtId="0" fontId="16" fillId="7" borderId="24"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0" fillId="7" borderId="20" xfId="0" applyFill="1" applyBorder="1"/>
    <xf numFmtId="0" fontId="15" fillId="0" borderId="33" xfId="0" applyFont="1" applyBorder="1" applyAlignment="1">
      <alignment horizontal="justify" vertical="center" wrapText="1"/>
    </xf>
    <xf numFmtId="0" fontId="15" fillId="0" borderId="8" xfId="0" applyFont="1" applyBorder="1" applyAlignment="1">
      <alignment horizontal="center" vertical="center"/>
    </xf>
    <xf numFmtId="0" fontId="15" fillId="0" borderId="19" xfId="0" applyFont="1" applyBorder="1" applyAlignment="1">
      <alignment horizontal="justify" vertical="center" wrapText="1"/>
    </xf>
    <xf numFmtId="0" fontId="16" fillId="0" borderId="19" xfId="0" applyFont="1" applyBorder="1" applyAlignment="1">
      <alignment horizontal="right" vertical="center" wrapText="1"/>
    </xf>
    <xf numFmtId="0" fontId="16" fillId="0" borderId="19" xfId="0" applyFont="1" applyBorder="1" applyAlignment="1">
      <alignment horizontal="center" vertical="center" wrapText="1"/>
    </xf>
    <xf numFmtId="0" fontId="16" fillId="0" borderId="34" xfId="0" applyFont="1" applyFill="1" applyBorder="1" applyAlignment="1">
      <alignment horizontal="center" vertical="center" wrapText="1"/>
    </xf>
    <xf numFmtId="0" fontId="15" fillId="0" borderId="7" xfId="0" applyFont="1" applyBorder="1" applyAlignment="1">
      <alignment horizontal="justify" vertical="center" wrapText="1"/>
    </xf>
    <xf numFmtId="0" fontId="15" fillId="0" borderId="9" xfId="0" applyFont="1" applyBorder="1" applyAlignment="1">
      <alignment horizontal="center" vertical="center"/>
    </xf>
    <xf numFmtId="15" fontId="15" fillId="0" borderId="19" xfId="0" applyNumberFormat="1" applyFont="1" applyBorder="1" applyAlignment="1">
      <alignment horizontal="justify" vertical="center" wrapText="1"/>
    </xf>
    <xf numFmtId="0" fontId="15" fillId="0" borderId="18" xfId="0" applyFont="1" applyBorder="1" applyAlignment="1">
      <alignment horizontal="justify" vertical="center" wrapText="1"/>
    </xf>
    <xf numFmtId="0" fontId="15" fillId="0" borderId="5" xfId="0" applyFont="1" applyBorder="1" applyAlignment="1">
      <alignment horizontal="justify" vertical="center" wrapText="1"/>
    </xf>
    <xf numFmtId="9" fontId="15" fillId="0" borderId="5" xfId="0" applyNumberFormat="1" applyFont="1" applyBorder="1" applyAlignment="1">
      <alignment horizontal="center" vertical="center"/>
    </xf>
    <xf numFmtId="0" fontId="15" fillId="0" borderId="8" xfId="0" applyFont="1" applyBorder="1" applyAlignment="1">
      <alignment horizont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37" xfId="0" applyFont="1" applyBorder="1" applyAlignment="1">
      <alignment horizontal="center" vertical="center"/>
    </xf>
    <xf numFmtId="0" fontId="15" fillId="0" borderId="7" xfId="0" applyFont="1" applyBorder="1" applyAlignment="1">
      <alignment horizontal="justify" wrapText="1"/>
    </xf>
    <xf numFmtId="14" fontId="15" fillId="0" borderId="19" xfId="0" applyNumberFormat="1" applyFont="1" applyBorder="1" applyAlignment="1">
      <alignment horizontal="center" vertical="center"/>
    </xf>
    <xf numFmtId="0" fontId="15" fillId="0" borderId="37" xfId="0" applyFont="1" applyBorder="1" applyAlignment="1">
      <alignment horizontal="justify" vertical="center" wrapText="1"/>
    </xf>
    <xf numFmtId="0" fontId="0" fillId="0" borderId="38" xfId="0" applyBorder="1" applyAlignment="1">
      <alignment wrapText="1"/>
    </xf>
    <xf numFmtId="0" fontId="15" fillId="0" borderId="42" xfId="0" applyFont="1" applyBorder="1" applyAlignment="1">
      <alignment horizontal="center"/>
    </xf>
    <xf numFmtId="0" fontId="15" fillId="0" borderId="39" xfId="0" applyFont="1" applyBorder="1" applyAlignment="1">
      <alignment horizontal="center"/>
    </xf>
    <xf numFmtId="0" fontId="15" fillId="0" borderId="39" xfId="0" applyFont="1" applyBorder="1" applyAlignment="1">
      <alignment horizontal="center" vertical="center"/>
    </xf>
    <xf numFmtId="0" fontId="15" fillId="0" borderId="37" xfId="0" applyFont="1" applyBorder="1" applyAlignment="1">
      <alignment horizontal="center" vertical="center"/>
    </xf>
    <xf numFmtId="0" fontId="0" fillId="0" borderId="38" xfId="0" applyBorder="1" applyAlignment="1">
      <alignment horizontal="center" vertical="center"/>
    </xf>
    <xf numFmtId="0" fontId="15" fillId="0" borderId="1" xfId="0" applyFont="1" applyBorder="1" applyAlignment="1">
      <alignment horizontal="right"/>
    </xf>
    <xf numFmtId="0" fontId="15" fillId="0" borderId="3" xfId="0" applyFont="1" applyBorder="1" applyAlignment="1">
      <alignment horizontal="right"/>
    </xf>
    <xf numFmtId="0" fontId="16" fillId="0" borderId="18"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0" fillId="7" borderId="32" xfId="0" applyFill="1" applyBorder="1"/>
    <xf numFmtId="0" fontId="15" fillId="0" borderId="8" xfId="0" applyFont="1" applyBorder="1" applyAlignment="1">
      <alignment horizontal="justify" vertical="center" wrapText="1"/>
    </xf>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vertical="center"/>
    </xf>
    <xf numFmtId="0" fontId="29" fillId="5" borderId="18" xfId="0" applyFont="1" applyFill="1" applyBorder="1" applyAlignment="1">
      <alignment horizontal="center" vertical="center" wrapText="1"/>
    </xf>
    <xf numFmtId="0" fontId="29" fillId="5" borderId="18" xfId="0" applyFont="1" applyFill="1" applyBorder="1" applyAlignment="1">
      <alignment horizontal="center" vertical="center"/>
    </xf>
    <xf numFmtId="0" fontId="15" fillId="5" borderId="44"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Border="1" applyAlignment="1">
      <alignment horizontal="right" vertical="center"/>
    </xf>
    <xf numFmtId="0" fontId="39" fillId="0" borderId="0" xfId="0" applyFont="1" applyAlignment="1">
      <alignment vertical="center" wrapText="1"/>
    </xf>
    <xf numFmtId="9" fontId="0" fillId="0" borderId="4" xfId="0" applyNumberFormat="1" applyBorder="1" applyAlignment="1">
      <alignment horizontal="center" vertical="center"/>
    </xf>
    <xf numFmtId="0" fontId="0" fillId="0" borderId="4" xfId="0" applyBorder="1" applyAlignment="1">
      <alignment vertical="center"/>
    </xf>
    <xf numFmtId="0" fontId="15" fillId="0" borderId="4" xfId="0" applyFont="1" applyFill="1" applyBorder="1" applyAlignment="1">
      <alignment horizontal="justify" vertical="center" wrapText="1"/>
    </xf>
    <xf numFmtId="0" fontId="15" fillId="0" borderId="4" xfId="0" applyFont="1" applyFill="1" applyBorder="1" applyAlignment="1">
      <alignment horizontal="justify" vertical="center"/>
    </xf>
    <xf numFmtId="0" fontId="13" fillId="0" borderId="4" xfId="0" applyFont="1" applyBorder="1" applyAlignment="1">
      <alignment horizontal="justify" vertical="center"/>
    </xf>
    <xf numFmtId="0" fontId="13" fillId="0" borderId="4" xfId="0" applyFont="1" applyBorder="1" applyAlignment="1">
      <alignment horizontal="justify" vertical="center" wrapText="1"/>
    </xf>
    <xf numFmtId="0" fontId="15" fillId="0" borderId="4" xfId="0" applyFont="1" applyBorder="1" applyAlignment="1">
      <alignment horizontal="justify" vertical="center"/>
    </xf>
    <xf numFmtId="0" fontId="0" fillId="0" borderId="4" xfId="0" applyBorder="1" applyAlignment="1">
      <alignment horizontal="justify" vertical="center"/>
    </xf>
    <xf numFmtId="0" fontId="26" fillId="5" borderId="4" xfId="0" applyFont="1" applyFill="1" applyBorder="1" applyAlignment="1">
      <alignment vertical="center"/>
    </xf>
    <xf numFmtId="0" fontId="26" fillId="5" borderId="4" xfId="0" applyFont="1" applyFill="1" applyBorder="1" applyAlignment="1">
      <alignment horizontal="center" vertical="center"/>
    </xf>
    <xf numFmtId="0" fontId="16" fillId="5" borderId="4" xfId="0" applyFont="1" applyFill="1" applyBorder="1" applyAlignment="1">
      <alignment vertical="center"/>
    </xf>
    <xf numFmtId="0" fontId="16" fillId="5" borderId="4" xfId="0" applyFont="1" applyFill="1" applyBorder="1" applyAlignment="1">
      <alignment horizontal="center" vertical="center"/>
    </xf>
    <xf numFmtId="0" fontId="16" fillId="5" borderId="4" xfId="0" applyFont="1" applyFill="1" applyBorder="1" applyAlignment="1">
      <alignment horizontal="right" vertical="center"/>
    </xf>
    <xf numFmtId="0" fontId="16" fillId="7" borderId="4" xfId="0" applyFont="1" applyFill="1" applyBorder="1" applyAlignment="1">
      <alignment horizontal="center" vertical="center"/>
    </xf>
    <xf numFmtId="0" fontId="16" fillId="7" borderId="4" xfId="0" applyFont="1" applyFill="1" applyBorder="1" applyAlignment="1">
      <alignment vertical="center"/>
    </xf>
    <xf numFmtId="0" fontId="16" fillId="7" borderId="4" xfId="0" applyFont="1" applyFill="1" applyBorder="1" applyAlignment="1">
      <alignment horizontal="right" vertical="center"/>
    </xf>
    <xf numFmtId="0" fontId="0" fillId="7" borderId="4" xfId="0" applyFill="1" applyBorder="1" applyAlignment="1">
      <alignment vertical="center"/>
    </xf>
    <xf numFmtId="0" fontId="2" fillId="0" borderId="0" xfId="0" applyFont="1"/>
    <xf numFmtId="0" fontId="15" fillId="0" borderId="10" xfId="0"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8" xfId="0" applyFont="1" applyFill="1" applyBorder="1" applyAlignment="1">
      <alignment horizontal="center" vertical="center" wrapText="1"/>
    </xf>
    <xf numFmtId="0" fontId="15" fillId="0" borderId="28" xfId="0" applyFont="1" applyFill="1" applyBorder="1" applyAlignment="1">
      <alignment horizontal="right" wrapText="1"/>
    </xf>
    <xf numFmtId="0" fontId="15" fillId="0" borderId="28" xfId="0" applyFont="1" applyFill="1" applyBorder="1" applyAlignment="1">
      <alignment horizontal="right" vertical="center" wrapText="1"/>
    </xf>
    <xf numFmtId="0" fontId="16" fillId="0" borderId="24" xfId="0" applyFont="1" applyFill="1" applyBorder="1" applyAlignment="1">
      <alignment horizontal="right" vertical="center" wrapText="1"/>
    </xf>
    <xf numFmtId="0" fontId="15" fillId="0" borderId="29" xfId="0" applyFont="1" applyFill="1" applyBorder="1" applyAlignment="1">
      <alignment horizontal="center" vertical="center" wrapText="1"/>
    </xf>
    <xf numFmtId="0" fontId="15" fillId="0" borderId="44" xfId="0" applyFont="1" applyFill="1" applyBorder="1" applyAlignment="1">
      <alignment horizontal="center" vertical="center" wrapText="1"/>
    </xf>
    <xf numFmtId="3" fontId="15" fillId="0" borderId="44" xfId="0" applyNumberFormat="1" applyFont="1" applyFill="1" applyBorder="1" applyAlignment="1">
      <alignment horizontal="center" vertical="center" wrapText="1"/>
    </xf>
    <xf numFmtId="0" fontId="15" fillId="0" borderId="30" xfId="0" applyFont="1" applyFill="1" applyBorder="1" applyAlignment="1">
      <alignment horizontal="right" vertical="center" wrapText="1"/>
    </xf>
    <xf numFmtId="0" fontId="15" fillId="0" borderId="27" xfId="0" applyFont="1" applyFill="1" applyBorder="1" applyAlignment="1">
      <alignment horizontal="center" vertical="center" wrapText="1"/>
    </xf>
    <xf numFmtId="0" fontId="15" fillId="0" borderId="24" xfId="0" applyFont="1" applyFill="1" applyBorder="1" applyAlignment="1">
      <alignment horizontal="right" vertical="center" wrapText="1"/>
    </xf>
    <xf numFmtId="0" fontId="15" fillId="0" borderId="31" xfId="0" applyFont="1" applyFill="1" applyBorder="1" applyAlignment="1">
      <alignment horizontal="center" vertical="center" wrapText="1"/>
    </xf>
    <xf numFmtId="0" fontId="15" fillId="0" borderId="29" xfId="0" applyFont="1" applyFill="1" applyBorder="1" applyAlignment="1">
      <alignment horizontal="right" vertical="center" wrapText="1"/>
    </xf>
    <xf numFmtId="0" fontId="0" fillId="0" borderId="32" xfId="0" applyFill="1" applyBorder="1"/>
    <xf numFmtId="0" fontId="15" fillId="0" borderId="33" xfId="0" applyFont="1" applyBorder="1" applyAlignment="1">
      <alignment horizontal="center"/>
    </xf>
    <xf numFmtId="0" fontId="15" fillId="0" borderId="8" xfId="0" applyFont="1" applyBorder="1" applyAlignment="1">
      <alignment horizontal="right"/>
    </xf>
    <xf numFmtId="0" fontId="16" fillId="0" borderId="4" xfId="0" applyFont="1" applyFill="1" applyBorder="1" applyAlignment="1">
      <alignment horizontal="right" wrapText="1"/>
    </xf>
    <xf numFmtId="0" fontId="15" fillId="0" borderId="19" xfId="0" applyFont="1" applyBorder="1" applyAlignment="1">
      <alignment wrapText="1"/>
    </xf>
    <xf numFmtId="0" fontId="15" fillId="0" borderId="7" xfId="0" applyFont="1" applyBorder="1" applyAlignment="1">
      <alignment horizontal="center"/>
    </xf>
    <xf numFmtId="0" fontId="15" fillId="0" borderId="4" xfId="0" applyFont="1" applyBorder="1" applyAlignment="1">
      <alignment horizontal="center" vertical="center" wrapText="1" shrinkToFit="1"/>
    </xf>
    <xf numFmtId="0" fontId="15" fillId="2" borderId="4" xfId="0" applyFont="1" applyFill="1" applyBorder="1" applyAlignment="1">
      <alignment horizontal="center" vertical="center" wrapText="1" shrinkToFit="1"/>
    </xf>
    <xf numFmtId="0" fontId="15" fillId="0" borderId="4" xfId="0" applyFont="1" applyBorder="1" applyAlignment="1">
      <alignment horizontal="left" vertical="top" wrapText="1" shrinkToFit="1"/>
    </xf>
    <xf numFmtId="0" fontId="0" fillId="0" borderId="0" xfId="0" applyAlignment="1">
      <alignment horizontal="center" vertical="center" wrapText="1"/>
    </xf>
    <xf numFmtId="0" fontId="16" fillId="0" borderId="4" xfId="0" applyFont="1" applyBorder="1" applyAlignment="1">
      <alignment horizontal="center" vertical="center" wrapText="1" shrinkToFit="1"/>
    </xf>
    <xf numFmtId="0" fontId="15" fillId="0" borderId="4" xfId="0" applyFont="1" applyBorder="1" applyAlignment="1">
      <alignment horizontal="left" vertical="center" wrapText="1" shrinkToFit="1"/>
    </xf>
    <xf numFmtId="0" fontId="15" fillId="0" borderId="19" xfId="0" applyFont="1" applyBorder="1" applyAlignment="1">
      <alignment horizontal="center" vertical="center" wrapText="1" shrinkToFit="1"/>
    </xf>
    <xf numFmtId="0" fontId="0" fillId="0" borderId="4" xfId="0" applyBorder="1" applyAlignment="1">
      <alignment horizontal="center" vertical="center" wrapText="1" shrinkToFit="1"/>
    </xf>
    <xf numFmtId="0" fontId="15" fillId="0" borderId="0" xfId="0" applyFont="1" applyBorder="1" applyAlignment="1">
      <alignment horizontal="center" vertical="center" wrapText="1" shrinkToFit="1"/>
    </xf>
    <xf numFmtId="0" fontId="16" fillId="7" borderId="65" xfId="0" applyFont="1" applyFill="1" applyBorder="1"/>
    <xf numFmtId="0" fontId="29" fillId="5" borderId="4" xfId="0" applyFont="1" applyFill="1" applyBorder="1" applyAlignment="1">
      <alignment horizontal="center" vertical="center" wrapText="1"/>
    </xf>
    <xf numFmtId="0" fontId="29" fillId="5" borderId="4" xfId="0" applyFont="1" applyFill="1" applyBorder="1" applyAlignment="1">
      <alignment horizontal="center" vertical="center"/>
    </xf>
    <xf numFmtId="0" fontId="15" fillId="5" borderId="4"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15" fillId="0" borderId="40" xfId="0" applyFont="1" applyBorder="1" applyAlignment="1">
      <alignment horizontal="justify" vertical="center" wrapText="1"/>
    </xf>
    <xf numFmtId="0" fontId="15" fillId="0" borderId="38" xfId="0" applyFont="1" applyBorder="1" applyAlignment="1">
      <alignment horizontal="justify" vertical="center" wrapText="1"/>
    </xf>
    <xf numFmtId="0" fontId="15" fillId="2" borderId="4" xfId="0" applyFont="1" applyFill="1" applyBorder="1" applyAlignment="1">
      <alignment horizontal="right" vertical="center"/>
    </xf>
    <xf numFmtId="0" fontId="16" fillId="0" borderId="4" xfId="0" applyFont="1" applyBorder="1" applyAlignment="1">
      <alignment horizontal="right" wrapText="1"/>
    </xf>
    <xf numFmtId="0" fontId="15" fillId="0" borderId="60" xfId="0" applyFont="1" applyBorder="1" applyAlignment="1">
      <alignment horizontal="center" vertical="center" wrapText="1"/>
    </xf>
    <xf numFmtId="0" fontId="15" fillId="0" borderId="4" xfId="0" applyFont="1" applyBorder="1" applyAlignment="1">
      <alignment horizontal="right" vertical="center" wrapText="1"/>
    </xf>
    <xf numFmtId="0" fontId="26" fillId="7" borderId="45" xfId="0" applyFont="1" applyFill="1" applyBorder="1" applyAlignment="1">
      <alignment vertical="center"/>
    </xf>
    <xf numFmtId="0" fontId="26" fillId="7" borderId="25" xfId="0" applyFont="1" applyFill="1" applyBorder="1" applyAlignment="1">
      <alignment vertical="center"/>
    </xf>
    <xf numFmtId="0" fontId="16" fillId="7" borderId="25" xfId="0" applyFont="1" applyFill="1" applyBorder="1" applyAlignment="1">
      <alignment vertical="center"/>
    </xf>
    <xf numFmtId="0" fontId="16" fillId="7" borderId="25" xfId="0" applyFont="1" applyFill="1" applyBorder="1" applyAlignment="1">
      <alignment horizontal="right" vertical="center" wrapText="1"/>
    </xf>
    <xf numFmtId="0" fontId="16" fillId="7" borderId="25" xfId="0" applyFont="1" applyFill="1" applyBorder="1" applyAlignment="1">
      <alignment horizontal="right" vertical="center"/>
    </xf>
    <xf numFmtId="0" fontId="16" fillId="7" borderId="63" xfId="0" applyFont="1" applyFill="1" applyBorder="1" applyAlignment="1">
      <alignment vertical="center"/>
    </xf>
    <xf numFmtId="0" fontId="16" fillId="7" borderId="45" xfId="0" applyFont="1" applyFill="1" applyBorder="1" applyAlignment="1">
      <alignment vertical="center"/>
    </xf>
    <xf numFmtId="0" fontId="15" fillId="0" borderId="0" xfId="0" applyFont="1" applyBorder="1" applyAlignment="1">
      <alignment horizontal="left" wrapText="1"/>
    </xf>
    <xf numFmtId="0" fontId="3" fillId="0" borderId="0" xfId="0" applyFont="1" applyAlignment="1">
      <alignment vertical="center"/>
    </xf>
    <xf numFmtId="0" fontId="15" fillId="0" borderId="4" xfId="0" applyFont="1" applyFill="1" applyBorder="1" applyAlignment="1">
      <alignment horizontal="right"/>
    </xf>
    <xf numFmtId="0" fontId="15" fillId="0" borderId="4" xfId="0" applyFont="1" applyFill="1" applyBorder="1" applyAlignment="1">
      <alignment vertical="center" wrapText="1"/>
    </xf>
    <xf numFmtId="9" fontId="15" fillId="0" borderId="4" xfId="0" applyNumberFormat="1" applyFont="1" applyFill="1" applyBorder="1" applyAlignment="1">
      <alignment horizontal="right"/>
    </xf>
    <xf numFmtId="0" fontId="0" fillId="0" borderId="4" xfId="0" applyFill="1" applyBorder="1"/>
    <xf numFmtId="0" fontId="0" fillId="6" borderId="0" xfId="0" applyFill="1"/>
    <xf numFmtId="0" fontId="15" fillId="0" borderId="4" xfId="0" applyFont="1" applyFill="1" applyBorder="1" applyAlignment="1">
      <alignment horizontal="center" wrapText="1"/>
    </xf>
    <xf numFmtId="0" fontId="13" fillId="0" borderId="4" xfId="0" applyFont="1" applyFill="1" applyBorder="1" applyAlignment="1">
      <alignment horizontal="right" vertical="center" wrapText="1"/>
    </xf>
    <xf numFmtId="9" fontId="15" fillId="0" borderId="4" xfId="3" applyNumberFormat="1" applyFont="1" applyFill="1" applyBorder="1" applyAlignment="1">
      <alignment horizontal="right"/>
    </xf>
    <xf numFmtId="0" fontId="15" fillId="0" borderId="4" xfId="0" applyFont="1" applyFill="1" applyBorder="1" applyAlignment="1">
      <alignment horizontal="right" vertical="center" wrapText="1"/>
    </xf>
    <xf numFmtId="0" fontId="15" fillId="0" borderId="4" xfId="0" applyFont="1" applyFill="1" applyBorder="1"/>
    <xf numFmtId="0" fontId="15" fillId="6" borderId="0" xfId="0" applyFont="1" applyFill="1"/>
    <xf numFmtId="0" fontId="0" fillId="0" borderId="4" xfId="0" applyFill="1" applyBorder="1" applyAlignment="1">
      <alignment horizontal="center" vertical="center"/>
    </xf>
    <xf numFmtId="0" fontId="0" fillId="0" borderId="4" xfId="0" applyFill="1" applyBorder="1" applyAlignment="1">
      <alignment wrapText="1"/>
    </xf>
    <xf numFmtId="0" fontId="0" fillId="0" borderId="2" xfId="0" applyBorder="1"/>
    <xf numFmtId="0" fontId="0" fillId="0" borderId="0" xfId="0" applyFill="1"/>
    <xf numFmtId="0" fontId="15" fillId="0" borderId="0" xfId="0" applyFont="1" applyFill="1"/>
    <xf numFmtId="0" fontId="15" fillId="0" borderId="33" xfId="0" applyFont="1" applyBorder="1" applyAlignment="1">
      <alignment horizontal="center" vertical="center" wrapText="1"/>
    </xf>
    <xf numFmtId="0" fontId="15" fillId="0" borderId="19" xfId="0" applyFont="1" applyBorder="1" applyAlignment="1">
      <alignment horizontal="left" wrapText="1"/>
    </xf>
    <xf numFmtId="0" fontId="16" fillId="0" borderId="19" xfId="0" applyFont="1" applyBorder="1" applyAlignment="1">
      <alignment horizontal="right" wrapText="1"/>
    </xf>
    <xf numFmtId="0" fontId="16" fillId="0" borderId="34" xfId="0" applyFont="1" applyFill="1" applyBorder="1" applyAlignment="1">
      <alignment horizontal="right" wrapText="1"/>
    </xf>
    <xf numFmtId="0" fontId="15" fillId="0" borderId="19" xfId="0" applyFont="1" applyBorder="1" applyAlignment="1">
      <alignment vertical="center" wrapText="1"/>
    </xf>
    <xf numFmtId="0" fontId="15" fillId="0" borderId="8" xfId="0" applyFont="1" applyBorder="1" applyAlignment="1">
      <alignment horizontal="center" wrapText="1"/>
    </xf>
    <xf numFmtId="0" fontId="0" fillId="0" borderId="36" xfId="0" applyBorder="1" applyAlignment="1">
      <alignment horizontal="center" vertical="center"/>
    </xf>
    <xf numFmtId="0" fontId="15" fillId="0" borderId="35" xfId="0" applyFont="1" applyBorder="1" applyAlignment="1">
      <alignment horizontal="right"/>
    </xf>
    <xf numFmtId="0" fontId="15" fillId="0" borderId="42" xfId="0" applyFont="1" applyBorder="1" applyAlignment="1">
      <alignment horizontal="center" vertical="center" wrapText="1"/>
    </xf>
    <xf numFmtId="0" fontId="15" fillId="0" borderId="39" xfId="0" applyFont="1" applyBorder="1" applyAlignment="1">
      <alignment horizontal="right"/>
    </xf>
    <xf numFmtId="0" fontId="15" fillId="0" borderId="37" xfId="0" applyFont="1" applyBorder="1" applyAlignment="1">
      <alignment horizontal="center"/>
    </xf>
    <xf numFmtId="0" fontId="15" fillId="0" borderId="53" xfId="0" applyFont="1" applyBorder="1" applyAlignment="1">
      <alignment horizontal="center" vertical="center" wrapText="1"/>
    </xf>
    <xf numFmtId="0" fontId="15" fillId="0" borderId="25" xfId="0" applyFont="1" applyBorder="1" applyAlignment="1">
      <alignment horizontal="left" wrapText="1"/>
    </xf>
    <xf numFmtId="0" fontId="15" fillId="0" borderId="0" xfId="0" applyFont="1" applyBorder="1" applyAlignment="1">
      <alignment horizontal="center"/>
    </xf>
    <xf numFmtId="0" fontId="26" fillId="7" borderId="10" xfId="0" applyFont="1" applyFill="1" applyBorder="1" applyAlignment="1">
      <alignment horizontal="center"/>
    </xf>
    <xf numFmtId="0" fontId="26" fillId="7" borderId="11" xfId="0" applyFont="1" applyFill="1" applyBorder="1" applyAlignment="1">
      <alignment horizontal="center"/>
    </xf>
    <xf numFmtId="0" fontId="26" fillId="7" borderId="28" xfId="0" applyFont="1" applyFill="1" applyBorder="1" applyAlignment="1">
      <alignment horizontal="center"/>
    </xf>
    <xf numFmtId="0" fontId="16" fillId="7" borderId="28" xfId="0" applyFont="1" applyFill="1" applyBorder="1" applyAlignment="1">
      <alignment horizontal="center"/>
    </xf>
    <xf numFmtId="0" fontId="16" fillId="7" borderId="28" xfId="0" applyFont="1" applyFill="1" applyBorder="1" applyAlignment="1">
      <alignment horizontal="center" wrapText="1"/>
    </xf>
    <xf numFmtId="0" fontId="16" fillId="7" borderId="56" xfId="0" applyFont="1" applyFill="1" applyBorder="1" applyAlignment="1">
      <alignment horizontal="center"/>
    </xf>
    <xf numFmtId="0" fontId="16" fillId="7" borderId="30" xfId="0" applyFont="1" applyFill="1" applyBorder="1" applyAlignment="1">
      <alignment horizontal="center"/>
    </xf>
    <xf numFmtId="0" fontId="15" fillId="0" borderId="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wrapText="1"/>
    </xf>
    <xf numFmtId="0" fontId="15" fillId="0" borderId="18" xfId="0" applyFont="1" applyBorder="1" applyAlignment="1">
      <alignment horizontal="center" wrapText="1"/>
    </xf>
    <xf numFmtId="0" fontId="15" fillId="0" borderId="5" xfId="0" applyFont="1" applyBorder="1" applyAlignment="1">
      <alignment horizontal="center" wrapText="1"/>
    </xf>
    <xf numFmtId="0" fontId="0" fillId="0" borderId="36" xfId="0" applyBorder="1"/>
    <xf numFmtId="0" fontId="0" fillId="0" borderId="41" xfId="0" applyBorder="1"/>
    <xf numFmtId="0" fontId="0" fillId="0" borderId="46" xfId="0" applyBorder="1"/>
    <xf numFmtId="0" fontId="0" fillId="0" borderId="46" xfId="0" applyBorder="1" applyAlignment="1">
      <alignment horizontal="center" wrapText="1"/>
    </xf>
    <xf numFmtId="0" fontId="0" fillId="0" borderId="25" xfId="0" applyBorder="1"/>
    <xf numFmtId="0" fontId="15" fillId="0" borderId="57" xfId="0" applyFont="1" applyBorder="1" applyAlignment="1">
      <alignment horizontal="center" wrapText="1"/>
    </xf>
    <xf numFmtId="0" fontId="15" fillId="0" borderId="18" xfId="0" applyFont="1" applyBorder="1" applyAlignment="1">
      <alignment horizontal="center"/>
    </xf>
    <xf numFmtId="0" fontId="16" fillId="0" borderId="18" xfId="0" applyFont="1" applyBorder="1" applyAlignment="1">
      <alignment horizontal="right" wrapText="1"/>
    </xf>
    <xf numFmtId="0" fontId="16" fillId="0" borderId="17" xfId="0" applyFont="1" applyFill="1" applyBorder="1" applyAlignment="1">
      <alignment horizontal="right" wrapText="1"/>
    </xf>
    <xf numFmtId="0" fontId="15" fillId="0" borderId="18" xfId="0" applyFont="1" applyBorder="1" applyAlignment="1">
      <alignment vertical="center" wrapText="1"/>
    </xf>
    <xf numFmtId="0" fontId="16" fillId="0" borderId="18" xfId="0" applyFont="1" applyBorder="1" applyAlignment="1">
      <alignment vertical="center" wrapText="1"/>
    </xf>
    <xf numFmtId="0" fontId="15" fillId="0" borderId="44" xfId="0" applyFont="1" applyBorder="1" applyAlignment="1">
      <alignment horizontal="center" wrapText="1"/>
    </xf>
    <xf numFmtId="0" fontId="15" fillId="0" borderId="44" xfId="0" applyFont="1" applyBorder="1" applyAlignment="1">
      <alignment horizontal="center"/>
    </xf>
    <xf numFmtId="0" fontId="15" fillId="0" borderId="6" xfId="0" applyFont="1" applyBorder="1" applyAlignment="1">
      <alignment horizontal="right"/>
    </xf>
    <xf numFmtId="0" fontId="15" fillId="0" borderId="18" xfId="0" applyFont="1" applyBorder="1" applyAlignment="1">
      <alignment horizontal="right"/>
    </xf>
    <xf numFmtId="14" fontId="15" fillId="0" borderId="18" xfId="0" applyNumberFormat="1" applyFont="1" applyBorder="1" applyAlignment="1">
      <alignment horizontal="right"/>
    </xf>
    <xf numFmtId="0" fontId="15" fillId="0" borderId="5" xfId="0" applyFont="1" applyBorder="1" applyAlignment="1">
      <alignment horizontal="right"/>
    </xf>
    <xf numFmtId="0" fontId="26" fillId="7" borderId="31" xfId="0" applyFont="1" applyFill="1" applyBorder="1"/>
    <xf numFmtId="0" fontId="26" fillId="7" borderId="27" xfId="0" applyFont="1" applyFill="1" applyBorder="1"/>
    <xf numFmtId="0" fontId="26" fillId="7" borderId="24" xfId="0" applyFont="1" applyFill="1" applyBorder="1"/>
    <xf numFmtId="0" fontId="16" fillId="7" borderId="65" xfId="0" applyFont="1" applyFill="1" applyBorder="1" applyAlignment="1">
      <alignment horizontal="right"/>
    </xf>
    <xf numFmtId="0" fontId="15" fillId="0" borderId="4" xfId="0" applyFont="1" applyBorder="1" applyAlignment="1">
      <alignment wrapText="1"/>
    </xf>
    <xf numFmtId="0" fontId="15" fillId="0" borderId="4" xfId="0" applyFont="1" applyBorder="1"/>
    <xf numFmtId="14" fontId="15" fillId="0" borderId="4" xfId="0" applyNumberFormat="1" applyFont="1" applyBorder="1" applyAlignment="1">
      <alignment horizontal="right"/>
    </xf>
    <xf numFmtId="0" fontId="0" fillId="0" borderId="4" xfId="0" applyBorder="1" applyAlignment="1">
      <alignment horizontal="center" wrapText="1"/>
    </xf>
    <xf numFmtId="0" fontId="15" fillId="0" borderId="44" xfId="0" applyFont="1" applyFill="1" applyBorder="1" applyAlignment="1">
      <alignment horizontal="center" vertical="center" textRotation="255" wrapText="1"/>
    </xf>
    <xf numFmtId="0" fontId="15" fillId="0" borderId="44" xfId="0" applyFont="1" applyBorder="1" applyAlignment="1">
      <alignment horizontal="left" wrapText="1"/>
    </xf>
    <xf numFmtId="0" fontId="16" fillId="0" borderId="18" xfId="0" applyFont="1" applyFill="1" applyBorder="1" applyAlignment="1">
      <alignment horizontal="right" wrapText="1"/>
    </xf>
    <xf numFmtId="0" fontId="15" fillId="0" borderId="0" xfId="0" applyFont="1" applyBorder="1" applyAlignment="1">
      <alignment horizontal="center" wrapText="1"/>
    </xf>
    <xf numFmtId="9" fontId="15" fillId="0" borderId="4" xfId="0" applyNumberFormat="1" applyFont="1" applyBorder="1" applyAlignment="1">
      <alignment horizontal="right"/>
    </xf>
    <xf numFmtId="0" fontId="16" fillId="0" borderId="4" xfId="0" applyFont="1" applyBorder="1" applyAlignment="1">
      <alignment horizontal="center" vertical="center" wrapText="1"/>
    </xf>
    <xf numFmtId="14" fontId="15" fillId="0" borderId="4" xfId="0" applyNumberFormat="1" applyFont="1" applyFill="1" applyBorder="1" applyAlignment="1">
      <alignment horizontal="center" vertical="center" wrapText="1"/>
    </xf>
    <xf numFmtId="0" fontId="4" fillId="0" borderId="60" xfId="0" applyFont="1" applyFill="1" applyBorder="1"/>
    <xf numFmtId="0" fontId="4" fillId="0" borderId="0" xfId="0" applyFont="1"/>
    <xf numFmtId="0" fontId="4" fillId="0" borderId="0" xfId="0" applyFont="1" applyFill="1" applyBorder="1"/>
    <xf numFmtId="0" fontId="23" fillId="0" borderId="4" xfId="0" applyFont="1" applyBorder="1" applyAlignment="1">
      <alignment horizontal="center" vertical="center" wrapText="1"/>
    </xf>
    <xf numFmtId="0" fontId="0" fillId="0" borderId="4" xfId="0" applyBorder="1" applyAlignment="1">
      <alignment horizontal="center" vertical="center" wrapText="1"/>
    </xf>
    <xf numFmtId="14" fontId="15" fillId="0" borderId="4" xfId="0" applyNumberFormat="1" applyFont="1" applyFill="1" applyBorder="1" applyAlignment="1">
      <alignment horizontal="center" vertical="center"/>
    </xf>
    <xf numFmtId="0" fontId="15" fillId="0" borderId="45" xfId="0" applyFont="1" applyBorder="1" applyAlignment="1">
      <alignment horizontal="center"/>
    </xf>
    <xf numFmtId="9" fontId="16" fillId="7" borderId="28" xfId="3" applyFont="1" applyFill="1" applyBorder="1"/>
    <xf numFmtId="0" fontId="0" fillId="0" borderId="0" xfId="0" applyAlignment="1">
      <alignment horizontal="justify"/>
    </xf>
    <xf numFmtId="0" fontId="0" fillId="0" borderId="0" xfId="0" applyAlignment="1">
      <alignment horizontal="justify" wrapText="1"/>
    </xf>
    <xf numFmtId="0" fontId="3" fillId="0" borderId="0" xfId="0" applyFont="1" applyAlignment="1">
      <alignment horizontal="justify"/>
    </xf>
    <xf numFmtId="0" fontId="0" fillId="0" borderId="0" xfId="0" applyAlignment="1">
      <alignment horizontal="justify" vertical="center"/>
    </xf>
    <xf numFmtId="0" fontId="3" fillId="3" borderId="12" xfId="0" applyFont="1" applyFill="1" applyBorder="1" applyAlignment="1">
      <alignment horizontal="justify" wrapText="1"/>
    </xf>
    <xf numFmtId="0" fontId="15" fillId="0" borderId="4" xfId="0" applyFont="1" applyFill="1" applyBorder="1" applyAlignment="1">
      <alignment horizontal="justify" vertical="top" wrapText="1"/>
    </xf>
    <xf numFmtId="0" fontId="26" fillId="7" borderId="10" xfId="0" applyFont="1" applyFill="1" applyBorder="1" applyAlignment="1">
      <alignment horizontal="justify"/>
    </xf>
    <xf numFmtId="0" fontId="26" fillId="7" borderId="11" xfId="0" applyFont="1" applyFill="1" applyBorder="1" applyAlignment="1">
      <alignment horizontal="justify"/>
    </xf>
    <xf numFmtId="0" fontId="26" fillId="7" borderId="28" xfId="0" applyFont="1" applyFill="1" applyBorder="1" applyAlignment="1">
      <alignment horizontal="justify"/>
    </xf>
    <xf numFmtId="0" fontId="16" fillId="7" borderId="28" xfId="0" applyFont="1" applyFill="1" applyBorder="1" applyAlignment="1">
      <alignment horizontal="justify"/>
    </xf>
    <xf numFmtId="0" fontId="16" fillId="7" borderId="28" xfId="0" applyFont="1" applyFill="1" applyBorder="1" applyAlignment="1">
      <alignment horizontal="justify" wrapText="1"/>
    </xf>
    <xf numFmtId="0" fontId="16" fillId="7" borderId="56" xfId="0" applyFont="1" applyFill="1" applyBorder="1" applyAlignment="1">
      <alignment horizontal="justify"/>
    </xf>
    <xf numFmtId="0" fontId="16" fillId="7" borderId="30" xfId="0" applyFont="1" applyFill="1" applyBorder="1" applyAlignment="1">
      <alignment horizontal="justify"/>
    </xf>
    <xf numFmtId="0" fontId="46" fillId="0" borderId="0" xfId="0" applyFont="1" applyAlignment="1">
      <alignment horizontal="justify" vertical="center" wrapText="1"/>
    </xf>
    <xf numFmtId="0" fontId="46" fillId="0" borderId="0" xfId="0" applyFont="1" applyAlignment="1">
      <alignment horizontal="justify" vertical="center"/>
    </xf>
    <xf numFmtId="0" fontId="0" fillId="0" borderId="0" xfId="0" applyAlignment="1">
      <alignment horizontal="justify" vertical="center" wrapText="1"/>
    </xf>
    <xf numFmtId="0" fontId="15" fillId="0" borderId="4" xfId="0" applyFont="1" applyFill="1" applyBorder="1" applyAlignment="1">
      <alignment horizontal="justify"/>
    </xf>
    <xf numFmtId="0" fontId="15" fillId="0" borderId="4" xfId="0" applyFont="1" applyFill="1" applyBorder="1" applyAlignment="1">
      <alignment horizontal="justify" wrapText="1"/>
    </xf>
    <xf numFmtId="9" fontId="15" fillId="0" borderId="4" xfId="0" applyNumberFormat="1" applyFont="1" applyFill="1" applyBorder="1" applyAlignment="1">
      <alignment horizontal="justify"/>
    </xf>
    <xf numFmtId="0" fontId="16" fillId="0" borderId="4" xfId="0" applyFont="1" applyFill="1" applyBorder="1" applyAlignment="1">
      <alignment horizontal="justify" vertical="center"/>
    </xf>
    <xf numFmtId="0" fontId="16" fillId="0" borderId="4" xfId="0" applyFont="1" applyFill="1" applyBorder="1" applyAlignment="1">
      <alignment horizontal="justify"/>
    </xf>
    <xf numFmtId="0" fontId="39" fillId="0" borderId="4" xfId="0" applyFont="1" applyFill="1" applyBorder="1" applyAlignment="1">
      <alignment horizontal="justify" vertical="top" wrapText="1"/>
    </xf>
    <xf numFmtId="0" fontId="15" fillId="0" borderId="4" xfId="0" applyFont="1" applyFill="1" applyBorder="1" applyAlignment="1">
      <alignment horizontal="justify" vertical="top"/>
    </xf>
    <xf numFmtId="0" fontId="13" fillId="0" borderId="4" xfId="0" applyFont="1" applyFill="1" applyBorder="1" applyAlignment="1">
      <alignment horizontal="justify" vertical="top" wrapText="1"/>
    </xf>
    <xf numFmtId="0" fontId="15" fillId="0" borderId="4" xfId="0" applyFont="1" applyFill="1" applyBorder="1" applyAlignment="1" applyProtection="1">
      <alignment horizontal="justify" vertical="center" wrapText="1"/>
    </xf>
    <xf numFmtId="0" fontId="16" fillId="0" borderId="4" xfId="0" applyFont="1" applyFill="1" applyBorder="1" applyAlignment="1">
      <alignment horizontal="justify" vertical="top" wrapText="1"/>
    </xf>
    <xf numFmtId="0" fontId="15" fillId="0" borderId="44" xfId="0" applyFont="1" applyFill="1" applyBorder="1" applyAlignment="1">
      <alignment horizontal="justify" vertical="top" wrapText="1"/>
    </xf>
    <xf numFmtId="0" fontId="15" fillId="0" borderId="37" xfId="0" applyFont="1" applyFill="1" applyBorder="1" applyAlignment="1">
      <alignment horizontal="justify" vertical="top"/>
    </xf>
    <xf numFmtId="0" fontId="15" fillId="0" borderId="69" xfId="0" applyFont="1" applyFill="1" applyBorder="1" applyAlignment="1">
      <alignment horizontal="justify" vertical="top" wrapText="1"/>
    </xf>
    <xf numFmtId="0" fontId="15" fillId="0" borderId="19" xfId="0" applyFont="1" applyFill="1" applyBorder="1" applyAlignment="1">
      <alignment horizontal="justify" vertical="top" wrapText="1"/>
    </xf>
    <xf numFmtId="9" fontId="15" fillId="0" borderId="4" xfId="0" applyNumberFormat="1" applyFont="1" applyFill="1" applyBorder="1" applyAlignment="1">
      <alignment horizontal="justify" vertical="top"/>
    </xf>
    <xf numFmtId="0" fontId="15" fillId="0" borderId="44" xfId="0" applyFont="1" applyFill="1" applyBorder="1" applyAlignment="1">
      <alignment horizontal="justify" wrapText="1"/>
    </xf>
    <xf numFmtId="0" fontId="15" fillId="0" borderId="44" xfId="0" applyFont="1" applyFill="1" applyBorder="1" applyAlignment="1">
      <alignment horizontal="justify"/>
    </xf>
    <xf numFmtId="0" fontId="15" fillId="0" borderId="37" xfId="0" applyFont="1" applyFill="1" applyBorder="1" applyAlignment="1">
      <alignment horizontal="justify"/>
    </xf>
    <xf numFmtId="0" fontId="15" fillId="0" borderId="60" xfId="0" applyFont="1" applyFill="1" applyBorder="1" applyAlignment="1">
      <alignment horizontal="justify" wrapText="1"/>
    </xf>
    <xf numFmtId="0" fontId="15" fillId="0" borderId="19" xfId="0" applyFont="1" applyFill="1" applyBorder="1" applyAlignment="1">
      <alignment horizontal="justify" vertical="center" wrapText="1"/>
    </xf>
    <xf numFmtId="0" fontId="15" fillId="0" borderId="19" xfId="0" applyFont="1" applyFill="1" applyBorder="1" applyAlignment="1">
      <alignment horizontal="justify" vertical="center"/>
    </xf>
    <xf numFmtId="0" fontId="15" fillId="0" borderId="44" xfId="0" applyFont="1" applyFill="1" applyBorder="1" applyAlignment="1">
      <alignment horizontal="justify" vertical="center"/>
    </xf>
    <xf numFmtId="0" fontId="15" fillId="0" borderId="18" xfId="0" applyFont="1" applyFill="1" applyBorder="1" applyAlignment="1">
      <alignment horizontal="justify" wrapText="1"/>
    </xf>
    <xf numFmtId="0" fontId="15" fillId="0" borderId="4" xfId="0" applyFont="1" applyFill="1" applyBorder="1" applyAlignment="1" applyProtection="1">
      <alignment horizontal="justify"/>
    </xf>
    <xf numFmtId="14" fontId="15" fillId="0" borderId="4" xfId="0" applyNumberFormat="1" applyFont="1" applyFill="1" applyBorder="1" applyAlignment="1">
      <alignment horizontal="justify"/>
    </xf>
    <xf numFmtId="0" fontId="15" fillId="0" borderId="4" xfId="0" applyFont="1" applyFill="1" applyBorder="1" applyAlignment="1" applyProtection="1">
      <alignment horizontal="justify" vertical="center"/>
    </xf>
    <xf numFmtId="0" fontId="15" fillId="0" borderId="4" xfId="0" applyFont="1" applyFill="1" applyBorder="1" applyAlignment="1" applyProtection="1">
      <alignment horizontal="justify" wrapText="1"/>
    </xf>
    <xf numFmtId="0" fontId="15" fillId="0" borderId="4" xfId="0" applyFont="1" applyFill="1" applyBorder="1" applyAlignment="1" applyProtection="1">
      <alignment horizontal="justify" vertical="top" wrapText="1"/>
    </xf>
    <xf numFmtId="14" fontId="15" fillId="0" borderId="4" xfId="0" applyNumberFormat="1" applyFont="1" applyFill="1" applyBorder="1" applyAlignment="1" applyProtection="1">
      <alignment horizontal="justify"/>
    </xf>
    <xf numFmtId="9" fontId="15" fillId="0" borderId="4" xfId="0" applyNumberFormat="1" applyFont="1" applyFill="1" applyBorder="1" applyAlignment="1" applyProtection="1">
      <alignment horizontal="justify"/>
    </xf>
    <xf numFmtId="0" fontId="15" fillId="0" borderId="4" xfId="0" applyFont="1" applyFill="1" applyBorder="1" applyAlignment="1" applyProtection="1">
      <alignment horizontal="justify" vertical="top"/>
    </xf>
    <xf numFmtId="0" fontId="15" fillId="0" borderId="0" xfId="0" applyFont="1" applyFill="1" applyAlignment="1" applyProtection="1">
      <alignment horizontal="justify" vertical="top"/>
    </xf>
    <xf numFmtId="9" fontId="15" fillId="0" borderId="4" xfId="0" applyNumberFormat="1" applyFont="1" applyFill="1" applyBorder="1" applyAlignment="1" applyProtection="1">
      <alignment horizontal="justify" vertical="top"/>
    </xf>
    <xf numFmtId="20" fontId="15" fillId="0" borderId="4" xfId="0" applyNumberFormat="1" applyFont="1" applyFill="1" applyBorder="1" applyAlignment="1" applyProtection="1">
      <alignment horizontal="justify"/>
    </xf>
    <xf numFmtId="0" fontId="15" fillId="7" borderId="5" xfId="0" applyFont="1" applyFill="1" applyBorder="1" applyAlignment="1">
      <alignment horizontal="center" vertical="center" wrapText="1"/>
    </xf>
    <xf numFmtId="0" fontId="15" fillId="7" borderId="17" xfId="0" applyFont="1" applyFill="1" applyBorder="1" applyAlignment="1">
      <alignment horizontal="right" vertical="center" wrapText="1"/>
    </xf>
    <xf numFmtId="0" fontId="15" fillId="0" borderId="19" xfId="0" applyFont="1" applyFill="1" applyBorder="1" applyAlignment="1">
      <alignment horizontal="center"/>
    </xf>
    <xf numFmtId="0" fontId="15" fillId="0" borderId="8" xfId="0" applyFont="1" applyFill="1" applyBorder="1" applyAlignment="1">
      <alignment horizontal="center"/>
    </xf>
    <xf numFmtId="0" fontId="15" fillId="0" borderId="8" xfId="0" applyFont="1" applyFill="1" applyBorder="1" applyAlignment="1">
      <alignment horizontal="right"/>
    </xf>
    <xf numFmtId="0" fontId="16" fillId="0" borderId="19" xfId="0" applyFont="1" applyFill="1" applyBorder="1" applyAlignment="1">
      <alignment horizontal="right" wrapText="1"/>
    </xf>
    <xf numFmtId="0" fontId="15" fillId="0" borderId="19" xfId="0" applyFont="1" applyFill="1" applyBorder="1" applyAlignment="1">
      <alignment vertical="center" wrapText="1"/>
    </xf>
    <xf numFmtId="0" fontId="15" fillId="0" borderId="7" xfId="0" applyFont="1" applyFill="1" applyBorder="1" applyAlignment="1">
      <alignment horizontal="center" vertical="center"/>
    </xf>
    <xf numFmtId="0" fontId="31" fillId="0" borderId="4" xfId="0"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5" xfId="0" applyFont="1" applyFill="1" applyBorder="1" applyAlignment="1">
      <alignment horizontal="right"/>
    </xf>
    <xf numFmtId="9" fontId="15" fillId="0" borderId="5" xfId="0" applyNumberFormat="1" applyFont="1" applyFill="1" applyBorder="1" applyAlignment="1">
      <alignment horizontal="center" vertical="center"/>
    </xf>
    <xf numFmtId="0" fontId="15" fillId="0" borderId="7" xfId="0" applyFont="1" applyFill="1" applyBorder="1" applyAlignment="1">
      <alignment horizontal="right"/>
    </xf>
    <xf numFmtId="0" fontId="15" fillId="0" borderId="36" xfId="0" applyFont="1" applyFill="1" applyBorder="1"/>
    <xf numFmtId="0" fontId="15" fillId="0" borderId="4" xfId="0" applyFont="1" applyFill="1" applyBorder="1" applyAlignment="1">
      <alignment horizontal="center"/>
    </xf>
    <xf numFmtId="0" fontId="31" fillId="0" borderId="4" xfId="0" applyFont="1" applyFill="1" applyBorder="1" applyAlignment="1">
      <alignment vertical="center" wrapText="1"/>
    </xf>
    <xf numFmtId="0" fontId="15" fillId="0" borderId="37" xfId="0" applyFont="1" applyFill="1" applyBorder="1" applyAlignment="1">
      <alignment horizontal="center" vertical="center"/>
    </xf>
    <xf numFmtId="0" fontId="15" fillId="0" borderId="38" xfId="0" applyFont="1" applyFill="1" applyBorder="1"/>
    <xf numFmtId="0" fontId="15" fillId="0" borderId="39" xfId="0" applyFont="1" applyFill="1" applyBorder="1" applyAlignment="1">
      <alignment horizontal="right"/>
    </xf>
    <xf numFmtId="0" fontId="15" fillId="0" borderId="60" xfId="0" applyFont="1" applyFill="1" applyBorder="1" applyAlignment="1">
      <alignment horizontal="center" vertical="center"/>
    </xf>
    <xf numFmtId="0" fontId="15" fillId="0" borderId="53" xfId="0" applyFont="1" applyFill="1" applyBorder="1" applyAlignment="1">
      <alignment horizontal="right"/>
    </xf>
    <xf numFmtId="0" fontId="15" fillId="0" borderId="41" xfId="0" applyFont="1" applyFill="1" applyBorder="1" applyAlignment="1">
      <alignment horizontal="right"/>
    </xf>
    <xf numFmtId="0" fontId="15" fillId="0" borderId="25" xfId="0" applyFont="1" applyFill="1" applyBorder="1" applyAlignment="1">
      <alignment horizontal="right"/>
    </xf>
    <xf numFmtId="0" fontId="15" fillId="0" borderId="43" xfId="0" applyFont="1" applyFill="1" applyBorder="1" applyAlignment="1">
      <alignment horizontal="right"/>
    </xf>
    <xf numFmtId="0" fontId="15" fillId="0" borderId="44" xfId="0" applyFont="1" applyFill="1" applyBorder="1" applyAlignment="1">
      <alignment horizontal="right"/>
    </xf>
    <xf numFmtId="0" fontId="15" fillId="0" borderId="44" xfId="0" applyFont="1" applyFill="1" applyBorder="1" applyAlignment="1">
      <alignment wrapText="1"/>
    </xf>
    <xf numFmtId="0" fontId="15" fillId="0" borderId="5" xfId="0" applyFont="1" applyFill="1" applyBorder="1"/>
    <xf numFmtId="0" fontId="15" fillId="0" borderId="5" xfId="0" applyFont="1" applyFill="1" applyBorder="1" applyAlignment="1">
      <alignment horizontal="center"/>
    </xf>
    <xf numFmtId="0" fontId="15" fillId="0" borderId="0" xfId="0" applyFont="1" applyFill="1" applyBorder="1" applyAlignment="1">
      <alignment horizontal="center"/>
    </xf>
    <xf numFmtId="0" fontId="15" fillId="0" borderId="45" xfId="0" applyFont="1" applyFill="1" applyBorder="1" applyAlignment="1">
      <alignment horizontal="right"/>
    </xf>
    <xf numFmtId="0" fontId="0" fillId="0" borderId="25" xfId="0" applyFill="1" applyBorder="1"/>
    <xf numFmtId="0" fontId="0" fillId="0" borderId="41" xfId="0" applyFill="1" applyBorder="1"/>
    <xf numFmtId="0" fontId="15" fillId="0" borderId="1" xfId="0" applyFont="1" applyFill="1" applyBorder="1" applyAlignment="1">
      <alignment horizontal="right"/>
    </xf>
    <xf numFmtId="0" fontId="0" fillId="0" borderId="46" xfId="0" applyFill="1" applyBorder="1"/>
    <xf numFmtId="2" fontId="16" fillId="7" borderId="28" xfId="0" applyNumberFormat="1" applyFont="1" applyFill="1" applyBorder="1"/>
    <xf numFmtId="0" fontId="15" fillId="7" borderId="59" xfId="0" applyFont="1" applyFill="1" applyBorder="1" applyAlignment="1">
      <alignment vertical="center"/>
    </xf>
    <xf numFmtId="0" fontId="15" fillId="7" borderId="17" xfId="0" applyFont="1" applyFill="1" applyBorder="1" applyAlignment="1">
      <alignment vertical="center"/>
    </xf>
    <xf numFmtId="0" fontId="15" fillId="7" borderId="12" xfId="0" applyFont="1" applyFill="1" applyBorder="1" applyAlignment="1">
      <alignment vertical="center"/>
    </xf>
    <xf numFmtId="0" fontId="15" fillId="7" borderId="17" xfId="0" applyFont="1" applyFill="1" applyBorder="1" applyAlignment="1">
      <alignment wrapText="1"/>
    </xf>
    <xf numFmtId="0" fontId="16" fillId="7" borderId="18" xfId="0" applyFont="1" applyFill="1" applyBorder="1" applyAlignment="1">
      <alignment wrapText="1"/>
    </xf>
    <xf numFmtId="0" fontId="15" fillId="7" borderId="17" xfId="0" applyFont="1" applyFill="1" applyBorder="1" applyAlignment="1">
      <alignment vertical="center" wrapText="1"/>
    </xf>
    <xf numFmtId="0" fontId="15" fillId="7" borderId="15" xfId="0" applyFont="1" applyFill="1" applyBorder="1" applyAlignment="1">
      <alignment vertical="center" wrapText="1"/>
    </xf>
    <xf numFmtId="0" fontId="15" fillId="7" borderId="5" xfId="0" applyFont="1" applyFill="1" applyBorder="1" applyAlignment="1">
      <alignment vertical="center" wrapText="1"/>
    </xf>
    <xf numFmtId="0" fontId="15" fillId="7" borderId="0" xfId="0" applyFont="1" applyFill="1" applyBorder="1" applyAlignment="1">
      <alignment vertical="center" wrapText="1"/>
    </xf>
    <xf numFmtId="0" fontId="15" fillId="7" borderId="14" xfId="0" applyFont="1" applyFill="1" applyBorder="1" applyAlignment="1">
      <alignment wrapText="1"/>
    </xf>
    <xf numFmtId="0" fontId="15" fillId="7" borderId="57" xfId="0" applyFont="1" applyFill="1" applyBorder="1" applyAlignment="1">
      <alignment vertical="center" wrapText="1"/>
    </xf>
    <xf numFmtId="0" fontId="0" fillId="7" borderId="15" xfId="0" applyFill="1" applyBorder="1" applyAlignment="1"/>
    <xf numFmtId="0" fontId="0" fillId="0" borderId="44" xfId="0" applyBorder="1" applyAlignment="1"/>
    <xf numFmtId="0" fontId="0" fillId="0" borderId="0" xfId="0" applyAlignment="1"/>
    <xf numFmtId="0" fontId="0" fillId="0" borderId="0" xfId="0" applyFill="1" applyAlignment="1"/>
    <xf numFmtId="0" fontId="0" fillId="0" borderId="0" xfId="0" applyFont="1" applyFill="1" applyAlignment="1">
      <alignment vertical="center"/>
    </xf>
    <xf numFmtId="0" fontId="0" fillId="0" borderId="0" xfId="0" applyFont="1" applyFill="1" applyAlignment="1"/>
    <xf numFmtId="0" fontId="26" fillId="7" borderId="31" xfId="0" applyFont="1" applyFill="1" applyBorder="1" applyAlignment="1"/>
    <xf numFmtId="0" fontId="26" fillId="7" borderId="27" xfId="0" applyFont="1" applyFill="1" applyBorder="1" applyAlignment="1"/>
    <xf numFmtId="0" fontId="26" fillId="7" borderId="24" xfId="0" applyFont="1" applyFill="1" applyBorder="1" applyAlignment="1"/>
    <xf numFmtId="0" fontId="16" fillId="7" borderId="24" xfId="0" applyFont="1" applyFill="1" applyBorder="1" applyAlignment="1"/>
    <xf numFmtId="0" fontId="16" fillId="7" borderId="24" xfId="0" applyFont="1" applyFill="1" applyBorder="1" applyAlignment="1">
      <alignment wrapText="1"/>
    </xf>
    <xf numFmtId="0" fontId="16" fillId="7" borderId="65" xfId="0" applyFont="1" applyFill="1" applyBorder="1" applyAlignment="1"/>
    <xf numFmtId="0" fontId="16" fillId="7" borderId="23" xfId="0" applyFont="1" applyFill="1" applyBorder="1" applyAlignment="1"/>
    <xf numFmtId="0" fontId="15" fillId="0" borderId="10" xfId="0" applyFont="1" applyBorder="1" applyAlignment="1">
      <alignment wrapText="1"/>
    </xf>
    <xf numFmtId="0" fontId="15" fillId="0" borderId="11" xfId="0" applyFont="1" applyBorder="1" applyAlignment="1">
      <alignment wrapText="1"/>
    </xf>
    <xf numFmtId="0" fontId="0" fillId="0" borderId="4" xfId="0" applyBorder="1" applyAlignment="1"/>
    <xf numFmtId="0" fontId="27" fillId="0" borderId="0" xfId="0" applyFont="1" applyAlignment="1"/>
    <xf numFmtId="0" fontId="15" fillId="0" borderId="67" xfId="0" applyFont="1" applyFill="1" applyBorder="1" applyAlignment="1">
      <alignment horizontal="center" vertical="center" wrapText="1"/>
    </xf>
    <xf numFmtId="0" fontId="15" fillId="0" borderId="34" xfId="0" applyFont="1" applyFill="1" applyBorder="1" applyAlignment="1">
      <alignment horizontal="center" vertical="center" wrapText="1"/>
    </xf>
    <xf numFmtId="9" fontId="15" fillId="0" borderId="34" xfId="0" applyNumberFormat="1" applyFont="1" applyFill="1" applyBorder="1" applyAlignment="1">
      <alignment horizontal="center" vertical="center" wrapText="1"/>
    </xf>
    <xf numFmtId="0" fontId="15" fillId="0" borderId="40" xfId="0" applyFont="1" applyFill="1" applyBorder="1" applyAlignment="1">
      <alignment horizontal="center" vertical="center" wrapText="1"/>
    </xf>
    <xf numFmtId="9" fontId="15" fillId="0" borderId="4"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16" fontId="15" fillId="0" borderId="4" xfId="0" applyNumberFormat="1" applyFont="1" applyFill="1" applyBorder="1" applyAlignment="1">
      <alignment horizontal="center" vertical="center" wrapText="1"/>
    </xf>
    <xf numFmtId="0" fontId="15" fillId="0" borderId="38" xfId="0" applyFont="1" applyFill="1" applyBorder="1" applyAlignment="1">
      <alignment horizontal="center" vertical="center" wrapText="1"/>
    </xf>
    <xf numFmtId="10" fontId="15" fillId="0" borderId="4" xfId="0" applyNumberFormat="1" applyFont="1" applyFill="1" applyBorder="1" applyAlignment="1">
      <alignment horizontal="center" vertical="center" wrapText="1"/>
    </xf>
    <xf numFmtId="0" fontId="15" fillId="0" borderId="40" xfId="0" applyFont="1" applyFill="1" applyBorder="1" applyAlignment="1">
      <alignment horizontal="center" wrapText="1"/>
    </xf>
    <xf numFmtId="0" fontId="15" fillId="0" borderId="4" xfId="0" applyFont="1" applyFill="1" applyBorder="1" applyAlignment="1">
      <alignment horizontal="left" wrapText="1"/>
    </xf>
    <xf numFmtId="9" fontId="15" fillId="0" borderId="4" xfId="0" applyNumberFormat="1" applyFont="1" applyFill="1" applyBorder="1" applyAlignment="1">
      <alignment horizontal="center"/>
    </xf>
    <xf numFmtId="0" fontId="15" fillId="0" borderId="4" xfId="0" applyFont="1" applyFill="1" applyBorder="1" applyAlignment="1">
      <alignment wrapText="1"/>
    </xf>
    <xf numFmtId="0" fontId="15" fillId="0" borderId="40" xfId="0" applyFont="1" applyFill="1" applyBorder="1" applyAlignment="1">
      <alignment horizontal="center"/>
    </xf>
    <xf numFmtId="0" fontId="15" fillId="0" borderId="25"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40" xfId="0" applyFont="1" applyFill="1" applyBorder="1" applyAlignment="1">
      <alignment horizontal="left" wrapText="1"/>
    </xf>
    <xf numFmtId="0" fontId="48" fillId="0" borderId="4" xfId="0" applyFont="1" applyFill="1" applyBorder="1" applyAlignment="1">
      <alignment wrapText="1"/>
    </xf>
    <xf numFmtId="0" fontId="13" fillId="0" borderId="4" xfId="0" applyFont="1" applyFill="1" applyBorder="1" applyAlignment="1">
      <alignment wrapText="1"/>
    </xf>
    <xf numFmtId="0" fontId="15" fillId="0" borderId="4" xfId="2" applyNumberFormat="1" applyFont="1" applyFill="1" applyBorder="1" applyAlignment="1">
      <alignment horizontal="center" vertical="center" wrapText="1"/>
    </xf>
    <xf numFmtId="0" fontId="13" fillId="0" borderId="40" xfId="0" applyFont="1" applyFill="1" applyBorder="1" applyAlignment="1">
      <alignment horizontal="left" wrapText="1"/>
    </xf>
    <xf numFmtId="0" fontId="13" fillId="0" borderId="4" xfId="0" applyFont="1" applyFill="1" applyBorder="1" applyAlignment="1">
      <alignment horizontal="right"/>
    </xf>
    <xf numFmtId="0" fontId="13" fillId="0" borderId="4" xfId="0" applyFont="1" applyFill="1" applyBorder="1" applyAlignment="1">
      <alignment horizontal="left" wrapText="1"/>
    </xf>
    <xf numFmtId="0" fontId="15" fillId="0" borderId="40" xfId="0" applyFont="1" applyFill="1" applyBorder="1" applyAlignment="1">
      <alignment horizontal="left" vertical="center"/>
    </xf>
    <xf numFmtId="0" fontId="15" fillId="0" borderId="4" xfId="0" applyFont="1" applyFill="1" applyBorder="1" applyAlignment="1"/>
    <xf numFmtId="0" fontId="15" fillId="0" borderId="38" xfId="0" applyFont="1" applyFill="1" applyBorder="1" applyAlignment="1"/>
    <xf numFmtId="0" fontId="39" fillId="0" borderId="40" xfId="0" applyFont="1" applyFill="1" applyBorder="1" applyAlignment="1">
      <alignment horizontal="justify" vertical="center" wrapText="1"/>
    </xf>
    <xf numFmtId="0" fontId="39" fillId="0" borderId="4" xfId="0" applyFont="1" applyFill="1" applyBorder="1" applyAlignment="1">
      <alignment horizontal="center" vertical="center" wrapText="1"/>
    </xf>
    <xf numFmtId="0" fontId="39" fillId="0" borderId="4" xfId="0" applyFont="1" applyFill="1" applyBorder="1" applyAlignment="1">
      <alignment horizontal="justify" vertical="center" wrapText="1"/>
    </xf>
    <xf numFmtId="2" fontId="39" fillId="0" borderId="4" xfId="0" applyNumberFormat="1" applyFont="1" applyFill="1" applyBorder="1" applyAlignment="1">
      <alignment horizontal="justify" vertical="center" wrapText="1"/>
    </xf>
    <xf numFmtId="0" fontId="15" fillId="0" borderId="4" xfId="0" applyFont="1" applyFill="1" applyBorder="1" applyAlignment="1">
      <alignment vertical="center"/>
    </xf>
    <xf numFmtId="0" fontId="15" fillId="0" borderId="38" xfId="0" applyFont="1" applyFill="1" applyBorder="1" applyAlignment="1">
      <alignment vertical="center" wrapText="1"/>
    </xf>
    <xf numFmtId="0" fontId="49" fillId="0" borderId="4" xfId="0" applyFont="1" applyFill="1" applyBorder="1" applyAlignment="1">
      <alignment horizontal="justify" vertical="center" wrapText="1"/>
    </xf>
    <xf numFmtId="0" fontId="15" fillId="0" borderId="4" xfId="0" applyFont="1" applyFill="1" applyBorder="1" applyAlignment="1">
      <alignment horizontal="right" vertical="center"/>
    </xf>
    <xf numFmtId="0" fontId="13" fillId="0" borderId="4" xfId="0" applyFont="1" applyFill="1" applyBorder="1" applyAlignment="1">
      <alignment horizontal="center" wrapText="1"/>
    </xf>
    <xf numFmtId="9" fontId="13" fillId="0" borderId="4" xfId="0" applyNumberFormat="1" applyFont="1" applyFill="1" applyBorder="1" applyAlignment="1">
      <alignment horizontal="center" wrapText="1"/>
    </xf>
    <xf numFmtId="0" fontId="15" fillId="0" borderId="45" xfId="0" applyFont="1" applyFill="1" applyBorder="1" applyAlignment="1">
      <alignment horizontal="center" vertical="center" wrapText="1"/>
    </xf>
    <xf numFmtId="0" fontId="15" fillId="0" borderId="25" xfId="0" applyFont="1" applyFill="1" applyBorder="1" applyAlignment="1">
      <alignment horizontal="center"/>
    </xf>
    <xf numFmtId="0" fontId="15" fillId="0" borderId="25" xfId="0" applyFont="1" applyFill="1" applyBorder="1" applyAlignment="1">
      <alignment horizontal="left" vertical="center" wrapText="1"/>
    </xf>
    <xf numFmtId="9" fontId="13" fillId="0" borderId="25" xfId="0" applyNumberFormat="1" applyFont="1" applyFill="1" applyBorder="1" applyAlignment="1">
      <alignment horizontal="center" wrapText="1"/>
    </xf>
    <xf numFmtId="0" fontId="15" fillId="0" borderId="25" xfId="0" applyFont="1" applyFill="1" applyBorder="1" applyAlignment="1">
      <alignment horizontal="justify" vertical="center" wrapText="1"/>
    </xf>
    <xf numFmtId="0" fontId="15" fillId="0" borderId="25" xfId="0" applyFont="1" applyFill="1" applyBorder="1" applyAlignment="1"/>
    <xf numFmtId="9" fontId="15" fillId="0" borderId="25" xfId="0" applyNumberFormat="1" applyFont="1" applyFill="1" applyBorder="1" applyAlignment="1">
      <alignment horizontal="center" vertical="center"/>
    </xf>
    <xf numFmtId="0" fontId="15" fillId="0" borderId="63" xfId="0" applyFont="1" applyFill="1" applyBorder="1" applyAlignment="1">
      <alignment horizontal="center" vertical="center" wrapText="1"/>
    </xf>
    <xf numFmtId="0" fontId="13" fillId="0" borderId="4" xfId="0" applyFont="1" applyFill="1" applyBorder="1" applyAlignment="1">
      <alignment horizontal="right" wrapText="1"/>
    </xf>
    <xf numFmtId="0" fontId="13" fillId="0" borderId="4" xfId="0" applyFont="1" applyFill="1" applyBorder="1" applyAlignment="1">
      <alignment horizontal="center"/>
    </xf>
    <xf numFmtId="0" fontId="15" fillId="0" borderId="40" xfId="0" applyFont="1" applyFill="1" applyBorder="1" applyAlignment="1">
      <alignment horizontal="left" vertical="center" wrapText="1"/>
    </xf>
    <xf numFmtId="0" fontId="15" fillId="0" borderId="4" xfId="0" applyFont="1" applyFill="1" applyBorder="1" applyAlignment="1">
      <alignment horizontal="left" vertical="top" wrapText="1"/>
    </xf>
    <xf numFmtId="9" fontId="15" fillId="0" borderId="4" xfId="0" applyNumberFormat="1" applyFont="1" applyFill="1" applyBorder="1" applyAlignment="1">
      <alignment horizontal="right" wrapText="1"/>
    </xf>
    <xf numFmtId="9" fontId="15" fillId="0" borderId="25" xfId="0" applyNumberFormat="1" applyFont="1" applyFill="1" applyBorder="1" applyAlignment="1">
      <alignment horizontal="right" wrapText="1"/>
    </xf>
    <xf numFmtId="0" fontId="15" fillId="0" borderId="60" xfId="0" applyFont="1" applyFill="1" applyBorder="1" applyAlignment="1">
      <alignment horizontal="center" vertical="center" wrapText="1"/>
    </xf>
    <xf numFmtId="0" fontId="15" fillId="0" borderId="60" xfId="0" applyFont="1" applyFill="1" applyBorder="1" applyAlignment="1">
      <alignment horizontal="left" wrapText="1"/>
    </xf>
    <xf numFmtId="0" fontId="13" fillId="0" borderId="60" xfId="0" applyFont="1" applyFill="1" applyBorder="1" applyAlignment="1">
      <alignment horizontal="left" wrapText="1"/>
    </xf>
    <xf numFmtId="0" fontId="15" fillId="0" borderId="60" xfId="0" applyFont="1" applyFill="1" applyBorder="1" applyAlignment="1">
      <alignment horizontal="left" vertical="center" wrapText="1"/>
    </xf>
    <xf numFmtId="0" fontId="15" fillId="0" borderId="60" xfId="0" applyFont="1" applyFill="1" applyBorder="1" applyAlignment="1">
      <alignment horizontal="left" vertical="center"/>
    </xf>
    <xf numFmtId="0" fontId="39" fillId="0" borderId="60" xfId="0" applyFont="1" applyFill="1" applyBorder="1" applyAlignment="1">
      <alignment horizontal="justify" vertical="center" wrapText="1"/>
    </xf>
    <xf numFmtId="0" fontId="15" fillId="0" borderId="60" xfId="0" applyFont="1" applyFill="1" applyBorder="1" applyAlignment="1">
      <alignment horizontal="center" wrapText="1"/>
    </xf>
    <xf numFmtId="0" fontId="15" fillId="0" borderId="60" xfId="0" applyFont="1" applyFill="1" applyBorder="1" applyAlignment="1">
      <alignment horizontal="center"/>
    </xf>
    <xf numFmtId="0" fontId="15" fillId="0" borderId="4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8" fillId="0" borderId="0" xfId="0" applyFont="1" applyAlignment="1">
      <alignment horizontal="center"/>
    </xf>
    <xf numFmtId="0" fontId="3" fillId="3" borderId="12" xfId="0" applyFont="1" applyFill="1" applyBorder="1" applyAlignment="1">
      <alignment horizontal="center" wrapText="1"/>
    </xf>
    <xf numFmtId="0" fontId="15" fillId="6" borderId="24"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50" fillId="0" borderId="0" xfId="0" applyFont="1"/>
    <xf numFmtId="0" fontId="15" fillId="7" borderId="17" xfId="0" applyFont="1" applyFill="1" applyBorder="1" applyAlignment="1">
      <alignment horizontal="center" vertical="center"/>
    </xf>
    <xf numFmtId="0" fontId="15" fillId="7" borderId="12" xfId="0" applyFont="1" applyFill="1" applyBorder="1" applyAlignment="1">
      <alignment horizontal="center" vertical="center"/>
    </xf>
    <xf numFmtId="0" fontId="15" fillId="7" borderId="17" xfId="0" applyFont="1" applyFill="1" applyBorder="1" applyAlignment="1">
      <alignment horizontal="right" wrapText="1"/>
    </xf>
    <xf numFmtId="0" fontId="16" fillId="7" borderId="18" xfId="0" applyFont="1" applyFill="1" applyBorder="1" applyAlignment="1">
      <alignment horizontal="right" wrapText="1"/>
    </xf>
    <xf numFmtId="0" fontId="15" fillId="7" borderId="17"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0" borderId="44" xfId="0" applyFont="1" applyBorder="1" applyAlignment="1">
      <alignment horizontal="center" vertical="center" wrapText="1"/>
    </xf>
    <xf numFmtId="0" fontId="15" fillId="0" borderId="44" xfId="0" applyFont="1" applyBorder="1" applyAlignment="1">
      <alignment horizontal="center" vertical="center"/>
    </xf>
    <xf numFmtId="0" fontId="15" fillId="0" borderId="44" xfId="0" applyFont="1" applyBorder="1" applyAlignment="1">
      <alignment horizontal="center"/>
    </xf>
    <xf numFmtId="0" fontId="15" fillId="0" borderId="45" xfId="0" applyFont="1" applyBorder="1" applyAlignment="1">
      <alignment horizontal="right"/>
    </xf>
    <xf numFmtId="0" fontId="15" fillId="0" borderId="4" xfId="0" applyFont="1" applyFill="1" applyBorder="1" applyAlignment="1">
      <alignment horizontal="center" vertical="center" textRotation="255" wrapText="1"/>
    </xf>
    <xf numFmtId="0" fontId="15" fillId="2" borderId="4" xfId="0" applyFont="1" applyFill="1" applyBorder="1" applyAlignment="1">
      <alignment horizontal="center" wrapText="1"/>
    </xf>
    <xf numFmtId="9" fontId="15" fillId="2" borderId="4" xfId="0" applyNumberFormat="1" applyFont="1" applyFill="1" applyBorder="1" applyAlignment="1">
      <alignment horizontal="center" wrapText="1"/>
    </xf>
    <xf numFmtId="0" fontId="15" fillId="0" borderId="4" xfId="0" applyFont="1" applyBorder="1" applyAlignment="1">
      <alignment horizontal="center" vertical="justify" wrapText="1"/>
    </xf>
    <xf numFmtId="0" fontId="15" fillId="0" borderId="4" xfId="0" applyFont="1" applyBorder="1" applyAlignment="1">
      <alignment horizontal="center" vertical="top" wrapText="1"/>
    </xf>
    <xf numFmtId="0" fontId="15" fillId="0" borderId="53" xfId="0" applyFont="1" applyBorder="1" applyAlignment="1">
      <alignment horizontal="right" wrapText="1"/>
    </xf>
    <xf numFmtId="0" fontId="15" fillId="0" borderId="41" xfId="0" applyFont="1" applyBorder="1" applyAlignment="1">
      <alignment horizontal="right" wrapText="1"/>
    </xf>
    <xf numFmtId="0" fontId="15" fillId="0" borderId="25" xfId="0" applyFont="1" applyBorder="1" applyAlignment="1">
      <alignment horizontal="right" wrapText="1"/>
    </xf>
    <xf numFmtId="0" fontId="15" fillId="0" borderId="43" xfId="0" applyFont="1" applyBorder="1" applyAlignment="1">
      <alignment horizontal="right" wrapText="1"/>
    </xf>
    <xf numFmtId="0" fontId="15" fillId="0" borderId="44" xfId="0" applyFont="1" applyBorder="1" applyAlignment="1">
      <alignment horizontal="right" wrapText="1"/>
    </xf>
    <xf numFmtId="0" fontId="15" fillId="0" borderId="5" xfId="0" applyFont="1" applyBorder="1" applyAlignment="1">
      <alignment wrapText="1"/>
    </xf>
    <xf numFmtId="0" fontId="15" fillId="0" borderId="45" xfId="0" applyFont="1" applyBorder="1" applyAlignment="1">
      <alignment horizontal="right" wrapText="1"/>
    </xf>
    <xf numFmtId="0" fontId="0" fillId="0" borderId="25" xfId="0" applyBorder="1" applyAlignment="1">
      <alignment wrapText="1"/>
    </xf>
    <xf numFmtId="0" fontId="0" fillId="0" borderId="41" xfId="0" applyBorder="1" applyAlignment="1">
      <alignment wrapText="1"/>
    </xf>
    <xf numFmtId="0" fontId="0" fillId="0" borderId="46" xfId="0" applyBorder="1" applyAlignment="1">
      <alignment wrapText="1"/>
    </xf>
    <xf numFmtId="0" fontId="15" fillId="0" borderId="0" xfId="0" applyFont="1" applyFill="1" applyBorder="1" applyAlignment="1">
      <alignment horizontal="center" vertical="center" textRotation="255" wrapText="1"/>
    </xf>
    <xf numFmtId="0" fontId="3" fillId="3" borderId="4" xfId="0" applyFont="1" applyFill="1" applyBorder="1" applyAlignment="1">
      <alignment horizontal="center" wrapText="1"/>
    </xf>
    <xf numFmtId="0" fontId="15" fillId="7" borderId="4" xfId="0" applyFont="1" applyFill="1" applyBorder="1" applyAlignment="1">
      <alignment horizontal="center" vertical="center"/>
    </xf>
    <xf numFmtId="0" fontId="15" fillId="7" borderId="4" xfId="0" applyFont="1" applyFill="1" applyBorder="1" applyAlignment="1">
      <alignment horizontal="right" wrapText="1"/>
    </xf>
    <xf numFmtId="0" fontId="16" fillId="7" borderId="4" xfId="0" applyFont="1" applyFill="1" applyBorder="1" applyAlignment="1">
      <alignment horizontal="right" wrapText="1"/>
    </xf>
    <xf numFmtId="0" fontId="15" fillId="7" borderId="4" xfId="0" applyFont="1" applyFill="1" applyBorder="1" applyAlignment="1">
      <alignment horizontal="center" vertical="center" wrapText="1"/>
    </xf>
    <xf numFmtId="0" fontId="15" fillId="7" borderId="4" xfId="0" applyFont="1" applyFill="1" applyBorder="1" applyAlignment="1">
      <alignment horizontal="right" vertical="center" wrapText="1"/>
    </xf>
    <xf numFmtId="0" fontId="0" fillId="7" borderId="4" xfId="0" applyFill="1" applyBorder="1"/>
    <xf numFmtId="49" fontId="15" fillId="0" borderId="4" xfId="0" applyNumberFormat="1" applyFont="1" applyBorder="1" applyAlignment="1">
      <alignment horizontal="center" vertical="center" wrapText="1"/>
    </xf>
    <xf numFmtId="0" fontId="26" fillId="7" borderId="4" xfId="0" applyFont="1" applyFill="1" applyBorder="1"/>
    <xf numFmtId="0" fontId="16" fillId="7" borderId="4" xfId="0" applyFont="1" applyFill="1" applyBorder="1"/>
    <xf numFmtId="0" fontId="16" fillId="7" borderId="4" xfId="0" applyFont="1" applyFill="1" applyBorder="1" applyAlignment="1">
      <alignment horizontal="right"/>
    </xf>
    <xf numFmtId="0" fontId="44" fillId="0" borderId="40" xfId="0" applyFont="1" applyBorder="1" applyAlignment="1">
      <alignment horizontal="center" vertical="center" wrapText="1"/>
    </xf>
    <xf numFmtId="0" fontId="44" fillId="0" borderId="4" xfId="0" applyFont="1" applyBorder="1" applyAlignment="1">
      <alignment horizontal="center" vertical="center"/>
    </xf>
    <xf numFmtId="0" fontId="44" fillId="0" borderId="4" xfId="0" applyFont="1" applyBorder="1" applyAlignment="1">
      <alignment horizontal="center" vertical="center" wrapText="1"/>
    </xf>
    <xf numFmtId="0" fontId="16" fillId="0" borderId="4" xfId="0" applyFont="1" applyFill="1" applyBorder="1" applyAlignment="1">
      <alignment horizontal="right" vertical="center" wrapText="1"/>
    </xf>
    <xf numFmtId="0" fontId="0" fillId="9" borderId="38" xfId="0" applyFill="1" applyBorder="1" applyAlignment="1">
      <alignment horizontal="left" vertical="center" wrapText="1"/>
    </xf>
    <xf numFmtId="0" fontId="15" fillId="2" borderId="60" xfId="0" applyFont="1" applyFill="1" applyBorder="1" applyAlignment="1">
      <alignment horizontal="center" vertical="center"/>
    </xf>
    <xf numFmtId="0" fontId="0" fillId="7" borderId="38" xfId="0" applyFill="1" applyBorder="1" applyAlignment="1">
      <alignment horizontal="left" vertical="center" wrapText="1"/>
    </xf>
    <xf numFmtId="0" fontId="15" fillId="9" borderId="4" xfId="0" applyFont="1" applyFill="1" applyBorder="1" applyAlignment="1">
      <alignment horizontal="center" vertical="center" wrapText="1"/>
    </xf>
    <xf numFmtId="0" fontId="51" fillId="9" borderId="38" xfId="0" applyFont="1" applyFill="1" applyBorder="1" applyAlignment="1">
      <alignment horizontal="justify" vertical="center" wrapText="1"/>
    </xf>
    <xf numFmtId="0" fontId="13" fillId="9" borderId="4" xfId="0" applyFont="1" applyFill="1" applyBorder="1" applyAlignment="1">
      <alignment horizontal="center" vertical="center" wrapText="1"/>
    </xf>
    <xf numFmtId="0" fontId="0" fillId="0" borderId="38" xfId="0" applyBorder="1" applyAlignment="1">
      <alignment horizontal="left" vertical="center" wrapText="1"/>
    </xf>
    <xf numFmtId="0" fontId="0" fillId="0" borderId="38" xfId="0" applyBorder="1" applyAlignment="1">
      <alignment horizontal="center" vertical="center" wrapText="1"/>
    </xf>
    <xf numFmtId="0" fontId="0" fillId="2" borderId="38" xfId="0" applyFill="1" applyBorder="1" applyAlignment="1">
      <alignment horizontal="center" vertical="center" wrapText="1"/>
    </xf>
    <xf numFmtId="0" fontId="52" fillId="0" borderId="0" xfId="0" applyFont="1" applyAlignment="1">
      <alignment vertical="center" wrapText="1"/>
    </xf>
    <xf numFmtId="0" fontId="44" fillId="0" borderId="4" xfId="0" applyFont="1" applyFill="1" applyBorder="1" applyAlignment="1">
      <alignment horizontal="center" vertical="center"/>
    </xf>
    <xf numFmtId="0" fontId="15" fillId="0" borderId="4" xfId="0" applyFont="1" applyBorder="1" applyAlignment="1">
      <alignment horizontal="left" vertical="center" wrapText="1"/>
    </xf>
    <xf numFmtId="0" fontId="44" fillId="0" borderId="45" xfId="0" applyFont="1" applyBorder="1" applyAlignment="1">
      <alignment horizontal="center" vertical="center" wrapText="1"/>
    </xf>
    <xf numFmtId="0" fontId="44" fillId="0" borderId="25" xfId="0" applyFont="1" applyFill="1" applyBorder="1" applyAlignment="1">
      <alignment horizontal="center" vertical="center"/>
    </xf>
    <xf numFmtId="0" fontId="15" fillId="0" borderId="25" xfId="0" applyFont="1" applyBorder="1" applyAlignment="1">
      <alignment horizontal="center"/>
    </xf>
    <xf numFmtId="0" fontId="44" fillId="0" borderId="25" xfId="0" applyFont="1" applyBorder="1" applyAlignment="1">
      <alignment horizontal="center" vertical="center"/>
    </xf>
    <xf numFmtId="0" fontId="44" fillId="0" borderId="25" xfId="0" applyFont="1" applyBorder="1" applyAlignment="1">
      <alignment horizontal="center" vertical="center" wrapText="1"/>
    </xf>
    <xf numFmtId="0" fontId="15" fillId="0" borderId="25" xfId="0" applyFont="1" applyBorder="1" applyAlignment="1">
      <alignment horizontal="right" vertical="center"/>
    </xf>
    <xf numFmtId="0" fontId="16" fillId="0" borderId="25" xfId="0" applyFont="1" applyFill="1" applyBorder="1" applyAlignment="1">
      <alignment horizontal="right" vertical="center" wrapText="1"/>
    </xf>
    <xf numFmtId="0" fontId="15" fillId="0" borderId="25" xfId="0" applyFont="1" applyBorder="1" applyAlignment="1">
      <alignment vertical="center" wrapText="1"/>
    </xf>
    <xf numFmtId="0" fontId="44" fillId="0" borderId="60" xfId="0" applyFont="1" applyBorder="1" applyAlignment="1">
      <alignment horizontal="center" vertical="center" wrapText="1"/>
    </xf>
    <xf numFmtId="0" fontId="44" fillId="0" borderId="43" xfId="0" applyFont="1" applyBorder="1" applyAlignment="1">
      <alignment horizontal="center" vertical="center" wrapText="1"/>
    </xf>
    <xf numFmtId="0" fontId="8" fillId="0" borderId="0" xfId="0" applyFont="1" applyAlignment="1">
      <alignment horizontal="center"/>
    </xf>
    <xf numFmtId="0" fontId="3" fillId="3" borderId="12" xfId="0" applyFont="1" applyFill="1" applyBorder="1" applyAlignment="1">
      <alignment horizontal="center" wrapText="1"/>
    </xf>
    <xf numFmtId="0" fontId="15" fillId="6" borderId="18"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3" fillId="0" borderId="19" xfId="0" applyFont="1" applyBorder="1" applyAlignment="1">
      <alignment horizontal="left" vertical="center" wrapText="1"/>
    </xf>
    <xf numFmtId="0" fontId="13" fillId="0" borderId="7" xfId="0" applyFont="1" applyBorder="1" applyAlignment="1">
      <alignment horizontal="center" vertical="center" wrapText="1"/>
    </xf>
    <xf numFmtId="0" fontId="13" fillId="0" borderId="4" xfId="0" applyFont="1" applyBorder="1" applyAlignment="1">
      <alignment horizontal="left" vertical="center" wrapText="1"/>
    </xf>
    <xf numFmtId="0" fontId="13" fillId="2" borderId="4" xfId="0" applyFont="1" applyFill="1" applyBorder="1" applyAlignment="1">
      <alignment horizontal="right" vertical="center" wrapText="1"/>
    </xf>
    <xf numFmtId="0" fontId="14" fillId="0" borderId="19" xfId="0" applyFont="1" applyFill="1" applyBorder="1" applyAlignment="1">
      <alignment horizontal="center" vertical="center" wrapText="1"/>
    </xf>
    <xf numFmtId="0" fontId="13" fillId="0" borderId="37" xfId="0" applyFont="1" applyBorder="1" applyAlignment="1">
      <alignment horizontal="center" vertical="center" wrapText="1"/>
    </xf>
    <xf numFmtId="0" fontId="13" fillId="2" borderId="19" xfId="0" applyFont="1" applyFill="1" applyBorder="1" applyAlignment="1">
      <alignment horizontal="right" vertical="center" wrapText="1"/>
    </xf>
    <xf numFmtId="0" fontId="13" fillId="2" borderId="7" xfId="0" applyFont="1" applyFill="1" applyBorder="1" applyAlignment="1">
      <alignment horizontal="right" vertical="center" wrapText="1"/>
    </xf>
    <xf numFmtId="0" fontId="13" fillId="0" borderId="18"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2" borderId="44" xfId="0" applyFont="1" applyFill="1" applyBorder="1" applyAlignment="1">
      <alignment horizontal="right" vertical="center" wrapText="1"/>
    </xf>
    <xf numFmtId="0" fontId="13" fillId="2" borderId="18" xfId="0" applyFont="1" applyFill="1" applyBorder="1" applyAlignment="1">
      <alignment horizontal="right" vertical="center" wrapText="1"/>
    </xf>
    <xf numFmtId="0" fontId="13" fillId="2" borderId="5" xfId="0" applyFont="1" applyFill="1" applyBorder="1" applyAlignment="1">
      <alignment horizontal="right" vertical="center" wrapText="1"/>
    </xf>
    <xf numFmtId="0" fontId="14" fillId="2" borderId="67"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34" xfId="0" applyFont="1" applyBorder="1" applyAlignment="1">
      <alignment horizontal="left" vertical="center" wrapText="1"/>
    </xf>
    <xf numFmtId="0" fontId="13" fillId="0" borderId="34" xfId="0" applyFont="1" applyBorder="1" applyAlignment="1">
      <alignment horizontal="center" vertical="center"/>
    </xf>
    <xf numFmtId="0" fontId="13" fillId="2" borderId="34" xfId="0" applyFont="1" applyFill="1" applyBorder="1" applyAlignment="1">
      <alignment horizontal="right" vertical="center" wrapText="1"/>
    </xf>
    <xf numFmtId="0" fontId="13" fillId="2" borderId="34"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4" fillId="0" borderId="40" xfId="0" applyFont="1" applyBorder="1" applyAlignment="1">
      <alignment horizontal="center" vertical="center" wrapText="1"/>
    </xf>
    <xf numFmtId="0" fontId="13" fillId="0" borderId="4" xfId="0" applyFont="1" applyBorder="1" applyAlignment="1">
      <alignment horizontal="right"/>
    </xf>
    <xf numFmtId="0" fontId="13" fillId="2" borderId="4" xfId="0" applyFont="1" applyFill="1" applyBorder="1" applyAlignment="1">
      <alignment horizontal="right" vertical="center"/>
    </xf>
    <xf numFmtId="0" fontId="13" fillId="0" borderId="4" xfId="0" applyFont="1" applyBorder="1" applyAlignment="1">
      <alignment horizontal="right" wrapText="1"/>
    </xf>
    <xf numFmtId="0" fontId="13" fillId="0" borderId="4" xfId="0" applyFont="1" applyBorder="1" applyAlignment="1">
      <alignment horizontal="right" vertical="center" wrapText="1"/>
    </xf>
    <xf numFmtId="0" fontId="13" fillId="0" borderId="4" xfId="0" applyFont="1" applyBorder="1" applyAlignment="1">
      <alignment horizontal="center"/>
    </xf>
    <xf numFmtId="0" fontId="13" fillId="0" borderId="4" xfId="0" applyFont="1" applyBorder="1" applyAlignment="1">
      <alignment horizontal="center" wrapText="1"/>
    </xf>
    <xf numFmtId="0" fontId="14" fillId="0" borderId="4" xfId="0" applyFont="1" applyBorder="1" applyAlignment="1">
      <alignment horizontal="right" wrapText="1"/>
    </xf>
    <xf numFmtId="0" fontId="14" fillId="0" borderId="4" xfId="0" applyFont="1" applyBorder="1" applyAlignment="1">
      <alignment horizontal="right" vertical="center" wrapText="1"/>
    </xf>
    <xf numFmtId="0" fontId="14" fillId="0" borderId="4" xfId="0" applyFont="1" applyFill="1" applyBorder="1" applyAlignment="1">
      <alignment horizontal="right" vertical="center" wrapText="1"/>
    </xf>
    <xf numFmtId="9" fontId="13" fillId="0" borderId="4" xfId="0" applyNumberFormat="1" applyFont="1" applyBorder="1" applyAlignment="1">
      <alignment horizontal="right"/>
    </xf>
    <xf numFmtId="0" fontId="13" fillId="2" borderId="4" xfId="0" applyFont="1" applyFill="1" applyBorder="1" applyAlignment="1">
      <alignment horizontal="right"/>
    </xf>
    <xf numFmtId="17" fontId="13" fillId="0" borderId="4" xfId="0" applyNumberFormat="1" applyFont="1" applyBorder="1" applyAlignment="1">
      <alignment horizontal="right"/>
    </xf>
    <xf numFmtId="0" fontId="13" fillId="0" borderId="4" xfId="0" applyFont="1" applyBorder="1" applyAlignment="1">
      <alignment horizontal="right" vertical="center"/>
    </xf>
    <xf numFmtId="0" fontId="13" fillId="0" borderId="4" xfId="0" applyFont="1" applyBorder="1" applyAlignment="1">
      <alignment vertical="center" wrapText="1"/>
    </xf>
    <xf numFmtId="0" fontId="14" fillId="2" borderId="4" xfId="0" applyFont="1" applyFill="1" applyBorder="1" applyAlignment="1">
      <alignment horizontal="center" vertical="center" wrapText="1"/>
    </xf>
    <xf numFmtId="0" fontId="13" fillId="2" borderId="4" xfId="0" applyFont="1" applyFill="1" applyBorder="1" applyAlignment="1">
      <alignment vertical="center" wrapText="1"/>
    </xf>
    <xf numFmtId="17" fontId="13" fillId="2" borderId="4" xfId="0" applyNumberFormat="1" applyFont="1" applyFill="1" applyBorder="1" applyAlignment="1">
      <alignment horizontal="center" vertical="center" wrapText="1"/>
    </xf>
    <xf numFmtId="0" fontId="13" fillId="2" borderId="38" xfId="0" applyFont="1" applyFill="1" applyBorder="1" applyAlignment="1">
      <alignment vertical="center" wrapText="1"/>
    </xf>
    <xf numFmtId="0" fontId="14" fillId="2" borderId="40" xfId="0" applyFont="1" applyFill="1" applyBorder="1" applyAlignment="1">
      <alignment vertical="center" wrapText="1"/>
    </xf>
    <xf numFmtId="0" fontId="53" fillId="2" borderId="4" xfId="0" applyFont="1" applyFill="1" applyBorder="1" applyAlignment="1">
      <alignment vertical="center"/>
    </xf>
    <xf numFmtId="0" fontId="53" fillId="2" borderId="4" xfId="0" applyFont="1" applyFill="1" applyBorder="1" applyAlignment="1">
      <alignment vertical="center" wrapText="1"/>
    </xf>
    <xf numFmtId="0" fontId="53" fillId="0" borderId="4" xfId="0" applyFont="1" applyFill="1" applyBorder="1" applyAlignment="1">
      <alignment horizontal="right" vertical="center"/>
    </xf>
    <xf numFmtId="0" fontId="53" fillId="2" borderId="4"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53" fillId="0" borderId="4" xfId="0" applyFont="1" applyBorder="1" applyAlignment="1">
      <alignment horizontal="center" vertical="center"/>
    </xf>
    <xf numFmtId="0" fontId="53" fillId="0" borderId="4" xfId="0" applyFont="1" applyBorder="1" applyAlignment="1">
      <alignment horizontal="right" vertical="center" wrapText="1"/>
    </xf>
    <xf numFmtId="0" fontId="53" fillId="0" borderId="4" xfId="0" applyFont="1" applyBorder="1" applyAlignment="1">
      <alignment horizontal="right" vertical="center"/>
    </xf>
    <xf numFmtId="9" fontId="53" fillId="0" borderId="4" xfId="0" applyNumberFormat="1" applyFont="1" applyBorder="1" applyAlignment="1">
      <alignment horizontal="right" vertical="center"/>
    </xf>
    <xf numFmtId="0" fontId="53" fillId="0" borderId="4" xfId="0" applyFont="1" applyBorder="1" applyAlignment="1">
      <alignment horizontal="center" vertical="center" wrapText="1"/>
    </xf>
    <xf numFmtId="0" fontId="14" fillId="0" borderId="40" xfId="0" applyFont="1" applyBorder="1" applyAlignment="1">
      <alignment vertical="center" wrapText="1"/>
    </xf>
    <xf numFmtId="0" fontId="53" fillId="0" borderId="4" xfId="0" applyFont="1" applyBorder="1" applyAlignment="1">
      <alignment vertical="center"/>
    </xf>
    <xf numFmtId="9" fontId="53" fillId="0" borderId="4" xfId="0" applyNumberFormat="1" applyFont="1" applyBorder="1" applyAlignment="1">
      <alignment horizontal="center" vertical="center"/>
    </xf>
    <xf numFmtId="0" fontId="53" fillId="0" borderId="4" xfId="0" applyFont="1" applyBorder="1" applyAlignment="1">
      <alignment vertical="center" wrapText="1"/>
    </xf>
    <xf numFmtId="0" fontId="54" fillId="0" borderId="4" xfId="0" applyFont="1" applyBorder="1" applyAlignment="1">
      <alignment vertical="center" wrapText="1"/>
    </xf>
    <xf numFmtId="0" fontId="54" fillId="0" borderId="4" xfId="0" applyFont="1" applyFill="1" applyBorder="1" applyAlignment="1">
      <alignment vertical="center" wrapText="1"/>
    </xf>
    <xf numFmtId="0" fontId="13" fillId="0" borderId="4" xfId="0" applyFont="1" applyBorder="1" applyAlignment="1">
      <alignment vertical="center"/>
    </xf>
    <xf numFmtId="9" fontId="13" fillId="0" borderId="4" xfId="0" applyNumberFormat="1" applyFont="1" applyBorder="1" applyAlignment="1">
      <alignment horizontal="center" vertical="center"/>
    </xf>
    <xf numFmtId="0" fontId="14" fillId="0" borderId="40" xfId="0" applyFont="1" applyBorder="1" applyAlignment="1">
      <alignment horizontal="left" vertical="center"/>
    </xf>
    <xf numFmtId="3" fontId="53" fillId="0" borderId="4" xfId="0" applyNumberFormat="1" applyFont="1" applyBorder="1" applyAlignment="1">
      <alignment horizontal="center" vertical="center"/>
    </xf>
    <xf numFmtId="0" fontId="53" fillId="0" borderId="4" xfId="0" applyFont="1" applyBorder="1" applyAlignment="1">
      <alignment horizontal="left" vertical="center"/>
    </xf>
    <xf numFmtId="0" fontId="53" fillId="0" borderId="4" xfId="0" applyFont="1" applyBorder="1" applyAlignment="1">
      <alignment horizontal="left" vertical="center" wrapText="1"/>
    </xf>
    <xf numFmtId="0" fontId="54" fillId="0" borderId="4" xfId="0" applyFont="1" applyFill="1" applyBorder="1" applyAlignment="1">
      <alignment horizontal="right" vertical="center" wrapText="1"/>
    </xf>
    <xf numFmtId="0" fontId="54" fillId="0" borderId="4" xfId="0" applyFont="1" applyBorder="1" applyAlignment="1">
      <alignment horizontal="center" vertical="center"/>
    </xf>
    <xf numFmtId="0" fontId="53" fillId="0" borderId="38" xfId="0" applyFont="1" applyBorder="1" applyAlignment="1">
      <alignment horizontal="right" vertical="center" wrapText="1"/>
    </xf>
    <xf numFmtId="0" fontId="14" fillId="0" borderId="40" xfId="0" applyFont="1" applyFill="1" applyBorder="1" applyAlignment="1">
      <alignment horizontal="center" vertical="center" wrapText="1"/>
    </xf>
    <xf numFmtId="0" fontId="54" fillId="2" borderId="4" xfId="0" applyFont="1" applyFill="1" applyBorder="1" applyAlignment="1">
      <alignment vertical="center" wrapText="1"/>
    </xf>
    <xf numFmtId="0" fontId="53" fillId="2" borderId="4" xfId="0" applyFont="1" applyFill="1" applyBorder="1" applyAlignment="1">
      <alignment horizontal="center" vertical="center"/>
    </xf>
    <xf numFmtId="3" fontId="53" fillId="2" borderId="4" xfId="0" applyNumberFormat="1" applyFont="1" applyFill="1" applyBorder="1" applyAlignment="1">
      <alignment horizontal="center" vertical="center"/>
    </xf>
    <xf numFmtId="0" fontId="53" fillId="0" borderId="4" xfId="0" applyFont="1" applyFill="1" applyBorder="1" applyAlignment="1">
      <alignment horizontal="right" vertical="center" wrapText="1"/>
    </xf>
    <xf numFmtId="0" fontId="53" fillId="0" borderId="38" xfId="0" applyFont="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 fontId="13" fillId="0" borderId="4" xfId="0" applyNumberFormat="1" applyFont="1" applyFill="1" applyBorder="1" applyAlignment="1">
      <alignment horizontal="right" vertical="center" wrapText="1"/>
    </xf>
    <xf numFmtId="0" fontId="13" fillId="0" borderId="4" xfId="0" applyFont="1" applyFill="1" applyBorder="1" applyAlignment="1">
      <alignment vertical="center" wrapText="1"/>
    </xf>
    <xf numFmtId="3" fontId="13" fillId="2" borderId="4" xfId="0" applyNumberFormat="1"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4" xfId="0" applyFont="1" applyFill="1" applyBorder="1" applyAlignment="1">
      <alignment horizontal="right" vertical="center"/>
    </xf>
    <xf numFmtId="0" fontId="13" fillId="0" borderId="4" xfId="0" applyFont="1" applyFill="1" applyBorder="1" applyAlignment="1">
      <alignment horizontal="left" vertical="top" wrapText="1"/>
    </xf>
    <xf numFmtId="0" fontId="13" fillId="0" borderId="38" xfId="0" applyFont="1" applyFill="1" applyBorder="1" applyAlignment="1">
      <alignment vertical="center" wrapText="1"/>
    </xf>
    <xf numFmtId="3" fontId="13" fillId="2" borderId="4" xfId="0" applyNumberFormat="1" applyFont="1" applyFill="1" applyBorder="1" applyAlignment="1">
      <alignment horizontal="center" vertical="center"/>
    </xf>
    <xf numFmtId="0" fontId="13" fillId="0" borderId="4" xfId="0" applyFont="1" applyFill="1" applyBorder="1" applyAlignment="1" applyProtection="1">
      <alignment vertical="top" wrapText="1"/>
    </xf>
    <xf numFmtId="0" fontId="53" fillId="0" borderId="4" xfId="0" applyFont="1" applyBorder="1" applyAlignment="1">
      <alignment vertical="top" wrapText="1"/>
    </xf>
    <xf numFmtId="0" fontId="13" fillId="0" borderId="4" xfId="0" applyFont="1" applyBorder="1" applyAlignment="1">
      <alignment vertical="top" wrapText="1"/>
    </xf>
    <xf numFmtId="9" fontId="13" fillId="0" borderId="4" xfId="0" applyNumberFormat="1" applyFont="1" applyBorder="1" applyAlignment="1">
      <alignment horizontal="center" vertical="center" wrapText="1"/>
    </xf>
    <xf numFmtId="0" fontId="56" fillId="0" borderId="4" xfId="0" applyFont="1" applyBorder="1" applyAlignment="1">
      <alignment horizontal="center" vertical="center" wrapText="1"/>
    </xf>
    <xf numFmtId="0" fontId="13" fillId="0" borderId="25" xfId="0" applyFont="1" applyFill="1" applyBorder="1" applyAlignment="1">
      <alignment horizontal="center" vertical="center" wrapText="1"/>
    </xf>
    <xf numFmtId="0" fontId="15" fillId="0" borderId="57" xfId="0" applyFont="1" applyBorder="1" applyAlignment="1">
      <alignment horizontal="right"/>
    </xf>
    <xf numFmtId="0" fontId="15" fillId="0" borderId="26" xfId="0" applyFont="1" applyBorder="1" applyAlignment="1">
      <alignment horizontal="right"/>
    </xf>
    <xf numFmtId="0" fontId="15" fillId="0" borderId="24" xfId="0" applyFont="1" applyBorder="1" applyAlignment="1">
      <alignment horizontal="right"/>
    </xf>
    <xf numFmtId="0" fontId="15" fillId="0" borderId="65" xfId="0" applyFont="1" applyBorder="1" applyAlignment="1">
      <alignment horizontal="right"/>
    </xf>
    <xf numFmtId="0" fontId="15" fillId="0" borderId="18" xfId="0" applyFont="1" applyBorder="1" applyAlignment="1">
      <alignment wrapText="1"/>
    </xf>
    <xf numFmtId="0" fontId="57" fillId="0" borderId="23" xfId="0" applyFont="1" applyBorder="1" applyAlignment="1">
      <alignment horizontal="right"/>
    </xf>
    <xf numFmtId="0" fontId="57" fillId="0" borderId="18" xfId="0" applyFont="1" applyBorder="1" applyAlignment="1">
      <alignment horizontal="right"/>
    </xf>
    <xf numFmtId="0" fontId="57" fillId="0" borderId="26" xfId="0" applyFont="1" applyBorder="1" applyAlignment="1">
      <alignment horizontal="right"/>
    </xf>
    <xf numFmtId="0" fontId="57" fillId="0" borderId="24" xfId="0" applyFont="1" applyBorder="1" applyAlignment="1">
      <alignment horizontal="right"/>
    </xf>
    <xf numFmtId="0" fontId="58" fillId="0" borderId="24" xfId="0" applyFont="1" applyBorder="1"/>
    <xf numFmtId="0" fontId="58" fillId="0" borderId="26" xfId="0" applyFont="1" applyBorder="1"/>
    <xf numFmtId="0" fontId="57" fillId="0" borderId="5" xfId="0" applyFont="1" applyBorder="1" applyAlignment="1">
      <alignment horizontal="right"/>
    </xf>
    <xf numFmtId="0" fontId="58" fillId="0" borderId="22" xfId="0" applyFont="1" applyBorder="1"/>
    <xf numFmtId="0" fontId="3" fillId="0" borderId="0" xfId="0" applyFont="1" applyAlignment="1"/>
    <xf numFmtId="0" fontId="15" fillId="0" borderId="68"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3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44"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0" xfId="0" applyFont="1" applyFill="1" applyBorder="1" applyAlignment="1">
      <alignment vertical="center" wrapText="1"/>
    </xf>
    <xf numFmtId="0" fontId="13" fillId="0" borderId="60" xfId="0" applyFont="1" applyBorder="1" applyAlignment="1">
      <alignment vertical="center" wrapText="1"/>
    </xf>
    <xf numFmtId="0" fontId="53" fillId="0" borderId="4" xfId="0" applyFont="1" applyFill="1" applyBorder="1" applyAlignment="1">
      <alignment vertical="center" wrapText="1"/>
    </xf>
    <xf numFmtId="0" fontId="13" fillId="0" borderId="60" xfId="0" applyFont="1" applyBorder="1" applyAlignment="1">
      <alignment horizontal="left" vertical="center"/>
    </xf>
    <xf numFmtId="0" fontId="13" fillId="0" borderId="60"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0" borderId="23" xfId="0" applyFont="1" applyFill="1" applyBorder="1" applyAlignment="1">
      <alignment horizontal="justify" vertical="center"/>
    </xf>
    <xf numFmtId="0" fontId="15" fillId="0" borderId="24" xfId="0" applyFont="1" applyFill="1" applyBorder="1" applyAlignment="1">
      <alignment horizontal="center" wrapText="1"/>
    </xf>
    <xf numFmtId="0" fontId="15" fillId="0" borderId="24" xfId="0" applyFont="1" applyFill="1" applyBorder="1" applyAlignment="1">
      <alignment horizontal="center" vertical="center"/>
    </xf>
    <xf numFmtId="0" fontId="15" fillId="0" borderId="24" xfId="0" applyFont="1" applyFill="1" applyBorder="1" applyAlignment="1">
      <alignment horizontal="center"/>
    </xf>
    <xf numFmtId="0" fontId="15" fillId="0" borderId="24" xfId="0" applyFont="1" applyFill="1" applyBorder="1" applyAlignment="1">
      <alignment horizontal="justify" vertical="center"/>
    </xf>
    <xf numFmtId="0" fontId="16" fillId="0" borderId="24" xfId="0" applyFont="1" applyFill="1" applyBorder="1" applyAlignment="1">
      <alignment horizontal="center" vertical="center" wrapText="1"/>
    </xf>
    <xf numFmtId="0" fontId="15" fillId="0" borderId="24" xfId="0" applyFont="1" applyFill="1" applyBorder="1" applyAlignment="1">
      <alignment vertical="center" wrapText="1"/>
    </xf>
    <xf numFmtId="0" fontId="15" fillId="0" borderId="24"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30" xfId="0" applyFont="1" applyBorder="1" applyAlignment="1">
      <alignment horizontal="right"/>
    </xf>
    <xf numFmtId="0" fontId="15" fillId="0" borderId="28" xfId="0" applyFont="1" applyBorder="1" applyAlignment="1">
      <alignment horizontal="right"/>
    </xf>
    <xf numFmtId="0" fontId="15" fillId="0" borderId="28" xfId="0" applyFont="1" applyBorder="1" applyAlignment="1">
      <alignment horizontal="center" vertical="center" wrapText="1"/>
    </xf>
    <xf numFmtId="0" fontId="15" fillId="0" borderId="28" xfId="0" applyFont="1" applyBorder="1" applyAlignment="1">
      <alignment horizontal="right" wrapText="1"/>
    </xf>
    <xf numFmtId="9" fontId="15" fillId="0" borderId="28" xfId="0" applyNumberFormat="1" applyFont="1" applyBorder="1" applyAlignment="1">
      <alignment horizontal="right"/>
    </xf>
    <xf numFmtId="0" fontId="0" fillId="0" borderId="32" xfId="0" applyBorder="1"/>
    <xf numFmtId="9" fontId="16" fillId="7" borderId="24" xfId="0" applyNumberFormat="1" applyFont="1" applyFill="1" applyBorder="1"/>
    <xf numFmtId="0" fontId="55" fillId="0" borderId="0" xfId="0" applyFont="1"/>
    <xf numFmtId="0" fontId="55" fillId="0" borderId="0" xfId="0" applyFont="1" applyAlignment="1">
      <alignment horizontal="center" vertical="center"/>
    </xf>
    <xf numFmtId="0" fontId="59" fillId="0" borderId="0" xfId="0" applyFont="1" applyAlignment="1">
      <alignment horizontal="center" vertical="center"/>
    </xf>
    <xf numFmtId="0" fontId="13" fillId="6" borderId="24" xfId="0" applyFont="1" applyFill="1" applyBorder="1" applyAlignment="1">
      <alignment horizontal="center" vertical="center" wrapText="1"/>
    </xf>
    <xf numFmtId="0" fontId="61" fillId="0" borderId="19" xfId="0" applyFont="1" applyFill="1" applyBorder="1" applyAlignment="1">
      <alignment horizontal="center" vertical="center"/>
    </xf>
    <xf numFmtId="0" fontId="61" fillId="0" borderId="8" xfId="0" applyFont="1" applyFill="1" applyBorder="1" applyAlignment="1">
      <alignment horizontal="center" vertical="center"/>
    </xf>
    <xf numFmtId="0" fontId="62" fillId="0" borderId="19" xfId="0" applyFont="1" applyFill="1" applyBorder="1" applyAlignment="1">
      <alignment horizontal="justify" vertical="center" wrapText="1"/>
    </xf>
    <xf numFmtId="0" fontId="63" fillId="0" borderId="19"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55" fillId="0" borderId="0" xfId="0" applyFont="1" applyFill="1"/>
    <xf numFmtId="0" fontId="64" fillId="0" borderId="4" xfId="0" applyFont="1" applyFill="1" applyBorder="1" applyAlignment="1">
      <alignment horizontal="center" vertical="center"/>
    </xf>
    <xf numFmtId="0" fontId="64" fillId="0" borderId="8" xfId="0" applyFont="1" applyFill="1" applyBorder="1" applyAlignment="1">
      <alignment horizontal="center" vertical="center"/>
    </xf>
    <xf numFmtId="0" fontId="60" fillId="0" borderId="19" xfId="0" applyFont="1" applyFill="1" applyBorder="1" applyAlignment="1">
      <alignment horizontal="left"/>
    </xf>
    <xf numFmtId="0" fontId="60" fillId="0" borderId="8" xfId="0" applyFont="1" applyFill="1" applyBorder="1" applyAlignment="1">
      <alignment horizontal="left"/>
    </xf>
    <xf numFmtId="0" fontId="60" fillId="0" borderId="4" xfId="0" applyFont="1" applyFill="1" applyBorder="1" applyAlignment="1">
      <alignment horizontal="center" vertical="center"/>
    </xf>
    <xf numFmtId="0" fontId="60" fillId="0" borderId="33" xfId="0" applyFont="1" applyFill="1" applyBorder="1" applyAlignment="1">
      <alignment horizontal="left" vertical="center" wrapText="1"/>
    </xf>
    <xf numFmtId="0" fontId="14" fillId="7" borderId="30" xfId="0" applyFont="1" applyFill="1" applyBorder="1"/>
    <xf numFmtId="0" fontId="14" fillId="7" borderId="26" xfId="0" applyFont="1" applyFill="1" applyBorder="1"/>
    <xf numFmtId="0" fontId="14" fillId="7" borderId="26" xfId="0" applyFont="1" applyFill="1" applyBorder="1" applyAlignment="1">
      <alignment horizontal="center" vertical="center"/>
    </xf>
    <xf numFmtId="0" fontId="14" fillId="7" borderId="30" xfId="0" applyFont="1" applyFill="1" applyBorder="1" applyAlignment="1">
      <alignment horizontal="center" vertical="center"/>
    </xf>
    <xf numFmtId="0" fontId="14" fillId="7" borderId="28" xfId="0" applyFont="1" applyFill="1" applyBorder="1" applyAlignment="1">
      <alignment horizontal="center" vertical="center"/>
    </xf>
    <xf numFmtId="0" fontId="55" fillId="7" borderId="32" xfId="0" applyFont="1" applyFill="1" applyBorder="1"/>
    <xf numFmtId="0" fontId="55" fillId="0" borderId="0" xfId="0" applyFont="1" applyAlignment="1">
      <alignment wrapText="1"/>
    </xf>
    <xf numFmtId="0" fontId="55" fillId="0" borderId="0" xfId="0" applyFont="1" applyAlignment="1">
      <alignment horizontal="center" vertical="center" wrapText="1"/>
    </xf>
    <xf numFmtId="0" fontId="13" fillId="0" borderId="5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13" fillId="0" borderId="24" xfId="0" applyFont="1" applyFill="1" applyBorder="1" applyAlignment="1">
      <alignment horizontal="right" vertical="center" wrapText="1"/>
    </xf>
    <xf numFmtId="15" fontId="13" fillId="0" borderId="24" xfId="0" applyNumberFormat="1"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55" fillId="0" borderId="32" xfId="0" applyFont="1" applyFill="1" applyBorder="1"/>
    <xf numFmtId="0" fontId="13" fillId="0" borderId="34" xfId="0" quotePrefix="1" applyFont="1" applyFill="1" applyBorder="1" applyAlignment="1">
      <alignment horizontal="left" vertical="center" wrapText="1"/>
    </xf>
    <xf numFmtId="0" fontId="13" fillId="0" borderId="34" xfId="0" applyFont="1" applyFill="1" applyBorder="1" applyAlignment="1">
      <alignment horizontal="right" vertical="center" wrapText="1"/>
    </xf>
    <xf numFmtId="0" fontId="13" fillId="0" borderId="70"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55" fillId="0" borderId="71" xfId="0" applyFont="1" applyFill="1" applyBorder="1"/>
    <xf numFmtId="0" fontId="62" fillId="0" borderId="19" xfId="0" quotePrefix="1" applyFont="1" applyFill="1" applyBorder="1" applyAlignment="1">
      <alignment horizontal="justify" vertical="center" wrapText="1"/>
    </xf>
    <xf numFmtId="0" fontId="62" fillId="0" borderId="19" xfId="0" applyFont="1" applyFill="1" applyBorder="1" applyAlignment="1">
      <alignment horizontal="left" vertical="center" wrapText="1"/>
    </xf>
    <xf numFmtId="0" fontId="62" fillId="0" borderId="19" xfId="0" quotePrefix="1" applyFont="1" applyFill="1" applyBorder="1" applyAlignment="1">
      <alignment horizontal="left" vertical="center" wrapText="1"/>
    </xf>
    <xf numFmtId="0" fontId="64" fillId="0" borderId="4" xfId="0" applyFont="1" applyFill="1" applyBorder="1" applyAlignment="1">
      <alignment horizontal="center"/>
    </xf>
    <xf numFmtId="0" fontId="64" fillId="0" borderId="19" xfId="0" applyFont="1" applyFill="1" applyBorder="1" applyAlignment="1">
      <alignment horizontal="center" vertical="center"/>
    </xf>
    <xf numFmtId="0" fontId="65" fillId="0" borderId="4" xfId="0" applyFont="1" applyFill="1" applyBorder="1" applyAlignment="1">
      <alignment horizontal="center" vertical="center" wrapText="1"/>
    </xf>
    <xf numFmtId="0" fontId="60" fillId="0" borderId="4" xfId="0" applyFont="1" applyFill="1" applyBorder="1" applyAlignment="1">
      <alignment vertical="center" wrapText="1"/>
    </xf>
    <xf numFmtId="0" fontId="15" fillId="0" borderId="17" xfId="0" applyFont="1" applyFill="1" applyBorder="1" applyAlignment="1">
      <alignment vertical="center" wrapText="1"/>
    </xf>
    <xf numFmtId="0" fontId="0" fillId="0" borderId="0" xfId="0" applyBorder="1"/>
    <xf numFmtId="0" fontId="1" fillId="0" borderId="46" xfId="0" applyFont="1" applyBorder="1"/>
    <xf numFmtId="0" fontId="16" fillId="0" borderId="3" xfId="0" applyFont="1" applyBorder="1" applyAlignment="1">
      <alignment horizontal="left" vertical="center" wrapText="1"/>
    </xf>
    <xf numFmtId="0" fontId="15" fillId="0" borderId="44" xfId="0" applyFont="1" applyBorder="1" applyAlignment="1">
      <alignment vertical="center"/>
    </xf>
    <xf numFmtId="0" fontId="15" fillId="0" borderId="44" xfId="0" applyFont="1" applyBorder="1" applyAlignment="1">
      <alignment vertical="center" wrapText="1"/>
    </xf>
    <xf numFmtId="0" fontId="16" fillId="0" borderId="44" xfId="0" applyFont="1" applyBorder="1" applyAlignment="1">
      <alignment vertical="center"/>
    </xf>
    <xf numFmtId="0" fontId="16" fillId="0" borderId="44" xfId="0" applyFont="1" applyBorder="1" applyAlignment="1">
      <alignment horizontal="right" vertical="center"/>
    </xf>
    <xf numFmtId="0" fontId="16" fillId="0" borderId="44" xfId="0" applyFont="1" applyFill="1" applyBorder="1" applyAlignment="1">
      <alignment horizontal="center" vertical="center" wrapText="1"/>
    </xf>
    <xf numFmtId="0" fontId="15" fillId="0" borderId="58" xfId="0" applyFont="1" applyBorder="1" applyAlignment="1">
      <alignment horizontal="right"/>
    </xf>
    <xf numFmtId="3" fontId="15" fillId="0" borderId="44" xfId="0" applyNumberFormat="1" applyFont="1" applyBorder="1" applyAlignment="1">
      <alignment horizontal="right"/>
    </xf>
    <xf numFmtId="0" fontId="15" fillId="0" borderId="1" xfId="0" applyFont="1" applyBorder="1" applyAlignment="1">
      <alignment horizontal="left" vertical="center" wrapText="1"/>
    </xf>
    <xf numFmtId="9" fontId="15" fillId="0" borderId="1" xfId="0" applyNumberFormat="1" applyFont="1" applyBorder="1" applyAlignment="1">
      <alignment horizontal="right"/>
    </xf>
    <xf numFmtId="0" fontId="15" fillId="0" borderId="19" xfId="0" applyFont="1" applyFill="1" applyBorder="1" applyAlignment="1">
      <alignment horizontal="center" vertical="center" textRotation="255" wrapText="1"/>
    </xf>
    <xf numFmtId="0" fontId="24" fillId="0" borderId="2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65" xfId="0" applyFont="1" applyFill="1" applyBorder="1" applyAlignment="1">
      <alignment horizontal="center" vertical="center" wrapText="1"/>
    </xf>
    <xf numFmtId="9" fontId="23" fillId="0" borderId="24" xfId="0" applyNumberFormat="1" applyFont="1" applyFill="1" applyBorder="1" applyAlignment="1">
      <alignment horizontal="center" vertical="center" wrapText="1"/>
    </xf>
    <xf numFmtId="0" fontId="23" fillId="0" borderId="64" xfId="0" applyFont="1" applyFill="1" applyBorder="1" applyAlignment="1">
      <alignment horizontal="justify"/>
    </xf>
    <xf numFmtId="0" fontId="13" fillId="0" borderId="4" xfId="0" quotePrefix="1" applyFont="1" applyFill="1" applyBorder="1" applyAlignment="1">
      <alignment horizontal="left" vertical="center" wrapText="1"/>
    </xf>
    <xf numFmtId="0" fontId="61" fillId="0" borderId="4" xfId="0" applyFont="1" applyFill="1" applyBorder="1" applyAlignment="1">
      <alignment horizontal="center" vertical="center"/>
    </xf>
    <xf numFmtId="0" fontId="62" fillId="0" borderId="4" xfId="0" applyFont="1" applyFill="1" applyBorder="1" applyAlignment="1">
      <alignment horizontal="justify" vertical="center" wrapText="1"/>
    </xf>
    <xf numFmtId="0" fontId="63" fillId="0" borderId="4"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4" xfId="0" quotePrefix="1" applyFont="1" applyFill="1" applyBorder="1" applyAlignment="1">
      <alignment horizontal="justify" vertical="center" wrapText="1"/>
    </xf>
    <xf numFmtId="0" fontId="60" fillId="0" borderId="4" xfId="0" applyFont="1" applyFill="1" applyBorder="1" applyAlignment="1">
      <alignment horizontal="left"/>
    </xf>
    <xf numFmtId="0" fontId="62" fillId="0" borderId="4" xfId="0" applyFont="1" applyFill="1" applyBorder="1" applyAlignment="1">
      <alignment horizontal="left" vertical="center" wrapText="1"/>
    </xf>
    <xf numFmtId="0" fontId="62" fillId="0" borderId="4" xfId="0" quotePrefix="1" applyFont="1" applyFill="1" applyBorder="1" applyAlignment="1">
      <alignment horizontal="left" vertical="center" wrapText="1"/>
    </xf>
    <xf numFmtId="0" fontId="55" fillId="0" borderId="8" xfId="0" applyFont="1" applyFill="1" applyBorder="1"/>
    <xf numFmtId="0" fontId="15" fillId="0" borderId="67" xfId="0" applyFont="1" applyFill="1" applyBorder="1" applyAlignment="1">
      <alignment horizontal="center" vertical="center" textRotation="255" wrapText="1"/>
    </xf>
    <xf numFmtId="0" fontId="60" fillId="0" borderId="34" xfId="0" applyFont="1" applyFill="1" applyBorder="1" applyAlignment="1">
      <alignment vertical="center" wrapText="1"/>
    </xf>
    <xf numFmtId="0" fontId="15" fillId="0" borderId="34" xfId="0" applyFont="1" applyFill="1" applyBorder="1" applyAlignment="1">
      <alignment horizontal="center" vertical="center"/>
    </xf>
    <xf numFmtId="0" fontId="15" fillId="0" borderId="34" xfId="0" applyFont="1" applyFill="1" applyBorder="1" applyAlignment="1">
      <alignment horizontal="right" wrapText="1"/>
    </xf>
    <xf numFmtId="0" fontId="15" fillId="0" borderId="34" xfId="0" applyFont="1" applyFill="1" applyBorder="1" applyAlignment="1">
      <alignment vertical="center" wrapText="1"/>
    </xf>
    <xf numFmtId="0" fontId="13" fillId="0" borderId="34" xfId="0" applyFont="1" applyFill="1" applyBorder="1" applyAlignment="1">
      <alignment horizontal="center" vertical="center"/>
    </xf>
    <xf numFmtId="0" fontId="13" fillId="0" borderId="34" xfId="0" applyFont="1" applyFill="1" applyBorder="1" applyAlignment="1">
      <alignment horizontal="left" vertical="center" wrapText="1"/>
    </xf>
    <xf numFmtId="15" fontId="13" fillId="0" borderId="34" xfId="0" applyNumberFormat="1" applyFont="1" applyFill="1" applyBorder="1" applyAlignment="1">
      <alignment horizontal="left" vertical="center" wrapText="1"/>
    </xf>
    <xf numFmtId="0" fontId="55" fillId="0" borderId="62" xfId="0" applyFont="1" applyFill="1" applyBorder="1"/>
    <xf numFmtId="0" fontId="15" fillId="0" borderId="40" xfId="0" applyFont="1" applyFill="1" applyBorder="1" applyAlignment="1">
      <alignment horizontal="center" vertical="center" textRotation="255" wrapText="1"/>
    </xf>
    <xf numFmtId="0" fontId="62" fillId="0" borderId="38" xfId="0" applyFont="1" applyFill="1" applyBorder="1" applyAlignment="1">
      <alignment horizontal="justify" vertical="center" wrapText="1"/>
    </xf>
    <xf numFmtId="0" fontId="15" fillId="0" borderId="45" xfId="0" applyFont="1" applyFill="1" applyBorder="1" applyAlignment="1">
      <alignment horizontal="center" vertical="center" textRotation="255" wrapText="1"/>
    </xf>
    <xf numFmtId="0" fontId="60" fillId="0" borderId="25" xfId="0" applyFont="1" applyFill="1" applyBorder="1" applyAlignment="1">
      <alignment horizontal="left" vertical="center" wrapText="1"/>
    </xf>
    <xf numFmtId="0" fontId="64" fillId="0" borderId="25" xfId="0" applyFont="1" applyFill="1" applyBorder="1" applyAlignment="1">
      <alignment horizontal="center" vertical="center"/>
    </xf>
    <xf numFmtId="0" fontId="62" fillId="0" borderId="25" xfId="0" applyFont="1" applyFill="1" applyBorder="1" applyAlignment="1">
      <alignment horizontal="justify" vertical="center" wrapText="1"/>
    </xf>
    <xf numFmtId="0" fontId="60" fillId="0" borderId="25" xfId="0" applyFont="1" applyFill="1" applyBorder="1" applyAlignment="1">
      <alignment horizontal="left"/>
    </xf>
    <xf numFmtId="0" fontId="60" fillId="0" borderId="25" xfId="0" applyFont="1" applyFill="1" applyBorder="1" applyAlignment="1">
      <alignment horizontal="center" vertical="center"/>
    </xf>
    <xf numFmtId="0" fontId="62" fillId="0" borderId="25" xfId="0" applyFont="1" applyFill="1" applyBorder="1" applyAlignment="1">
      <alignment horizontal="center" vertical="center" wrapText="1"/>
    </xf>
    <xf numFmtId="0" fontId="62" fillId="0" borderId="25" xfId="0" quotePrefix="1" applyFont="1" applyFill="1" applyBorder="1" applyAlignment="1">
      <alignment horizontal="left" vertical="center" wrapText="1"/>
    </xf>
    <xf numFmtId="0" fontId="62" fillId="0" borderId="25" xfId="0" quotePrefix="1" applyFont="1" applyFill="1" applyBorder="1" applyAlignment="1">
      <alignment horizontal="justify" vertical="center" wrapText="1"/>
    </xf>
    <xf numFmtId="0" fontId="62" fillId="0" borderId="63" xfId="0" applyFont="1" applyFill="1" applyBorder="1" applyAlignment="1">
      <alignment horizontal="justify" vertical="center" wrapText="1"/>
    </xf>
    <xf numFmtId="0" fontId="16" fillId="0" borderId="28" xfId="0" applyFont="1" applyFill="1" applyBorder="1" applyAlignment="1">
      <alignment horizontal="right" vertical="center" wrapText="1"/>
    </xf>
    <xf numFmtId="0" fontId="16" fillId="0" borderId="28" xfId="0" applyFont="1" applyFill="1" applyBorder="1" applyAlignment="1">
      <alignment horizontal="right" wrapText="1"/>
    </xf>
    <xf numFmtId="14" fontId="15" fillId="0" borderId="28" xfId="0" applyNumberFormat="1" applyFont="1" applyFill="1" applyBorder="1" applyAlignment="1">
      <alignment horizontal="right" vertical="center" wrapText="1"/>
    </xf>
    <xf numFmtId="9" fontId="15" fillId="0" borderId="28" xfId="0" applyNumberFormat="1" applyFont="1" applyFill="1" applyBorder="1" applyAlignment="1">
      <alignment horizontal="center" vertical="center" wrapText="1"/>
    </xf>
    <xf numFmtId="0" fontId="15" fillId="0" borderId="33" xfId="0" applyFont="1" applyFill="1" applyBorder="1" applyAlignment="1">
      <alignment horizontal="center" wrapText="1"/>
    </xf>
    <xf numFmtId="0" fontId="15" fillId="0" borderId="8" xfId="0" applyFont="1" applyFill="1" applyBorder="1" applyAlignment="1">
      <alignment horizontal="center" vertical="center"/>
    </xf>
    <xf numFmtId="0" fontId="15" fillId="0" borderId="19" xfId="0" applyFont="1" applyFill="1" applyBorder="1" applyAlignment="1">
      <alignment horizontal="center" wrapText="1"/>
    </xf>
    <xf numFmtId="0" fontId="15" fillId="0" borderId="7" xfId="0" applyFont="1" applyFill="1" applyBorder="1" applyAlignment="1">
      <alignment horizontal="center"/>
    </xf>
    <xf numFmtId="14" fontId="15" fillId="0" borderId="19" xfId="0" applyNumberFormat="1" applyFont="1" applyFill="1" applyBorder="1" applyAlignment="1">
      <alignment horizontal="right" vertical="center" wrapText="1"/>
    </xf>
    <xf numFmtId="0" fontId="0" fillId="0" borderId="19" xfId="0" applyFill="1" applyBorder="1"/>
    <xf numFmtId="0" fontId="15" fillId="0" borderId="30" xfId="0" applyFont="1" applyFill="1" applyBorder="1" applyAlignment="1">
      <alignment horizontal="center" vertical="center" wrapText="1"/>
    </xf>
    <xf numFmtId="0" fontId="15" fillId="0" borderId="28" xfId="0" applyFont="1" applyFill="1" applyBorder="1" applyAlignment="1">
      <alignment horizontal="center"/>
    </xf>
    <xf numFmtId="0" fontId="40" fillId="0" borderId="28" xfId="0" applyFont="1" applyFill="1" applyBorder="1" applyAlignment="1">
      <alignment horizontal="center" vertical="center" wrapText="1"/>
    </xf>
    <xf numFmtId="9" fontId="15" fillId="0" borderId="28" xfId="0" applyNumberFormat="1" applyFont="1" applyFill="1" applyBorder="1" applyAlignment="1">
      <alignment horizontal="center" vertical="center"/>
    </xf>
    <xf numFmtId="0" fontId="15" fillId="0" borderId="28" xfId="0" applyFont="1" applyFill="1" applyBorder="1" applyAlignment="1">
      <alignment horizontal="right"/>
    </xf>
    <xf numFmtId="0" fontId="40" fillId="0" borderId="32"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2" borderId="37" xfId="0" applyFont="1" applyFill="1" applyBorder="1" applyAlignment="1">
      <alignment horizontal="center" wrapText="1"/>
    </xf>
    <xf numFmtId="0" fontId="0" fillId="0" borderId="64" xfId="0" applyFill="1" applyBorder="1"/>
    <xf numFmtId="0" fontId="15" fillId="0" borderId="19" xfId="0" applyFont="1" applyBorder="1" applyAlignment="1">
      <alignment horizontal="center" vertical="center" wrapText="1"/>
    </xf>
    <xf numFmtId="0" fontId="15" fillId="0" borderId="19" xfId="0" applyFont="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Fill="1" applyBorder="1" applyAlignment="1">
      <alignment horizontal="center" wrapText="1"/>
    </xf>
    <xf numFmtId="0" fontId="15" fillId="0" borderId="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 xfId="0" applyFont="1" applyFill="1" applyBorder="1" applyAlignment="1">
      <alignment horizontal="center" vertical="center"/>
    </xf>
    <xf numFmtId="0" fontId="66" fillId="0" borderId="44" xfId="0" applyFont="1" applyFill="1" applyBorder="1" applyAlignment="1">
      <alignment vertical="center" wrapText="1"/>
    </xf>
    <xf numFmtId="0" fontId="27" fillId="0" borderId="4" xfId="0" applyFont="1" applyBorder="1" applyAlignment="1">
      <alignment horizontal="center" vertic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1" fillId="0" borderId="0" xfId="0" applyFont="1" applyAlignment="1">
      <alignment horizontal="left"/>
    </xf>
    <xf numFmtId="0" fontId="7" fillId="6" borderId="18"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9" fillId="5" borderId="4" xfId="4" applyFont="1" applyFill="1" applyBorder="1" applyAlignment="1">
      <alignment horizontal="center" vertical="center" wrapText="1"/>
    </xf>
    <xf numFmtId="0" fontId="10" fillId="5" borderId="4" xfId="4"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8" fillId="3" borderId="12"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4" borderId="12" xfId="0" applyFont="1" applyFill="1" applyBorder="1" applyAlignment="1">
      <alignment horizontal="center" wrapText="1"/>
    </xf>
    <xf numFmtId="0" fontId="7" fillId="4" borderId="13" xfId="0" applyFont="1" applyFill="1" applyBorder="1" applyAlignment="1">
      <alignment horizontal="center" wrapText="1"/>
    </xf>
    <xf numFmtId="0" fontId="7" fillId="5" borderId="14"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15"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0" fillId="6" borderId="4" xfId="4"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6" fillId="2" borderId="1" xfId="4" applyFont="1" applyFill="1" applyBorder="1" applyAlignment="1">
      <alignment horizontal="center" vertical="center"/>
    </xf>
    <xf numFmtId="0" fontId="6" fillId="2" borderId="2" xfId="4" applyFont="1" applyFill="1" applyBorder="1" applyAlignment="1">
      <alignment horizontal="center" vertical="center"/>
    </xf>
    <xf numFmtId="0" fontId="6" fillId="2" borderId="3" xfId="4" applyFont="1" applyFill="1" applyBorder="1" applyAlignment="1">
      <alignment horizontal="center" vertical="center"/>
    </xf>
    <xf numFmtId="0" fontId="6" fillId="2" borderId="7" xfId="4" applyFont="1" applyFill="1" applyBorder="1" applyAlignment="1">
      <alignment horizontal="center" vertical="center"/>
    </xf>
    <xf numFmtId="0" fontId="6" fillId="2" borderId="8" xfId="4" applyFont="1" applyFill="1" applyBorder="1" applyAlignment="1">
      <alignment horizontal="center" vertical="center"/>
    </xf>
    <xf numFmtId="0" fontId="6" fillId="2" borderId="9" xfId="4" applyFont="1" applyFill="1" applyBorder="1" applyAlignment="1">
      <alignment horizontal="center" vertical="center"/>
    </xf>
    <xf numFmtId="0" fontId="5" fillId="2" borderId="4" xfId="5" applyFill="1" applyBorder="1" applyAlignment="1">
      <alignment horizontal="left" vertical="center" wrapText="1"/>
    </xf>
    <xf numFmtId="0" fontId="5" fillId="2" borderId="1" xfId="5" applyFill="1" applyBorder="1" applyAlignment="1">
      <alignment horizontal="left" vertical="center" wrapText="1"/>
    </xf>
    <xf numFmtId="0" fontId="5" fillId="2" borderId="3" xfId="5" applyFill="1" applyBorder="1" applyAlignment="1">
      <alignment horizontal="left" vertical="center" wrapText="1"/>
    </xf>
    <xf numFmtId="0" fontId="5" fillId="2" borderId="7" xfId="5" applyFill="1" applyBorder="1" applyAlignment="1">
      <alignment horizontal="left" vertical="center" wrapText="1"/>
    </xf>
    <xf numFmtId="0" fontId="5" fillId="2" borderId="9" xfId="5" applyFill="1" applyBorder="1" applyAlignment="1">
      <alignment horizontal="left" vertical="center" wrapText="1"/>
    </xf>
    <xf numFmtId="0" fontId="15" fillId="0" borderId="13" xfId="0" applyFont="1" applyBorder="1" applyAlignment="1">
      <alignment horizontal="center" wrapText="1"/>
    </xf>
    <xf numFmtId="0" fontId="3" fillId="0" borderId="0" xfId="0" applyFont="1" applyAlignment="1">
      <alignment horizontal="left"/>
    </xf>
    <xf numFmtId="0" fontId="15" fillId="6" borderId="0"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0" fillId="0" borderId="0" xfId="0" applyAlignment="1">
      <alignment horizontal="left"/>
    </xf>
    <xf numFmtId="0" fontId="13" fillId="6" borderId="19"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28" fillId="6" borderId="4" xfId="4" applyFont="1" applyFill="1" applyBorder="1" applyAlignment="1">
      <alignment horizontal="center" vertical="center" wrapText="1"/>
    </xf>
    <xf numFmtId="0" fontId="28" fillId="6" borderId="44" xfId="4"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3" fillId="5" borderId="4" xfId="4" applyFont="1" applyFill="1" applyBorder="1" applyAlignment="1">
      <alignment horizontal="center" vertical="center" wrapText="1"/>
    </xf>
    <xf numFmtId="0" fontId="28" fillId="5" borderId="4" xfId="4"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8" fillId="0" borderId="0" xfId="0" applyFont="1" applyAlignment="1">
      <alignment horizontal="center"/>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13" xfId="0" applyFill="1" applyBorder="1" applyAlignment="1">
      <alignment horizontal="center" wrapText="1"/>
    </xf>
    <xf numFmtId="0" fontId="15" fillId="5" borderId="14" xfId="0" applyFont="1" applyFill="1" applyBorder="1" applyAlignment="1">
      <alignment horizontal="center" vertical="center"/>
    </xf>
    <xf numFmtId="0" fontId="15" fillId="5" borderId="21"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15"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3" fillId="5" borderId="44" xfId="4" applyFont="1" applyFill="1" applyBorder="1" applyAlignment="1">
      <alignment horizontal="center" vertical="center" wrapText="1"/>
    </xf>
    <xf numFmtId="0" fontId="28" fillId="5" borderId="44" xfId="4"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50" fillId="0" borderId="0" xfId="0" applyFont="1" applyAlignment="1">
      <alignment horizontal="left"/>
    </xf>
    <xf numFmtId="0" fontId="13" fillId="6" borderId="3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28" fillId="6" borderId="34" xfId="4" applyFont="1" applyFill="1" applyBorder="1" applyAlignment="1">
      <alignment horizontal="center" vertical="center" wrapText="1"/>
    </xf>
    <xf numFmtId="0" fontId="28" fillId="6" borderId="25" xfId="4"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5" borderId="3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28" fillId="5" borderId="34" xfId="4" applyFont="1" applyFill="1" applyBorder="1" applyAlignment="1">
      <alignment horizontal="center" vertical="center" wrapText="1"/>
    </xf>
    <xf numFmtId="0" fontId="28" fillId="5" borderId="25" xfId="4" applyFont="1" applyFill="1" applyBorder="1" applyAlignment="1">
      <alignment horizontal="center" vertical="center" wrapText="1"/>
    </xf>
    <xf numFmtId="0" fontId="15" fillId="5" borderId="62"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63" xfId="0" applyFont="1" applyFill="1" applyBorder="1" applyAlignment="1">
      <alignment horizontal="center" vertical="center" wrapText="1"/>
    </xf>
    <xf numFmtId="0" fontId="3" fillId="3" borderId="59" xfId="0" applyFont="1" applyFill="1" applyBorder="1" applyAlignment="1">
      <alignment horizontal="center" wrapText="1"/>
    </xf>
    <xf numFmtId="0" fontId="0" fillId="4" borderId="59" xfId="0" applyFill="1" applyBorder="1" applyAlignment="1">
      <alignment horizontal="center" wrapText="1"/>
    </xf>
    <xf numFmtId="0" fontId="0" fillId="4" borderId="61" xfId="0" applyFill="1" applyBorder="1" applyAlignment="1">
      <alignment horizontal="center" wrapText="1"/>
    </xf>
    <xf numFmtId="0" fontId="15" fillId="6" borderId="64"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34" fillId="5" borderId="44" xfId="4" applyFont="1" applyFill="1" applyBorder="1" applyAlignment="1">
      <alignment horizontal="center" vertical="center" wrapText="1"/>
    </xf>
    <xf numFmtId="0" fontId="34" fillId="5" borderId="18" xfId="4" applyFont="1" applyFill="1" applyBorder="1" applyAlignment="1">
      <alignment horizontal="center" vertical="center" wrapText="1"/>
    </xf>
    <xf numFmtId="0" fontId="34" fillId="5" borderId="19" xfId="4"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28" fillId="6" borderId="18" xfId="4" applyFont="1" applyFill="1" applyBorder="1" applyAlignment="1">
      <alignment horizontal="center" vertical="center" wrapText="1"/>
    </xf>
    <xf numFmtId="0" fontId="28" fillId="6" borderId="19" xfId="4"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4" fillId="5" borderId="44" xfId="4" applyFont="1" applyFill="1" applyBorder="1" applyAlignment="1">
      <alignment horizontal="center" vertical="center" wrapText="1"/>
    </xf>
    <xf numFmtId="0" fontId="14" fillId="5" borderId="18" xfId="4" applyFont="1" applyFill="1" applyBorder="1" applyAlignment="1">
      <alignment horizontal="center" vertical="center" wrapText="1"/>
    </xf>
    <xf numFmtId="0" fontId="14" fillId="5" borderId="19" xfId="4" applyFont="1" applyFill="1" applyBorder="1" applyAlignment="1">
      <alignment horizontal="center" vertical="center" wrapText="1"/>
    </xf>
    <xf numFmtId="0" fontId="1" fillId="4" borderId="59" xfId="0" applyFont="1" applyFill="1" applyBorder="1" applyAlignment="1">
      <alignment horizontal="center" wrapText="1"/>
    </xf>
    <xf numFmtId="0" fontId="1" fillId="4" borderId="12" xfId="0" applyFont="1" applyFill="1" applyBorder="1" applyAlignment="1">
      <alignment horizontal="center" wrapText="1"/>
    </xf>
    <xf numFmtId="0" fontId="16" fillId="5" borderId="17"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4" xfId="0" applyFont="1" applyFill="1" applyBorder="1" applyAlignment="1">
      <alignment horizontal="center" vertical="center"/>
    </xf>
    <xf numFmtId="0" fontId="16" fillId="5" borderId="21" xfId="0" applyFont="1" applyFill="1" applyBorder="1" applyAlignment="1">
      <alignment horizontal="center" vertical="center"/>
    </xf>
    <xf numFmtId="0" fontId="16" fillId="5" borderId="23" xfId="0" applyFont="1" applyFill="1" applyBorder="1" applyAlignment="1">
      <alignment horizontal="center" vertical="center"/>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0" borderId="27" xfId="0" applyFont="1" applyBorder="1" applyAlignment="1">
      <alignment horizontal="center" wrapText="1"/>
    </xf>
    <xf numFmtId="0" fontId="15" fillId="0" borderId="66" xfId="0" applyFont="1" applyBorder="1" applyAlignment="1">
      <alignment horizontal="center" wrapText="1"/>
    </xf>
    <xf numFmtId="0" fontId="13" fillId="0" borderId="0" xfId="0" applyFont="1" applyAlignment="1">
      <alignment horizontal="right" vertical="center" wrapText="1"/>
    </xf>
    <xf numFmtId="0" fontId="55" fillId="0" borderId="0" xfId="0" applyFont="1" applyAlignment="1">
      <alignment horizontal="right" vertical="center" wrapText="1"/>
    </xf>
    <xf numFmtId="0" fontId="62" fillId="0" borderId="44"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37" xfId="0" applyFont="1" applyFill="1" applyBorder="1" applyAlignment="1">
      <alignment horizontal="left" vertical="center" wrapText="1"/>
    </xf>
    <xf numFmtId="0" fontId="62" fillId="0" borderId="60" xfId="0" applyFont="1" applyFill="1" applyBorder="1" applyAlignment="1">
      <alignment horizontal="left" vertical="center" wrapText="1"/>
    </xf>
    <xf numFmtId="0" fontId="62" fillId="0" borderId="41" xfId="0" quotePrefix="1" applyFont="1" applyFill="1" applyBorder="1" applyAlignment="1">
      <alignment horizontal="left" vertical="center" wrapText="1"/>
    </xf>
    <xf numFmtId="0" fontId="62" fillId="0" borderId="43" xfId="0" applyFont="1" applyFill="1" applyBorder="1" applyAlignment="1">
      <alignment horizontal="left" vertical="center" wrapText="1"/>
    </xf>
    <xf numFmtId="0" fontId="14" fillId="7" borderId="29" xfId="0" applyFont="1" applyFill="1" applyBorder="1" applyAlignment="1">
      <alignment horizontal="center"/>
    </xf>
    <xf numFmtId="0" fontId="14" fillId="7" borderId="56" xfId="0" applyFont="1" applyFill="1" applyBorder="1" applyAlignment="1">
      <alignment horizontal="center"/>
    </xf>
    <xf numFmtId="0" fontId="13" fillId="6" borderId="20"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0" borderId="29" xfId="0" quotePrefix="1" applyFont="1" applyFill="1" applyBorder="1" applyAlignment="1">
      <alignment horizontal="left" vertical="center" wrapText="1"/>
    </xf>
    <xf numFmtId="0" fontId="13" fillId="0" borderId="56" xfId="0" quotePrefix="1" applyFont="1" applyFill="1" applyBorder="1" applyAlignment="1">
      <alignment horizontal="left" vertical="center" wrapText="1"/>
    </xf>
    <xf numFmtId="0" fontId="13" fillId="6" borderId="2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3" xfId="0" applyFont="1" applyBorder="1" applyAlignment="1">
      <alignment horizontal="center" wrapText="1"/>
    </xf>
    <xf numFmtId="0" fontId="38" fillId="0" borderId="0" xfId="0" applyFont="1" applyAlignment="1">
      <alignment horizontal="left"/>
    </xf>
    <xf numFmtId="0" fontId="26" fillId="0" borderId="0" xfId="0" applyFont="1" applyAlignment="1">
      <alignment horizontal="left"/>
    </xf>
    <xf numFmtId="0" fontId="23" fillId="6" borderId="12"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2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3" fillId="6" borderId="17" xfId="0" applyFont="1" applyFill="1" applyBorder="1" applyAlignment="1">
      <alignment horizontal="center" vertical="center" textRotation="90" wrapText="1"/>
    </xf>
    <xf numFmtId="0" fontId="23" fillId="6" borderId="18" xfId="0" applyFont="1" applyFill="1" applyBorder="1" applyAlignment="1">
      <alignment horizontal="center" vertical="center" textRotation="90" wrapText="1"/>
    </xf>
    <xf numFmtId="0" fontId="23" fillId="6" borderId="24" xfId="0" applyFont="1" applyFill="1" applyBorder="1" applyAlignment="1">
      <alignment horizontal="center" vertical="center" textRotation="90" wrapText="1"/>
    </xf>
    <xf numFmtId="0" fontId="23" fillId="0" borderId="8" xfId="0" applyFont="1" applyBorder="1" applyAlignment="1">
      <alignment horizontal="left"/>
    </xf>
    <xf numFmtId="0" fontId="24" fillId="6" borderId="34"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26" xfId="0" applyFont="1" applyFill="1" applyBorder="1" applyAlignment="1">
      <alignment horizontal="center" vertical="center" wrapText="1"/>
    </xf>
    <xf numFmtId="0" fontId="23" fillId="6" borderId="34"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5" xfId="0" applyFont="1" applyFill="1" applyBorder="1" applyAlignment="1">
      <alignment horizontal="center" vertical="center" wrapText="1"/>
    </xf>
    <xf numFmtId="0" fontId="25" fillId="6" borderId="34" xfId="4" applyFont="1" applyFill="1" applyBorder="1" applyAlignment="1">
      <alignment horizontal="center" vertical="center" wrapText="1"/>
    </xf>
    <xf numFmtId="0" fontId="25" fillId="6" borderId="4" xfId="4" applyFont="1" applyFill="1" applyBorder="1" applyAlignment="1">
      <alignment horizontal="center" vertical="center" wrapText="1"/>
    </xf>
    <xf numFmtId="0" fontId="25" fillId="6" borderId="25" xfId="4"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4" fillId="5" borderId="34" xfId="4" applyFont="1" applyFill="1" applyBorder="1" applyAlignment="1">
      <alignment horizontal="center" vertical="center" wrapText="1"/>
    </xf>
    <xf numFmtId="0" fontId="24" fillId="5" borderId="4" xfId="4" applyFont="1" applyFill="1" applyBorder="1" applyAlignment="1">
      <alignment horizontal="center" vertical="center" wrapText="1"/>
    </xf>
    <xf numFmtId="0" fontId="24" fillId="5" borderId="25" xfId="4" applyFont="1" applyFill="1" applyBorder="1" applyAlignment="1">
      <alignment horizontal="center" vertical="center" wrapText="1"/>
    </xf>
    <xf numFmtId="0" fontId="25" fillId="5" borderId="34" xfId="4" applyFont="1" applyFill="1" applyBorder="1" applyAlignment="1">
      <alignment horizontal="center" vertical="center" wrapText="1"/>
    </xf>
    <xf numFmtId="0" fontId="25" fillId="5" borderId="4" xfId="4" applyFont="1" applyFill="1" applyBorder="1" applyAlignment="1">
      <alignment horizontal="center" vertical="center" wrapText="1"/>
    </xf>
    <xf numFmtId="0" fontId="25" fillId="5" borderId="25" xfId="4" applyFont="1" applyFill="1" applyBorder="1" applyAlignment="1">
      <alignment horizontal="center" vertical="center" wrapText="1"/>
    </xf>
    <xf numFmtId="0" fontId="23" fillId="5" borderId="62"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3" fillId="5" borderId="63" xfId="0" applyFont="1" applyFill="1" applyBorder="1" applyAlignment="1">
      <alignment horizontal="center" vertical="center" wrapText="1"/>
    </xf>
    <xf numFmtId="0" fontId="23" fillId="6" borderId="12" xfId="0" applyFont="1" applyFill="1" applyBorder="1" applyAlignment="1">
      <alignment horizontal="center" vertical="center" textRotation="90" wrapText="1"/>
    </xf>
    <xf numFmtId="0" fontId="23" fillId="6" borderId="0" xfId="0" applyFont="1" applyFill="1" applyBorder="1" applyAlignment="1">
      <alignment horizontal="center" vertical="center" textRotation="90" wrapText="1"/>
    </xf>
    <xf numFmtId="0" fontId="23" fillId="6" borderId="27" xfId="0" applyFont="1" applyFill="1" applyBorder="1" applyAlignment="1">
      <alignment horizontal="center" vertical="center" textRotation="90" wrapText="1"/>
    </xf>
    <xf numFmtId="0" fontId="26" fillId="0" borderId="0" xfId="0" applyFont="1" applyAlignment="1">
      <alignment horizontal="center"/>
    </xf>
    <xf numFmtId="0" fontId="26" fillId="3" borderId="59" xfId="0" applyFont="1" applyFill="1" applyBorder="1" applyAlignment="1">
      <alignment horizontal="center" wrapText="1"/>
    </xf>
    <xf numFmtId="0" fontId="26" fillId="3" borderId="12" xfId="0" applyFont="1" applyFill="1" applyBorder="1" applyAlignment="1">
      <alignment horizontal="center" wrapText="1"/>
    </xf>
    <xf numFmtId="0" fontId="23" fillId="4" borderId="59" xfId="0" applyFont="1" applyFill="1" applyBorder="1" applyAlignment="1">
      <alignment horizontal="center" wrapText="1"/>
    </xf>
    <xf numFmtId="0" fontId="23" fillId="4" borderId="12" xfId="0" applyFont="1" applyFill="1" applyBorder="1" applyAlignment="1">
      <alignment horizontal="center" wrapText="1"/>
    </xf>
    <xf numFmtId="0" fontId="23" fillId="4" borderId="61" xfId="0" applyFont="1" applyFill="1" applyBorder="1" applyAlignment="1">
      <alignment horizontal="center" wrapText="1"/>
    </xf>
    <xf numFmtId="0" fontId="23" fillId="5" borderId="14"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12"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3" fillId="6" borderId="64" xfId="0" applyFont="1" applyFill="1" applyBorder="1" applyAlignment="1">
      <alignment horizontal="center" vertical="center" wrapText="1"/>
    </xf>
    <xf numFmtId="0" fontId="23"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3" fillId="0" borderId="5" xfId="0" applyFont="1" applyBorder="1" applyAlignment="1">
      <alignment horizontal="center"/>
    </xf>
    <xf numFmtId="0" fontId="23" fillId="0" borderId="0"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3" fillId="0" borderId="9" xfId="0" applyFont="1" applyBorder="1" applyAlignment="1">
      <alignment horizontal="center"/>
    </xf>
    <xf numFmtId="0" fontId="5" fillId="2" borderId="4" xfId="5" applyFont="1" applyFill="1" applyBorder="1" applyAlignment="1">
      <alignment horizontal="left" vertical="center" wrapText="1"/>
    </xf>
    <xf numFmtId="0" fontId="5" fillId="2" borderId="1" xfId="5" applyFont="1" applyFill="1" applyBorder="1" applyAlignment="1">
      <alignment horizontal="left" vertical="center" wrapText="1"/>
    </xf>
    <xf numFmtId="0" fontId="5" fillId="2" borderId="3" xfId="5" applyFont="1" applyFill="1" applyBorder="1" applyAlignment="1">
      <alignment horizontal="left" vertical="center" wrapText="1"/>
    </xf>
    <xf numFmtId="0" fontId="5" fillId="2" borderId="7" xfId="5" applyFont="1" applyFill="1" applyBorder="1" applyAlignment="1">
      <alignment horizontal="left" vertical="center" wrapText="1"/>
    </xf>
    <xf numFmtId="0" fontId="5" fillId="2" borderId="9" xfId="5" applyFont="1" applyFill="1" applyBorder="1" applyAlignment="1">
      <alignment horizontal="left" vertical="center" wrapText="1"/>
    </xf>
    <xf numFmtId="0" fontId="15" fillId="0" borderId="31" xfId="0" applyFont="1" applyBorder="1" applyAlignment="1">
      <alignment horizontal="center" wrapText="1"/>
    </xf>
    <xf numFmtId="0" fontId="2" fillId="0" borderId="0" xfId="0" applyFont="1" applyAlignment="1">
      <alignment horizontal="left" vertical="center" wrapText="1"/>
    </xf>
    <xf numFmtId="0" fontId="0" fillId="0" borderId="0" xfId="0" applyAlignment="1">
      <alignment vertical="center" wrapText="1"/>
    </xf>
    <xf numFmtId="0" fontId="40" fillId="6" borderId="68" xfId="0" applyFont="1" applyFill="1" applyBorder="1" applyAlignment="1">
      <alignment horizontal="center" vertical="center" wrapText="1"/>
    </xf>
    <xf numFmtId="0" fontId="40" fillId="6" borderId="60" xfId="0" applyFont="1" applyFill="1" applyBorder="1" applyAlignment="1">
      <alignment horizontal="center" vertical="center" wrapText="1"/>
    </xf>
    <xf numFmtId="0" fontId="40" fillId="6" borderId="34"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0" fillId="0" borderId="0" xfId="0" applyAlignment="1">
      <alignment horizontal="center"/>
    </xf>
    <xf numFmtId="0" fontId="15" fillId="0" borderId="31" xfId="0" applyFont="1" applyBorder="1" applyAlignment="1">
      <alignment horizontal="left" wrapText="1"/>
    </xf>
    <xf numFmtId="0" fontId="15" fillId="0" borderId="27" xfId="0" applyFont="1" applyBorder="1" applyAlignment="1">
      <alignment horizontal="left" wrapText="1"/>
    </xf>
    <xf numFmtId="0" fontId="15" fillId="0" borderId="66" xfId="0" applyFont="1" applyBorder="1" applyAlignment="1">
      <alignment horizontal="left" wrapText="1"/>
    </xf>
    <xf numFmtId="0" fontId="15" fillId="0" borderId="12" xfId="0" applyFont="1" applyBorder="1" applyAlignment="1">
      <alignment horizontal="left" wrapText="1"/>
    </xf>
    <xf numFmtId="0" fontId="0" fillId="0" borderId="8" xfId="0" applyBorder="1" applyAlignment="1">
      <alignment horizontal="left"/>
    </xf>
    <xf numFmtId="0" fontId="0" fillId="0" borderId="0" xfId="0" applyFont="1" applyAlignment="1">
      <alignment horizontal="left"/>
    </xf>
    <xf numFmtId="0" fontId="3" fillId="3" borderId="13" xfId="0" applyFont="1" applyFill="1" applyBorder="1" applyAlignment="1">
      <alignment horizontal="center" wrapText="1"/>
    </xf>
    <xf numFmtId="0" fontId="15" fillId="5" borderId="67"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34"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5" fillId="0" borderId="10" xfId="0" applyFont="1" applyBorder="1" applyAlignment="1">
      <alignment horizontal="justify" wrapText="1"/>
    </xf>
    <xf numFmtId="0" fontId="15" fillId="0" borderId="11" xfId="0" applyFont="1" applyBorder="1" applyAlignment="1">
      <alignment horizontal="justify" wrapText="1"/>
    </xf>
    <xf numFmtId="0" fontId="15" fillId="0" borderId="13" xfId="0" applyFont="1" applyBorder="1" applyAlignment="1">
      <alignment horizontal="justify" wrapText="1"/>
    </xf>
    <xf numFmtId="0" fontId="0" fillId="0" borderId="0" xfId="0" applyAlignment="1">
      <alignment horizontal="justify"/>
    </xf>
    <xf numFmtId="0" fontId="3" fillId="0" borderId="0" xfId="0" applyFont="1" applyAlignment="1">
      <alignment horizontal="justify"/>
    </xf>
    <xf numFmtId="0" fontId="3" fillId="3" borderId="10" xfId="0" applyFont="1" applyFill="1" applyBorder="1" applyAlignment="1">
      <alignment horizontal="justify" wrapText="1"/>
    </xf>
    <xf numFmtId="0" fontId="3" fillId="3" borderId="11" xfId="0" applyFont="1" applyFill="1" applyBorder="1" applyAlignment="1">
      <alignment horizontal="justify" wrapText="1"/>
    </xf>
    <xf numFmtId="0" fontId="3" fillId="3" borderId="12" xfId="0" applyFont="1" applyFill="1" applyBorder="1" applyAlignment="1">
      <alignment horizontal="justify" wrapText="1"/>
    </xf>
    <xf numFmtId="0" fontId="0" fillId="4" borderId="10" xfId="0" applyFill="1" applyBorder="1" applyAlignment="1">
      <alignment horizontal="justify" wrapText="1"/>
    </xf>
    <xf numFmtId="0" fontId="0" fillId="4" borderId="11" xfId="0" applyFill="1" applyBorder="1" applyAlignment="1">
      <alignment horizontal="justify" wrapText="1"/>
    </xf>
    <xf numFmtId="0" fontId="0" fillId="4" borderId="12" xfId="0" applyFill="1" applyBorder="1" applyAlignment="1">
      <alignment horizontal="justify" wrapText="1"/>
    </xf>
    <xf numFmtId="0" fontId="0" fillId="4" borderId="13" xfId="0" applyFill="1" applyBorder="1" applyAlignment="1">
      <alignment horizontal="justify" wrapText="1"/>
    </xf>
    <xf numFmtId="0" fontId="0" fillId="0" borderId="1" xfId="0" applyBorder="1" applyAlignment="1">
      <alignment horizontal="justify"/>
    </xf>
    <xf numFmtId="0" fontId="0" fillId="0" borderId="2" xfId="0" applyBorder="1" applyAlignment="1">
      <alignment horizontal="justify"/>
    </xf>
    <xf numFmtId="0" fontId="0" fillId="0" borderId="3" xfId="0" applyBorder="1" applyAlignment="1">
      <alignment horizontal="justify"/>
    </xf>
    <xf numFmtId="0" fontId="0" fillId="0" borderId="5" xfId="0" applyBorder="1" applyAlignment="1">
      <alignment horizontal="justify"/>
    </xf>
    <xf numFmtId="0" fontId="0" fillId="0" borderId="0" xfId="0" applyBorder="1" applyAlignment="1">
      <alignment horizontal="justify"/>
    </xf>
    <xf numFmtId="0" fontId="0" fillId="0" borderId="6" xfId="0" applyBorder="1" applyAlignment="1">
      <alignment horizontal="justify"/>
    </xf>
    <xf numFmtId="0" fontId="0" fillId="0" borderId="7" xfId="0" applyBorder="1" applyAlignment="1">
      <alignment horizontal="justify"/>
    </xf>
    <xf numFmtId="0" fontId="0" fillId="0" borderId="8" xfId="0" applyBorder="1" applyAlignment="1">
      <alignment horizontal="justify"/>
    </xf>
    <xf numFmtId="0" fontId="0" fillId="0" borderId="9" xfId="0" applyBorder="1" applyAlignment="1">
      <alignment horizontal="justify"/>
    </xf>
    <xf numFmtId="0" fontId="5" fillId="2" borderId="4" xfId="5" applyFill="1" applyBorder="1" applyAlignment="1">
      <alignment horizontal="justify" vertical="center" wrapText="1"/>
    </xf>
    <xf numFmtId="0" fontId="5" fillId="2" borderId="1" xfId="5" applyFill="1" applyBorder="1" applyAlignment="1">
      <alignment horizontal="justify" vertical="center" wrapText="1"/>
    </xf>
    <xf numFmtId="0" fontId="5" fillId="2" borderId="3" xfId="5" applyFill="1" applyBorder="1" applyAlignment="1">
      <alignment horizontal="justify" vertical="center" wrapText="1"/>
    </xf>
    <xf numFmtId="0" fontId="5" fillId="2" borderId="7" xfId="5" applyFill="1" applyBorder="1" applyAlignment="1">
      <alignment horizontal="justify" vertical="center" wrapText="1"/>
    </xf>
    <xf numFmtId="0" fontId="5" fillId="2" borderId="9" xfId="5" applyFill="1" applyBorder="1" applyAlignment="1">
      <alignment horizontal="justify" vertical="center" wrapText="1"/>
    </xf>
    <xf numFmtId="0" fontId="47" fillId="0" borderId="0" xfId="0" applyFont="1" applyAlignment="1">
      <alignment horizontal="left"/>
    </xf>
    <xf numFmtId="0" fontId="15" fillId="0" borderId="4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4" xfId="0" applyFont="1" applyBorder="1" applyAlignment="1">
      <alignment horizontal="center"/>
    </xf>
    <xf numFmtId="0" fontId="15" fillId="0" borderId="19" xfId="0" applyFont="1" applyBorder="1" applyAlignment="1">
      <alignment horizontal="center"/>
    </xf>
    <xf numFmtId="0" fontId="15" fillId="0" borderId="44" xfId="0" applyFont="1" applyBorder="1" applyAlignment="1">
      <alignment horizontal="center" vertical="center"/>
    </xf>
    <xf numFmtId="0" fontId="15" fillId="0" borderId="19" xfId="0" applyFont="1" applyBorder="1" applyAlignment="1">
      <alignment horizontal="center" vertical="center"/>
    </xf>
    <xf numFmtId="0" fontId="0" fillId="0" borderId="46" xfId="0" applyBorder="1" applyAlignment="1">
      <alignment horizontal="center"/>
    </xf>
    <xf numFmtId="0" fontId="0" fillId="0" borderId="36" xfId="0" applyBorder="1" applyAlignment="1">
      <alignment horizontal="center"/>
    </xf>
    <xf numFmtId="9" fontId="15" fillId="0" borderId="44" xfId="0" applyNumberFormat="1" applyFont="1" applyBorder="1" applyAlignment="1">
      <alignment horizontal="center" vertical="center"/>
    </xf>
    <xf numFmtId="9" fontId="15" fillId="0" borderId="19" xfId="0" applyNumberFormat="1" applyFont="1" applyBorder="1" applyAlignment="1">
      <alignment horizontal="center" vertical="center"/>
    </xf>
    <xf numFmtId="0" fontId="3" fillId="3" borderId="4" xfId="0" applyFont="1" applyFill="1" applyBorder="1" applyAlignment="1">
      <alignment horizontal="center" wrapText="1"/>
    </xf>
    <xf numFmtId="0" fontId="0" fillId="4" borderId="4" xfId="0" applyFill="1" applyBorder="1" applyAlignment="1">
      <alignment horizontal="center" wrapText="1"/>
    </xf>
    <xf numFmtId="0" fontId="15" fillId="5" borderId="4" xfId="0" applyFont="1" applyFill="1" applyBorder="1" applyAlignment="1">
      <alignment horizontal="center" vertical="center"/>
    </xf>
    <xf numFmtId="0" fontId="15" fillId="0" borderId="4" xfId="0" applyFont="1" applyBorder="1" applyAlignment="1">
      <alignment horizont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xf>
    <xf numFmtId="0" fontId="15" fillId="0" borderId="7" xfId="0" applyFont="1" applyBorder="1" applyAlignment="1">
      <alignment horizontal="center"/>
    </xf>
    <xf numFmtId="0" fontId="15" fillId="0" borderId="4" xfId="0" applyFont="1" applyFill="1" applyBorder="1" applyAlignment="1">
      <alignment horizontal="center" vertical="center" textRotation="255" wrapText="1"/>
    </xf>
  </cellXfs>
  <cellStyles count="6">
    <cellStyle name="Millares" xfId="1" builtinId="3"/>
    <cellStyle name="Moneda" xfId="2" builtinId="4"/>
    <cellStyle name="Normal" xfId="0" builtinId="0"/>
    <cellStyle name="Normal 2" xfId="4"/>
    <cellStyle name="Normal 3"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320384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76200</xdr:colOff>
      <xdr:row>3</xdr:row>
      <xdr:rowOff>132195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679864" cy="677718"/>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33145</xdr:colOff>
      <xdr:row>0</xdr:row>
      <xdr:rowOff>25978</xdr:rowOff>
    </xdr:from>
    <xdr:to>
      <xdr:col>4</xdr:col>
      <xdr:colOff>476250</xdr:colOff>
      <xdr:row>3</xdr:row>
      <xdr:rowOff>150228</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3145" y="25978"/>
          <a:ext cx="2405255" cy="69575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444212</xdr:colOff>
      <xdr:row>0</xdr:row>
      <xdr:rowOff>25977</xdr:rowOff>
    </xdr:from>
    <xdr:to>
      <xdr:col>4</xdr:col>
      <xdr:colOff>333376</xdr:colOff>
      <xdr:row>3</xdr:row>
      <xdr:rowOff>175661</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2" y="25977"/>
          <a:ext cx="1851314" cy="72118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447676</xdr:colOff>
      <xdr:row>0</xdr:row>
      <xdr:rowOff>28575</xdr:rowOff>
    </xdr:from>
    <xdr:to>
      <xdr:col>3</xdr:col>
      <xdr:colOff>28576</xdr:colOff>
      <xdr:row>3</xdr:row>
      <xdr:rowOff>154164</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6" y="28575"/>
          <a:ext cx="1733550" cy="697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910936</xdr:colOff>
      <xdr:row>0</xdr:row>
      <xdr:rowOff>6927</xdr:rowOff>
    </xdr:from>
    <xdr:ext cx="1933573" cy="753228"/>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10936" y="6927"/>
          <a:ext cx="1933573" cy="753228"/>
        </a:xfrm>
        <a:prstGeom prst="rect">
          <a:avLst/>
        </a:prstGeom>
        <a:noFill/>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94165</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5954" cy="722748"/>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91784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742950</xdr:colOff>
      <xdr:row>0</xdr:row>
      <xdr:rowOff>28575</xdr:rowOff>
    </xdr:from>
    <xdr:to>
      <xdr:col>4</xdr:col>
      <xdr:colOff>495300</xdr:colOff>
      <xdr:row>3</xdr:row>
      <xdr:rowOff>173020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28575"/>
          <a:ext cx="1714500" cy="71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406975</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4439" cy="722748"/>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742950</xdr:colOff>
      <xdr:row>0</xdr:row>
      <xdr:rowOff>28575</xdr:rowOff>
    </xdr:from>
    <xdr:to>
      <xdr:col>3</xdr:col>
      <xdr:colOff>171450</xdr:colOff>
      <xdr:row>3</xdr:row>
      <xdr:rowOff>173020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28575"/>
          <a:ext cx="1714500" cy="71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twoCellAnchor editAs="oneCell">
    <xdr:from>
      <xdr:col>0</xdr:col>
      <xdr:colOff>435552</xdr:colOff>
      <xdr:row>0</xdr:row>
      <xdr:rowOff>25977</xdr:rowOff>
    </xdr:from>
    <xdr:to>
      <xdr:col>4</xdr:col>
      <xdr:colOff>406975</xdr:colOff>
      <xdr:row>3</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35552" y="25977"/>
          <a:ext cx="1933573" cy="722748"/>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91784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twoCellAnchor editAs="oneCell">
    <xdr:from>
      <xdr:col>0</xdr:col>
      <xdr:colOff>435552</xdr:colOff>
      <xdr:row>0</xdr:row>
      <xdr:rowOff>25977</xdr:rowOff>
    </xdr:from>
    <xdr:to>
      <xdr:col>3</xdr:col>
      <xdr:colOff>83125</xdr:colOff>
      <xdr:row>3</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35552" y="25977"/>
          <a:ext cx="1933573" cy="722748"/>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729961</xdr:colOff>
      <xdr:row>0</xdr:row>
      <xdr:rowOff>6927</xdr:rowOff>
    </xdr:from>
    <xdr:to>
      <xdr:col>5</xdr:col>
      <xdr:colOff>244184</xdr:colOff>
      <xdr:row>3</xdr:row>
      <xdr:rowOff>158175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491961" y="6927"/>
          <a:ext cx="1933573" cy="72274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0</xdr:row>
      <xdr:rowOff>28575</xdr:rowOff>
    </xdr:from>
    <xdr:to>
      <xdr:col>20</xdr:col>
      <xdr:colOff>238124</xdr:colOff>
      <xdr:row>4</xdr:row>
      <xdr:rowOff>28575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30075" y="28575"/>
          <a:ext cx="1762124" cy="762000"/>
        </a:xfrm>
        <a:prstGeom prst="rect">
          <a:avLst/>
        </a:prstGeom>
      </xdr:spPr>
    </xdr:pic>
    <xdr:clientData/>
  </xdr:twoCellAnchor>
  <xdr:twoCellAnchor editAs="oneCell">
    <xdr:from>
      <xdr:col>0</xdr:col>
      <xdr:colOff>444211</xdr:colOff>
      <xdr:row>0</xdr:row>
      <xdr:rowOff>25977</xdr:rowOff>
    </xdr:from>
    <xdr:to>
      <xdr:col>4</xdr:col>
      <xdr:colOff>416500</xdr:colOff>
      <xdr:row>3</xdr:row>
      <xdr:rowOff>177225</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4211" y="25977"/>
          <a:ext cx="1934439" cy="7227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840795</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92650</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4439" cy="72274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91784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444212</xdr:colOff>
      <xdr:row>0</xdr:row>
      <xdr:rowOff>6928</xdr:rowOff>
    </xdr:from>
    <xdr:to>
      <xdr:col>4</xdr:col>
      <xdr:colOff>266700</xdr:colOff>
      <xdr:row>3</xdr:row>
      <xdr:rowOff>140756</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2" y="6928"/>
          <a:ext cx="1622713" cy="619603"/>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145470</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twoCellAnchor editAs="oneCell">
    <xdr:from>
      <xdr:col>0</xdr:col>
      <xdr:colOff>444211</xdr:colOff>
      <xdr:row>0</xdr:row>
      <xdr:rowOff>25977</xdr:rowOff>
    </xdr:from>
    <xdr:to>
      <xdr:col>3</xdr:col>
      <xdr:colOff>145470</xdr:colOff>
      <xdr:row>3</xdr:row>
      <xdr:rowOff>177225</xdr:rowOff>
    </xdr:to>
    <xdr:pic>
      <xdr:nvPicPr>
        <xdr:cNvPr id="3"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twoCellAnchor editAs="oneCell">
    <xdr:from>
      <xdr:col>0</xdr:col>
      <xdr:colOff>482311</xdr:colOff>
      <xdr:row>0</xdr:row>
      <xdr:rowOff>0</xdr:rowOff>
    </xdr:from>
    <xdr:to>
      <xdr:col>3</xdr:col>
      <xdr:colOff>129884</xdr:colOff>
      <xdr:row>3</xdr:row>
      <xdr:rowOff>151248</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82311" y="0"/>
          <a:ext cx="1933573" cy="7227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444211</xdr:colOff>
      <xdr:row>0</xdr:row>
      <xdr:rowOff>16452</xdr:rowOff>
    </xdr:from>
    <xdr:to>
      <xdr:col>4</xdr:col>
      <xdr:colOff>323850</xdr:colOff>
      <xdr:row>3</xdr:row>
      <xdr:rowOff>158527</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16452"/>
          <a:ext cx="1841789" cy="7135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8"/>
  <sheetViews>
    <sheetView tabSelected="1" workbookViewId="0">
      <selection sqref="A1:E4"/>
    </sheetView>
  </sheetViews>
  <sheetFormatPr baseColWidth="10" defaultRowHeight="15.75"/>
  <cols>
    <col min="1" max="1" width="20.5703125" customWidth="1"/>
    <col min="2" max="3" width="5.140625" customWidth="1"/>
    <col min="4" max="4" width="5.42578125" customWidth="1"/>
    <col min="5" max="5" width="22.42578125" customWidth="1"/>
    <col min="6" max="6" width="4" customWidth="1"/>
    <col min="7" max="7" width="4.140625" customWidth="1"/>
    <col min="8" max="10" width="5.5703125" bestFit="1" customWidth="1"/>
    <col min="11" max="11" width="21.42578125" customWidth="1"/>
    <col min="12" max="12" width="16.7109375" customWidth="1"/>
    <col min="13" max="13" width="13.140625" customWidth="1"/>
    <col min="14" max="14" width="13.85546875" customWidth="1"/>
    <col min="15" max="15" width="17.5703125" customWidth="1"/>
    <col min="16" max="16" width="13.140625" customWidth="1"/>
    <col min="17" max="17" width="15.140625" style="1" customWidth="1"/>
    <col min="18" max="18" width="12.42578125" customWidth="1"/>
    <col min="19" max="19" width="11.5703125" bestFit="1" customWidth="1"/>
    <col min="20" max="20" width="11.5703125" customWidth="1"/>
    <col min="21" max="21" width="11.5703125" bestFit="1" customWidth="1"/>
    <col min="22" max="22" width="9.42578125" customWidth="1"/>
    <col min="23" max="23" width="8" customWidth="1"/>
    <col min="24" max="24" width="8.85546875" customWidth="1"/>
    <col min="25" max="25" width="9.140625" customWidth="1"/>
    <col min="26" max="26" width="8" customWidth="1"/>
    <col min="27" max="27" width="31.5703125" customWidth="1"/>
    <col min="28" max="28" width="8.85546875" customWidth="1"/>
    <col min="29" max="29" width="6.85546875" customWidth="1"/>
    <col min="30" max="30" width="6.42578125" customWidth="1"/>
    <col min="31" max="31" width="6.7109375" customWidth="1"/>
    <col min="32" max="32" width="6.85546875" customWidth="1"/>
    <col min="33" max="33" width="24.28515625" customWidth="1"/>
    <col min="34" max="34" width="19.28515625" customWidth="1"/>
    <col min="35" max="35" width="12.42578125" customWidth="1"/>
    <col min="36" max="37" width="11.85546875" customWidth="1"/>
    <col min="41" max="41"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ht="15">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ht="15">
      <c r="A4" s="1106"/>
      <c r="B4" s="1107"/>
      <c r="C4" s="1107"/>
      <c r="D4" s="1107"/>
      <c r="E4" s="1108"/>
      <c r="F4" s="1112"/>
      <c r="G4" s="1113"/>
      <c r="H4" s="1113"/>
      <c r="I4" s="1113"/>
      <c r="J4" s="1113"/>
      <c r="K4" s="1113"/>
      <c r="L4" s="1113"/>
      <c r="M4" s="1113"/>
      <c r="N4" s="1113"/>
      <c r="O4" s="1114"/>
      <c r="P4" s="1118"/>
      <c r="Q4" s="1119"/>
    </row>
    <row r="6" spans="1:38">
      <c r="A6" s="2" t="s">
        <v>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3"/>
    </row>
    <row r="7" spans="1:38">
      <c r="A7" s="4" t="s">
        <v>6</v>
      </c>
      <c r="B7" s="4"/>
      <c r="C7" s="4"/>
      <c r="D7" s="4"/>
      <c r="E7" s="4"/>
      <c r="F7" s="4"/>
      <c r="G7" s="4"/>
      <c r="H7" s="4"/>
      <c r="I7" s="4"/>
      <c r="J7" s="4"/>
      <c r="K7" s="4"/>
    </row>
    <row r="8" spans="1:38">
      <c r="A8" s="4" t="s">
        <v>7</v>
      </c>
      <c r="B8" s="4"/>
      <c r="C8" s="4"/>
      <c r="D8" s="4"/>
      <c r="E8" s="4">
        <v>4</v>
      </c>
      <c r="F8" s="4"/>
      <c r="G8" s="4"/>
      <c r="H8" s="4"/>
      <c r="I8" s="4"/>
    </row>
    <row r="9" spans="1:38" ht="16.5" thickBot="1">
      <c r="A9" s="5"/>
      <c r="B9" s="5"/>
      <c r="C9" s="5"/>
      <c r="D9" s="5"/>
      <c r="E9" s="5"/>
      <c r="F9" s="5"/>
      <c r="G9" s="5"/>
      <c r="H9" s="5"/>
      <c r="I9" s="5"/>
    </row>
    <row r="10" spans="1:38" s="1" customFormat="1" ht="16.5" thickBot="1">
      <c r="A10" s="1074" t="s">
        <v>8</v>
      </c>
      <c r="B10" s="1075"/>
      <c r="C10" s="1075"/>
      <c r="D10" s="1075"/>
      <c r="E10" s="1075"/>
      <c r="F10" s="1075"/>
      <c r="G10" s="1075"/>
      <c r="H10" s="1075"/>
      <c r="I10" s="1075"/>
      <c r="J10" s="1075"/>
      <c r="K10" s="1075"/>
      <c r="L10" s="1075"/>
      <c r="M10" s="1075"/>
      <c r="N10" s="1076"/>
      <c r="O10" s="6"/>
      <c r="P10" s="6"/>
      <c r="Q10" s="6"/>
      <c r="R10" s="1077" t="s">
        <v>9</v>
      </c>
      <c r="S10" s="1078"/>
      <c r="T10" s="1078"/>
      <c r="U10" s="1078"/>
      <c r="V10" s="1079"/>
      <c r="W10" s="1079"/>
      <c r="X10" s="1079"/>
      <c r="Y10" s="1079"/>
      <c r="Z10" s="1079"/>
      <c r="AA10" s="1079"/>
      <c r="AB10" s="1079"/>
      <c r="AC10" s="1079"/>
      <c r="AD10" s="1079"/>
      <c r="AE10" s="1078"/>
      <c r="AF10" s="1078"/>
      <c r="AG10" s="1078"/>
      <c r="AH10" s="1078"/>
      <c r="AI10" s="1079"/>
      <c r="AJ10" s="1078"/>
      <c r="AK10" s="1078"/>
      <c r="AL10" s="1080"/>
    </row>
    <row r="11" spans="1:38" s="1" customFormat="1">
      <c r="A11" s="1081" t="s">
        <v>10</v>
      </c>
      <c r="B11" s="1084" t="s">
        <v>11</v>
      </c>
      <c r="C11" s="1085"/>
      <c r="D11" s="1086"/>
      <c r="E11" s="1090" t="s">
        <v>12</v>
      </c>
      <c r="F11" s="1084" t="s">
        <v>13</v>
      </c>
      <c r="G11" s="1085"/>
      <c r="H11" s="1085"/>
      <c r="I11" s="1085"/>
      <c r="J11" s="1086"/>
      <c r="K11" s="1090" t="s">
        <v>14</v>
      </c>
      <c r="L11" s="1090" t="s">
        <v>15</v>
      </c>
      <c r="M11" s="1090" t="s">
        <v>16</v>
      </c>
      <c r="N11" s="1093" t="s">
        <v>17</v>
      </c>
      <c r="O11" s="1066" t="s">
        <v>18</v>
      </c>
      <c r="P11" s="1067" t="s">
        <v>19</v>
      </c>
      <c r="Q11" s="1068" t="s">
        <v>20</v>
      </c>
      <c r="R11" s="1069" t="s">
        <v>21</v>
      </c>
      <c r="S11" s="1061" t="s">
        <v>22</v>
      </c>
      <c r="T11" s="1061" t="s">
        <v>23</v>
      </c>
      <c r="U11" s="1061" t="s">
        <v>24</v>
      </c>
      <c r="V11" s="1072" t="s">
        <v>25</v>
      </c>
      <c r="W11" s="1072"/>
      <c r="X11" s="1072"/>
      <c r="Y11" s="1072"/>
      <c r="Z11" s="1072"/>
      <c r="AA11" s="1099" t="s">
        <v>26</v>
      </c>
      <c r="AB11" s="1072" t="s">
        <v>27</v>
      </c>
      <c r="AC11" s="1072" t="s">
        <v>28</v>
      </c>
      <c r="AD11" s="1072"/>
      <c r="AE11" s="1073" t="s">
        <v>29</v>
      </c>
      <c r="AF11" s="1073"/>
      <c r="AG11" s="1061" t="s">
        <v>30</v>
      </c>
      <c r="AH11" s="1063" t="s">
        <v>31</v>
      </c>
      <c r="AI11" s="1065" t="s">
        <v>32</v>
      </c>
      <c r="AJ11" s="1070" t="s">
        <v>33</v>
      </c>
      <c r="AK11" s="1096" t="s">
        <v>34</v>
      </c>
      <c r="AL11" s="1097" t="s">
        <v>35</v>
      </c>
    </row>
    <row r="12" spans="1:38" s="1" customFormat="1">
      <c r="A12" s="1082"/>
      <c r="B12" s="1087"/>
      <c r="C12" s="1088"/>
      <c r="D12" s="1089"/>
      <c r="E12" s="1091"/>
      <c r="F12" s="1087"/>
      <c r="G12" s="1088"/>
      <c r="H12" s="1088"/>
      <c r="I12" s="1088"/>
      <c r="J12" s="1089"/>
      <c r="K12" s="1091"/>
      <c r="L12" s="1091"/>
      <c r="M12" s="1091"/>
      <c r="N12" s="1094"/>
      <c r="O12" s="1066"/>
      <c r="P12" s="1067"/>
      <c r="Q12" s="1068"/>
      <c r="R12" s="1070"/>
      <c r="S12" s="1061"/>
      <c r="T12" s="1061"/>
      <c r="U12" s="1061"/>
      <c r="V12" s="1072" t="s">
        <v>36</v>
      </c>
      <c r="W12" s="1072"/>
      <c r="X12" s="1072" t="s">
        <v>37</v>
      </c>
      <c r="Y12" s="1072"/>
      <c r="Z12" s="1072"/>
      <c r="AA12" s="1099"/>
      <c r="AB12" s="1072"/>
      <c r="AC12" s="1072"/>
      <c r="AD12" s="1072"/>
      <c r="AE12" s="1072"/>
      <c r="AF12" s="1072"/>
      <c r="AG12" s="1061"/>
      <c r="AH12" s="1063"/>
      <c r="AI12" s="1065"/>
      <c r="AJ12" s="1070"/>
      <c r="AK12" s="1061"/>
      <c r="AL12" s="1098"/>
    </row>
    <row r="13" spans="1:38" s="1" customFormat="1" ht="142.5" thickBot="1">
      <c r="A13" s="1083"/>
      <c r="B13" s="7" t="s">
        <v>38</v>
      </c>
      <c r="C13" s="7" t="s">
        <v>39</v>
      </c>
      <c r="D13" s="8" t="s">
        <v>40</v>
      </c>
      <c r="E13" s="1092"/>
      <c r="F13" s="9" t="s">
        <v>41</v>
      </c>
      <c r="G13" s="9" t="s">
        <v>42</v>
      </c>
      <c r="H13" s="9" t="s">
        <v>43</v>
      </c>
      <c r="I13" s="9" t="s">
        <v>44</v>
      </c>
      <c r="J13" s="10" t="s">
        <v>45</v>
      </c>
      <c r="K13" s="1092"/>
      <c r="L13" s="1092"/>
      <c r="M13" s="1092"/>
      <c r="N13" s="1095"/>
      <c r="O13" s="1066"/>
      <c r="P13" s="1067"/>
      <c r="Q13" s="1068"/>
      <c r="R13" s="1071"/>
      <c r="S13" s="1062"/>
      <c r="T13" s="1062"/>
      <c r="U13" s="1062"/>
      <c r="V13" s="11" t="s">
        <v>46</v>
      </c>
      <c r="W13" s="11" t="s">
        <v>47</v>
      </c>
      <c r="X13" s="11" t="s">
        <v>48</v>
      </c>
      <c r="Y13" s="11" t="s">
        <v>49</v>
      </c>
      <c r="Z13" s="11" t="s">
        <v>47</v>
      </c>
      <c r="AA13" s="1099"/>
      <c r="AB13" s="1072"/>
      <c r="AC13" s="11" t="s">
        <v>50</v>
      </c>
      <c r="AD13" s="11" t="s">
        <v>51</v>
      </c>
      <c r="AE13" s="12" t="s">
        <v>52</v>
      </c>
      <c r="AF13" s="12" t="s">
        <v>53</v>
      </c>
      <c r="AG13" s="1062"/>
      <c r="AH13" s="1064"/>
      <c r="AI13" s="1065"/>
      <c r="AJ13" s="1070"/>
      <c r="AK13" s="1061"/>
      <c r="AL13" s="1098"/>
    </row>
    <row r="14" spans="1:38" s="29" customFormat="1" ht="19.5" thickBot="1">
      <c r="A14" s="13"/>
      <c r="B14" s="14"/>
      <c r="C14" s="14"/>
      <c r="D14" s="15"/>
      <c r="E14" s="14"/>
      <c r="F14" s="16"/>
      <c r="G14" s="16"/>
      <c r="H14" s="16"/>
      <c r="I14" s="16"/>
      <c r="J14" s="17">
        <f>SUM(F14:I14)</f>
        <v>0</v>
      </c>
      <c r="K14" s="18"/>
      <c r="L14" s="18"/>
      <c r="M14" s="19"/>
      <c r="N14" s="20"/>
      <c r="O14" s="21"/>
      <c r="P14" s="21"/>
      <c r="Q14" s="22"/>
      <c r="R14" s="23">
        <f>SUM(J14)</f>
        <v>0</v>
      </c>
      <c r="S14" s="16">
        <v>0</v>
      </c>
      <c r="T14" s="24">
        <f t="shared" ref="T14" si="0">SUM(S14)</f>
        <v>0</v>
      </c>
      <c r="U14" s="18"/>
      <c r="V14" s="25">
        <f t="shared" ref="V14" si="1">SUM(T14)</f>
        <v>0</v>
      </c>
      <c r="W14" s="25">
        <f t="shared" ref="W14" si="2">SUM(V14,R14)</f>
        <v>0</v>
      </c>
      <c r="X14" s="25"/>
      <c r="Y14" s="25">
        <f t="shared" ref="Y14" si="3">SUM(W14)</f>
        <v>0</v>
      </c>
      <c r="Z14" s="25">
        <f t="shared" ref="Z14" si="4">SUM(Y14)</f>
        <v>0</v>
      </c>
      <c r="AA14" s="25"/>
      <c r="AB14" s="25"/>
      <c r="AC14" s="25">
        <f t="shared" ref="AC14" si="5">SUM(Z14)</f>
        <v>0</v>
      </c>
      <c r="AD14" s="25">
        <f t="shared" ref="AD14:AF14" si="6">SUM(AC14)</f>
        <v>0</v>
      </c>
      <c r="AE14" s="24">
        <f t="shared" si="6"/>
        <v>0</v>
      </c>
      <c r="AF14" s="24">
        <f t="shared" si="6"/>
        <v>0</v>
      </c>
      <c r="AG14" s="18"/>
      <c r="AH14" s="19"/>
      <c r="AI14" s="26"/>
      <c r="AJ14" s="24"/>
      <c r="AK14" s="27"/>
      <c r="AL14" s="28"/>
    </row>
    <row r="15" spans="1:38" s="29" customFormat="1" ht="123.75">
      <c r="A15" s="30" t="s">
        <v>54</v>
      </c>
      <c r="B15" s="31" t="s">
        <v>55</v>
      </c>
      <c r="C15" s="31"/>
      <c r="D15" s="32"/>
      <c r="E15" s="33" t="s">
        <v>56</v>
      </c>
      <c r="F15" s="34" t="s">
        <v>57</v>
      </c>
      <c r="G15" s="34" t="s">
        <v>57</v>
      </c>
      <c r="H15" s="34">
        <v>9</v>
      </c>
      <c r="I15" s="34">
        <v>9</v>
      </c>
      <c r="J15" s="35">
        <f t="shared" ref="J15:J19" si="7">SUM(F15:I15)</f>
        <v>18</v>
      </c>
      <c r="K15" s="36" t="s">
        <v>58</v>
      </c>
      <c r="L15" s="36" t="s">
        <v>59</v>
      </c>
      <c r="M15" s="37">
        <v>316</v>
      </c>
      <c r="N15" s="38" t="s">
        <v>60</v>
      </c>
      <c r="O15" s="39" t="s">
        <v>61</v>
      </c>
      <c r="P15" s="39">
        <v>16</v>
      </c>
      <c r="Q15" s="39" t="s">
        <v>62</v>
      </c>
      <c r="R15" s="40"/>
      <c r="S15" s="41"/>
      <c r="T15" s="41"/>
      <c r="U15" s="41"/>
      <c r="V15" s="41"/>
      <c r="W15" s="41"/>
      <c r="X15" s="41"/>
      <c r="Y15" s="41"/>
      <c r="Z15" s="41"/>
      <c r="AA15" s="41"/>
      <c r="AB15" s="41"/>
      <c r="AC15" s="41"/>
      <c r="AD15" s="41"/>
      <c r="AE15" s="41"/>
      <c r="AF15" s="41"/>
      <c r="AG15" s="42"/>
      <c r="AH15" s="43"/>
      <c r="AI15" s="44"/>
      <c r="AJ15" s="41"/>
      <c r="AK15" s="45"/>
      <c r="AL15" s="46"/>
    </row>
    <row r="16" spans="1:38" s="29" customFormat="1" ht="372" thickBot="1">
      <c r="A16" s="30" t="s">
        <v>63</v>
      </c>
      <c r="B16" s="47" t="s">
        <v>55</v>
      </c>
      <c r="C16" s="47" t="s">
        <v>55</v>
      </c>
      <c r="D16" s="32"/>
      <c r="E16" s="48" t="s">
        <v>64</v>
      </c>
      <c r="F16" s="34" t="s">
        <v>57</v>
      </c>
      <c r="G16" s="34" t="s">
        <v>57</v>
      </c>
      <c r="H16" s="47">
        <f>65*3</f>
        <v>195</v>
      </c>
      <c r="I16" s="49">
        <f>65*3</f>
        <v>195</v>
      </c>
      <c r="J16" s="50">
        <f t="shared" si="7"/>
        <v>390</v>
      </c>
      <c r="K16" s="36" t="s">
        <v>65</v>
      </c>
      <c r="L16" s="36" t="s">
        <v>59</v>
      </c>
      <c r="M16" s="37">
        <v>375</v>
      </c>
      <c r="N16" s="38" t="s">
        <v>66</v>
      </c>
      <c r="O16" s="39" t="s">
        <v>67</v>
      </c>
      <c r="P16" s="39">
        <v>600</v>
      </c>
      <c r="Q16" s="39" t="s">
        <v>62</v>
      </c>
      <c r="R16" s="40">
        <v>1434</v>
      </c>
      <c r="S16" s="51">
        <v>2812</v>
      </c>
      <c r="T16" s="51" t="s">
        <v>68</v>
      </c>
      <c r="U16" s="52" t="s">
        <v>69</v>
      </c>
      <c r="V16" s="51">
        <v>20</v>
      </c>
      <c r="W16" s="51" t="s">
        <v>68</v>
      </c>
      <c r="X16" s="53" t="s">
        <v>57</v>
      </c>
      <c r="Y16" s="54" t="s">
        <v>57</v>
      </c>
      <c r="Z16" s="54" t="s">
        <v>57</v>
      </c>
      <c r="AA16" s="52" t="s">
        <v>70</v>
      </c>
      <c r="AB16" s="55" t="s">
        <v>71</v>
      </c>
      <c r="AC16" s="51"/>
      <c r="AD16" s="51">
        <v>1</v>
      </c>
      <c r="AE16" s="51"/>
      <c r="AF16" s="51">
        <v>1</v>
      </c>
      <c r="AG16" s="56" t="s">
        <v>73</v>
      </c>
      <c r="AH16" s="57" t="s">
        <v>74</v>
      </c>
      <c r="AI16" s="58">
        <v>1</v>
      </c>
      <c r="AJ16" s="51">
        <v>2912</v>
      </c>
      <c r="AK16" s="59">
        <v>0.94</v>
      </c>
      <c r="AL16" s="60"/>
    </row>
    <row r="17" spans="1:38" s="29" customFormat="1" ht="68.25" thickBot="1">
      <c r="A17" s="30" t="s">
        <v>75</v>
      </c>
      <c r="B17" s="47"/>
      <c r="C17" s="47"/>
      <c r="D17" s="61" t="s">
        <v>55</v>
      </c>
      <c r="E17" s="48" t="s">
        <v>76</v>
      </c>
      <c r="F17" s="34" t="s">
        <v>57</v>
      </c>
      <c r="G17" s="34" t="s">
        <v>57</v>
      </c>
      <c r="H17" s="47">
        <v>3</v>
      </c>
      <c r="I17" s="49">
        <v>3</v>
      </c>
      <c r="J17" s="50">
        <f t="shared" si="7"/>
        <v>6</v>
      </c>
      <c r="K17" s="39" t="s">
        <v>77</v>
      </c>
      <c r="L17" s="36" t="s">
        <v>59</v>
      </c>
      <c r="M17" s="62">
        <v>415</v>
      </c>
      <c r="N17" s="63" t="s">
        <v>78</v>
      </c>
      <c r="O17" s="39" t="s">
        <v>79</v>
      </c>
      <c r="P17" s="39">
        <v>2</v>
      </c>
      <c r="Q17" s="39" t="s">
        <v>80</v>
      </c>
      <c r="R17" s="64">
        <v>3</v>
      </c>
      <c r="S17" s="65">
        <v>3</v>
      </c>
      <c r="T17" s="65">
        <v>3</v>
      </c>
      <c r="U17" s="65">
        <v>3</v>
      </c>
      <c r="V17" s="65">
        <v>1</v>
      </c>
      <c r="W17" s="65" t="s">
        <v>68</v>
      </c>
      <c r="X17" s="65" t="s">
        <v>68</v>
      </c>
      <c r="Y17" s="65">
        <v>1</v>
      </c>
      <c r="Z17" s="65" t="s">
        <v>68</v>
      </c>
      <c r="AA17" s="56" t="s">
        <v>81</v>
      </c>
      <c r="AB17" s="66" t="s">
        <v>82</v>
      </c>
      <c r="AC17" s="65"/>
      <c r="AD17" s="65">
        <v>1</v>
      </c>
      <c r="AE17" s="65"/>
      <c r="AF17" s="65">
        <v>1</v>
      </c>
      <c r="AG17" s="56" t="s">
        <v>83</v>
      </c>
      <c r="AH17" s="57" t="s">
        <v>84</v>
      </c>
      <c r="AI17" s="67">
        <v>1</v>
      </c>
      <c r="AJ17" s="65">
        <v>3</v>
      </c>
      <c r="AK17" s="45">
        <v>1</v>
      </c>
      <c r="AL17" s="60"/>
    </row>
    <row r="18" spans="1:38" s="29" customFormat="1" ht="315.75" thickBot="1">
      <c r="A18" s="68" t="s">
        <v>85</v>
      </c>
      <c r="B18" s="69" t="s">
        <v>55</v>
      </c>
      <c r="C18" s="70" t="s">
        <v>55</v>
      </c>
      <c r="D18" s="71"/>
      <c r="E18" s="48" t="s">
        <v>86</v>
      </c>
      <c r="F18" s="34" t="s">
        <v>57</v>
      </c>
      <c r="G18" s="34" t="s">
        <v>57</v>
      </c>
      <c r="H18" s="72">
        <v>21</v>
      </c>
      <c r="I18" s="72">
        <f>7*2+5</f>
        <v>19</v>
      </c>
      <c r="J18" s="73">
        <f t="shared" si="7"/>
        <v>40</v>
      </c>
      <c r="K18" s="39" t="s">
        <v>87</v>
      </c>
      <c r="L18" s="36" t="s">
        <v>59</v>
      </c>
      <c r="M18" s="74">
        <v>372</v>
      </c>
      <c r="N18" s="75" t="s">
        <v>88</v>
      </c>
      <c r="O18" s="39" t="s">
        <v>89</v>
      </c>
      <c r="P18" s="39">
        <v>196</v>
      </c>
      <c r="Q18" s="39" t="s">
        <v>62</v>
      </c>
      <c r="R18" s="76">
        <v>117</v>
      </c>
      <c r="S18" s="77">
        <v>226</v>
      </c>
      <c r="T18" s="77">
        <v>226</v>
      </c>
      <c r="U18" s="78" t="s">
        <v>90</v>
      </c>
      <c r="V18" s="79">
        <v>2</v>
      </c>
      <c r="W18" s="54" t="s">
        <v>68</v>
      </c>
      <c r="X18" s="53" t="s">
        <v>57</v>
      </c>
      <c r="Y18" s="54" t="s">
        <v>57</v>
      </c>
      <c r="Z18" s="54" t="s">
        <v>57</v>
      </c>
      <c r="AA18" s="66" t="s">
        <v>91</v>
      </c>
      <c r="AB18" s="66" t="s">
        <v>92</v>
      </c>
      <c r="AC18" s="54"/>
      <c r="AD18" s="54">
        <v>1</v>
      </c>
      <c r="AE18" s="54"/>
      <c r="AF18" s="54">
        <v>1</v>
      </c>
      <c r="AG18" s="80" t="s">
        <v>93</v>
      </c>
      <c r="AH18" s="81" t="s">
        <v>94</v>
      </c>
      <c r="AI18" s="67">
        <v>1</v>
      </c>
      <c r="AJ18" s="54">
        <v>226</v>
      </c>
      <c r="AK18" s="59">
        <v>1</v>
      </c>
      <c r="AL18" s="82"/>
    </row>
    <row r="19" spans="1:38" s="29" customFormat="1" ht="19.5" thickBot="1">
      <c r="A19" s="83" t="s">
        <v>45</v>
      </c>
      <c r="B19" s="84"/>
      <c r="C19" s="84"/>
      <c r="D19" s="84"/>
      <c r="E19" s="85"/>
      <c r="F19" s="85">
        <f>SUM(F14:F18)</f>
        <v>0</v>
      </c>
      <c r="G19" s="85">
        <f>SUM(G14:G18)</f>
        <v>0</v>
      </c>
      <c r="H19" s="85">
        <f>SUM(H14:H18)</f>
        <v>228</v>
      </c>
      <c r="I19" s="85">
        <f>SUM(I14:I18)</f>
        <v>226</v>
      </c>
      <c r="J19" s="86">
        <f t="shared" si="7"/>
        <v>454</v>
      </c>
      <c r="K19" s="86" t="s">
        <v>57</v>
      </c>
      <c r="L19" s="86" t="s">
        <v>57</v>
      </c>
      <c r="M19" s="86" t="s">
        <v>57</v>
      </c>
      <c r="N19" s="86" t="s">
        <v>57</v>
      </c>
      <c r="O19" s="86" t="s">
        <v>57</v>
      </c>
      <c r="P19" s="85">
        <f>SUM(P14:P18)</f>
        <v>814</v>
      </c>
      <c r="Q19" s="86" t="s">
        <v>57</v>
      </c>
      <c r="R19" s="87">
        <f>SUM(R14:R18)</f>
        <v>1554</v>
      </c>
      <c r="S19" s="87">
        <f t="shared" ref="S19:AL19" si="8">SUM(S14:S18)</f>
        <v>3041</v>
      </c>
      <c r="T19" s="87">
        <f t="shared" si="8"/>
        <v>229</v>
      </c>
      <c r="U19" s="87">
        <f t="shared" si="8"/>
        <v>3</v>
      </c>
      <c r="V19" s="87">
        <f t="shared" si="8"/>
        <v>23</v>
      </c>
      <c r="W19" s="87">
        <f t="shared" si="8"/>
        <v>0</v>
      </c>
      <c r="X19" s="87">
        <f t="shared" si="8"/>
        <v>0</v>
      </c>
      <c r="Y19" s="87">
        <f t="shared" si="8"/>
        <v>1</v>
      </c>
      <c r="Z19" s="87">
        <f t="shared" si="8"/>
        <v>0</v>
      </c>
      <c r="AA19" s="87"/>
      <c r="AB19" s="87"/>
      <c r="AC19" s="87">
        <f t="shared" si="8"/>
        <v>0</v>
      </c>
      <c r="AD19" s="87">
        <f t="shared" si="8"/>
        <v>3</v>
      </c>
      <c r="AE19" s="87">
        <f t="shared" si="8"/>
        <v>0</v>
      </c>
      <c r="AF19" s="87">
        <f t="shared" si="8"/>
        <v>3</v>
      </c>
      <c r="AG19" s="87"/>
      <c r="AH19" s="87"/>
      <c r="AI19" s="87">
        <f t="shared" si="8"/>
        <v>3</v>
      </c>
      <c r="AJ19" s="87">
        <f t="shared" si="8"/>
        <v>3141</v>
      </c>
      <c r="AK19" s="87">
        <f t="shared" si="8"/>
        <v>2.94</v>
      </c>
      <c r="AL19" s="87">
        <f t="shared" si="8"/>
        <v>0</v>
      </c>
    </row>
    <row r="20" spans="1:38" s="29" customFormat="1" ht="19.5" thickBot="1">
      <c r="A20" s="1058" t="s">
        <v>102</v>
      </c>
      <c r="B20" s="1059"/>
      <c r="C20" s="1059"/>
      <c r="D20" s="1059"/>
      <c r="E20" s="1059"/>
      <c r="F20" s="1059"/>
      <c r="G20" s="1059"/>
      <c r="H20" s="1059"/>
      <c r="I20" s="1059"/>
      <c r="J20" s="1059"/>
      <c r="K20" s="1059"/>
      <c r="L20" s="1059"/>
      <c r="M20" s="1059"/>
      <c r="N20" s="1059"/>
      <c r="O20" s="1059"/>
      <c r="P20" s="1059"/>
      <c r="Q20" s="1059"/>
      <c r="R20" s="93"/>
      <c r="S20" s="93"/>
      <c r="T20" s="93"/>
      <c r="U20" s="93"/>
      <c r="V20" s="93"/>
      <c r="W20" s="93"/>
      <c r="X20" s="93"/>
      <c r="Y20" s="93"/>
      <c r="Z20" s="93"/>
      <c r="AA20" s="93"/>
      <c r="AB20" s="93"/>
      <c r="AC20" s="93"/>
      <c r="AD20" s="93"/>
      <c r="AE20" s="93"/>
      <c r="AF20" s="93"/>
      <c r="AG20" s="93"/>
      <c r="AH20" s="93"/>
      <c r="AI20" s="93"/>
      <c r="AJ20" s="93"/>
      <c r="AK20" s="93"/>
      <c r="AL20" s="94"/>
    </row>
    <row r="21" spans="1:38" s="29" customFormat="1" ht="18.75">
      <c r="A21" s="95"/>
      <c r="B21" s="95"/>
      <c r="C21" s="95"/>
      <c r="D21" s="95"/>
      <c r="E21" s="95"/>
      <c r="F21" s="95"/>
      <c r="G21" s="95"/>
      <c r="H21" s="95"/>
      <c r="I21" s="95"/>
      <c r="J21" s="95"/>
      <c r="K21" s="95"/>
      <c r="L21" s="95"/>
      <c r="M21" s="95"/>
      <c r="N21" s="95"/>
      <c r="O21" s="95"/>
      <c r="P21" s="95"/>
      <c r="Q21" s="96"/>
      <c r="R21" s="97"/>
      <c r="S21" s="97"/>
      <c r="T21" s="97"/>
      <c r="U21" s="97"/>
      <c r="V21" s="97"/>
      <c r="W21" s="97"/>
      <c r="X21" s="97"/>
      <c r="Y21" s="97"/>
      <c r="Z21" s="97"/>
      <c r="AA21" s="97"/>
      <c r="AB21" s="97"/>
      <c r="AC21" s="97"/>
      <c r="AD21" s="97"/>
      <c r="AE21" s="97"/>
      <c r="AF21" s="97"/>
      <c r="AG21" s="97"/>
      <c r="AH21" s="97"/>
      <c r="AI21" s="97"/>
      <c r="AJ21" s="97"/>
      <c r="AK21" s="97"/>
      <c r="AL21" s="97"/>
    </row>
    <row r="22" spans="1:38" s="29" customFormat="1" ht="18.75">
      <c r="Q22" s="1"/>
    </row>
    <row r="23" spans="1:38" s="29" customFormat="1" ht="18.75">
      <c r="A23" s="98"/>
      <c r="B23" s="98"/>
      <c r="C23" s="98"/>
      <c r="D23" s="98"/>
      <c r="E23" s="98"/>
      <c r="Q23" s="1"/>
    </row>
    <row r="24" spans="1:38" s="29" customFormat="1" ht="18.75">
      <c r="A24" s="1060" t="s">
        <v>95</v>
      </c>
      <c r="B24" s="1060"/>
      <c r="C24" s="1060"/>
      <c r="D24" s="1060"/>
      <c r="E24" s="1060"/>
      <c r="Q24" s="1"/>
    </row>
    <row r="25" spans="1:38" s="29" customFormat="1" ht="18.75">
      <c r="A25" s="29" t="s">
        <v>96</v>
      </c>
      <c r="Q25" s="1"/>
    </row>
    <row r="26" spans="1:38" s="29" customFormat="1" ht="18.75">
      <c r="Q26" s="1"/>
    </row>
    <row r="27" spans="1:38" s="29" customFormat="1" ht="18.75">
      <c r="Q27" s="1"/>
    </row>
    <row r="28" spans="1:38">
      <c r="A28" t="s">
        <v>97</v>
      </c>
    </row>
  </sheetData>
  <mergeCells count="38">
    <mergeCell ref="A1:E4"/>
    <mergeCell ref="F1:O2"/>
    <mergeCell ref="P1:Q1"/>
    <mergeCell ref="P2:Q2"/>
    <mergeCell ref="F3:O4"/>
    <mergeCell ref="P3:Q4"/>
    <mergeCell ref="A10:N10"/>
    <mergeCell ref="R10:AL10"/>
    <mergeCell ref="A11:A13"/>
    <mergeCell ref="B11:D12"/>
    <mergeCell ref="E11:E13"/>
    <mergeCell ref="F11:J12"/>
    <mergeCell ref="K11:K13"/>
    <mergeCell ref="L11:L13"/>
    <mergeCell ref="M11:M13"/>
    <mergeCell ref="N11:N13"/>
    <mergeCell ref="AJ11:AJ13"/>
    <mergeCell ref="AK11:AK13"/>
    <mergeCell ref="AL11:AL13"/>
    <mergeCell ref="U11:U13"/>
    <mergeCell ref="V11:Z11"/>
    <mergeCell ref="AA11:AA13"/>
    <mergeCell ref="A20:Q20"/>
    <mergeCell ref="A24:E24"/>
    <mergeCell ref="AG11:AG13"/>
    <mergeCell ref="AH11:AH13"/>
    <mergeCell ref="AI11:AI13"/>
    <mergeCell ref="O11:O13"/>
    <mergeCell ref="P11:P13"/>
    <mergeCell ref="Q11:Q13"/>
    <mergeCell ref="R11:R13"/>
    <mergeCell ref="S11:S13"/>
    <mergeCell ref="T11:T13"/>
    <mergeCell ref="AB11:AB13"/>
    <mergeCell ref="AC11:AD12"/>
    <mergeCell ref="AE11:AF12"/>
    <mergeCell ref="V12:W12"/>
    <mergeCell ref="X12:Z12"/>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42"/>
  <sheetViews>
    <sheetView workbookViewId="0">
      <selection activeCell="A14" sqref="A14"/>
    </sheetView>
  </sheetViews>
  <sheetFormatPr baseColWidth="10" defaultRowHeight="1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5" width="13.140625" customWidth="1"/>
    <col min="16" max="16" width="16.140625" customWidth="1"/>
    <col min="17" max="17" width="13.140625" customWidth="1"/>
    <col min="18" max="18" width="12.42578125" customWidth="1"/>
    <col min="21" max="21" width="14.7109375" customWidth="1"/>
    <col min="22" max="22" width="7.7109375" bestFit="1" customWidth="1"/>
    <col min="23" max="23" width="5.85546875" bestFit="1" customWidth="1"/>
    <col min="24" max="24" width="8.85546875" customWidth="1"/>
    <col min="25" max="25" width="9.140625" customWidth="1"/>
    <col min="26" max="26" width="8" customWidth="1"/>
    <col min="27" max="27" width="12.42578125" customWidth="1"/>
    <col min="28" max="28" width="9.7109375" customWidth="1"/>
    <col min="29" max="29" width="6.85546875" customWidth="1"/>
    <col min="30" max="30" width="5.85546875" bestFit="1" customWidth="1"/>
    <col min="31" max="31" width="6.7109375" customWidth="1"/>
    <col min="32" max="32" width="6.85546875" customWidth="1"/>
    <col min="33" max="33" width="30.42578125" customWidth="1"/>
    <col min="34" max="34" width="49.7109375" customWidth="1"/>
    <col min="35" max="35" width="12.5703125" customWidth="1"/>
    <col min="36" max="37" width="11.85546875" customWidth="1"/>
    <col min="38" max="38" width="32.5703125" customWidth="1"/>
    <col min="41" max="41" width="11.85546875" bestFit="1" customWidth="1"/>
  </cols>
  <sheetData>
    <row r="1" spans="1:39" ht="15" customHeight="1">
      <c r="A1" s="1100"/>
      <c r="B1" s="1101"/>
      <c r="C1" s="1101"/>
      <c r="D1" s="1101"/>
      <c r="E1" s="1102"/>
      <c r="F1" s="1109" t="s">
        <v>0</v>
      </c>
      <c r="G1" s="1110"/>
      <c r="H1" s="1110"/>
      <c r="I1" s="1110"/>
      <c r="J1" s="1110"/>
      <c r="K1" s="1110"/>
      <c r="L1" s="1110"/>
      <c r="M1" s="1110"/>
      <c r="N1" s="1110"/>
      <c r="O1" s="1111"/>
      <c r="P1" s="1115" t="s">
        <v>1</v>
      </c>
      <c r="Q1" s="1115"/>
    </row>
    <row r="2" spans="1:39">
      <c r="A2" s="1103"/>
      <c r="B2" s="1104"/>
      <c r="C2" s="1104"/>
      <c r="D2" s="1104"/>
      <c r="E2" s="1105"/>
      <c r="F2" s="1112"/>
      <c r="G2" s="1113"/>
      <c r="H2" s="1113"/>
      <c r="I2" s="1113"/>
      <c r="J2" s="1113"/>
      <c r="K2" s="1113"/>
      <c r="L2" s="1113"/>
      <c r="M2" s="1113"/>
      <c r="N2" s="1113"/>
      <c r="O2" s="1114"/>
      <c r="P2" s="1115" t="s">
        <v>2</v>
      </c>
      <c r="Q2" s="1115"/>
    </row>
    <row r="3" spans="1:39" ht="15" customHeight="1">
      <c r="A3" s="1103"/>
      <c r="B3" s="1104"/>
      <c r="C3" s="1104"/>
      <c r="D3" s="1104"/>
      <c r="E3" s="1105"/>
      <c r="F3" s="1109" t="s">
        <v>3</v>
      </c>
      <c r="G3" s="1110"/>
      <c r="H3" s="1110"/>
      <c r="I3" s="1110"/>
      <c r="J3" s="1110"/>
      <c r="K3" s="1110"/>
      <c r="L3" s="1110"/>
      <c r="M3" s="1110"/>
      <c r="N3" s="1110"/>
      <c r="O3" s="1111"/>
      <c r="P3" s="1116" t="s">
        <v>4</v>
      </c>
      <c r="Q3" s="1117"/>
    </row>
    <row r="4" spans="1:39">
      <c r="A4" s="1106"/>
      <c r="B4" s="1107"/>
      <c r="C4" s="1107"/>
      <c r="D4" s="1107"/>
      <c r="E4" s="1108"/>
      <c r="F4" s="1112"/>
      <c r="G4" s="1113"/>
      <c r="H4" s="1113"/>
      <c r="I4" s="1113"/>
      <c r="J4" s="1113"/>
      <c r="K4" s="1113"/>
      <c r="L4" s="1113"/>
      <c r="M4" s="1113"/>
      <c r="N4" s="1113"/>
      <c r="O4" s="1114"/>
      <c r="P4" s="1118"/>
      <c r="Q4" s="1119"/>
    </row>
    <row r="5" spans="1:39" ht="3.75" customHeight="1"/>
    <row r="6" spans="1:39"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9">
      <c r="A7" s="4" t="s">
        <v>690</v>
      </c>
      <c r="B7" s="4"/>
      <c r="C7" s="4"/>
      <c r="D7" s="4"/>
      <c r="E7" s="4" t="s">
        <v>691</v>
      </c>
      <c r="F7" s="4"/>
      <c r="G7" s="4"/>
      <c r="H7" s="4"/>
      <c r="I7" s="4"/>
      <c r="J7" s="4"/>
      <c r="K7" s="4"/>
    </row>
    <row r="8" spans="1:39">
      <c r="A8" s="4" t="s">
        <v>692</v>
      </c>
      <c r="B8" s="4"/>
      <c r="C8" s="4"/>
      <c r="D8" s="4"/>
      <c r="E8" s="4"/>
      <c r="F8" s="4">
        <v>4</v>
      </c>
      <c r="G8" s="4"/>
      <c r="H8" s="4"/>
      <c r="I8" s="4"/>
    </row>
    <row r="9" spans="1:39" ht="15.75" thickBot="1">
      <c r="A9" s="5"/>
      <c r="B9" s="5"/>
      <c r="C9" s="5"/>
      <c r="D9" s="5"/>
      <c r="E9" s="5"/>
      <c r="F9" s="5"/>
      <c r="G9" s="5"/>
      <c r="H9" s="5"/>
      <c r="I9" s="5"/>
    </row>
    <row r="10" spans="1:39" ht="15" customHeight="1"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9" ht="26.25" customHeight="1">
      <c r="A11" s="1149" t="s">
        <v>10</v>
      </c>
      <c r="B11" s="1152" t="s">
        <v>11</v>
      </c>
      <c r="C11" s="1153"/>
      <c r="D11" s="1154"/>
      <c r="E11" s="1158" t="s">
        <v>693</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9" ht="26.25" customHeight="1">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9" ht="88.5" customHeight="1" thickBot="1">
      <c r="A13" s="1151"/>
      <c r="B13" s="127" t="s">
        <v>38</v>
      </c>
      <c r="C13" s="127" t="s">
        <v>39</v>
      </c>
      <c r="D13" s="128" t="s">
        <v>40</v>
      </c>
      <c r="E13" s="1160"/>
      <c r="F13" s="107" t="s">
        <v>41</v>
      </c>
      <c r="G13" s="107" t="s">
        <v>42</v>
      </c>
      <c r="H13" s="107" t="s">
        <v>43</v>
      </c>
      <c r="I13" s="107" t="s">
        <v>44</v>
      </c>
      <c r="J13" s="108" t="s">
        <v>45</v>
      </c>
      <c r="K13" s="1160"/>
      <c r="L13" s="1160"/>
      <c r="M13" s="1160"/>
      <c r="N13" s="1135"/>
      <c r="O13" s="1165"/>
      <c r="P13" s="1166"/>
      <c r="Q13" s="1139"/>
      <c r="R13" s="1168"/>
      <c r="S13" s="1163"/>
      <c r="T13" s="1163"/>
      <c r="U13" s="1163"/>
      <c r="V13" s="109" t="s">
        <v>46</v>
      </c>
      <c r="W13" s="109" t="s">
        <v>47</v>
      </c>
      <c r="X13" s="109" t="s">
        <v>48</v>
      </c>
      <c r="Y13" s="109" t="s">
        <v>49</v>
      </c>
      <c r="Z13" s="109" t="s">
        <v>47</v>
      </c>
      <c r="AA13" s="1131"/>
      <c r="AB13" s="1127"/>
      <c r="AC13" s="109" t="s">
        <v>50</v>
      </c>
      <c r="AD13" s="109" t="s">
        <v>51</v>
      </c>
      <c r="AE13" s="110" t="s">
        <v>52</v>
      </c>
      <c r="AF13" s="110" t="s">
        <v>53</v>
      </c>
      <c r="AG13" s="1163"/>
      <c r="AH13" s="1164"/>
      <c r="AI13" s="1129"/>
      <c r="AJ13" s="1122"/>
      <c r="AK13" s="1124"/>
      <c r="AL13" s="1162"/>
    </row>
    <row r="14" spans="1:39" ht="106.5" customHeight="1" thickBot="1">
      <c r="A14" s="417" t="s">
        <v>694</v>
      </c>
      <c r="B14" s="418" t="s">
        <v>55</v>
      </c>
      <c r="C14" s="418"/>
      <c r="D14" s="419" t="s">
        <v>55</v>
      </c>
      <c r="E14" s="420" t="s">
        <v>695</v>
      </c>
      <c r="F14" s="421"/>
      <c r="G14" s="421"/>
      <c r="H14" s="422">
        <v>116</v>
      </c>
      <c r="I14" s="422">
        <v>116</v>
      </c>
      <c r="J14" s="423">
        <f>SUM(F14:I14)</f>
        <v>232</v>
      </c>
      <c r="K14" s="420" t="s">
        <v>696</v>
      </c>
      <c r="L14" s="420" t="s">
        <v>697</v>
      </c>
      <c r="M14" s="424" t="s">
        <v>698</v>
      </c>
      <c r="N14" s="425"/>
      <c r="O14" s="425" t="s">
        <v>699</v>
      </c>
      <c r="P14" s="426" t="s">
        <v>700</v>
      </c>
      <c r="Q14" s="255" t="s">
        <v>701</v>
      </c>
      <c r="R14" s="427"/>
      <c r="S14" s="422"/>
      <c r="T14" s="422"/>
      <c r="U14" s="428"/>
      <c r="V14" s="429"/>
      <c r="W14" s="429"/>
      <c r="X14" s="429"/>
      <c r="Y14" s="429"/>
      <c r="Z14" s="429"/>
      <c r="AA14" s="429"/>
      <c r="AB14" s="429"/>
      <c r="AC14" s="429"/>
      <c r="AD14" s="429"/>
      <c r="AE14" s="422"/>
      <c r="AF14" s="422"/>
      <c r="AG14" s="420"/>
      <c r="AH14" s="424"/>
      <c r="AI14" s="430"/>
      <c r="AJ14" s="422"/>
      <c r="AK14" s="431"/>
      <c r="AL14" s="432"/>
      <c r="AM14" s="143"/>
    </row>
    <row r="15" spans="1:39" ht="182.25" customHeight="1">
      <c r="A15" s="433"/>
      <c r="B15" s="281"/>
      <c r="C15" s="281"/>
      <c r="D15" s="365"/>
      <c r="E15" s="281"/>
      <c r="F15" s="235"/>
      <c r="G15" s="434"/>
      <c r="H15" s="173"/>
      <c r="I15" s="240"/>
      <c r="J15" s="435"/>
      <c r="K15" s="436"/>
      <c r="L15" s="436"/>
      <c r="M15" s="437"/>
      <c r="N15" s="281"/>
      <c r="O15" s="281"/>
      <c r="P15" s="281"/>
      <c r="Q15" s="281"/>
      <c r="R15" s="438">
        <v>1</v>
      </c>
      <c r="S15" s="439">
        <v>23</v>
      </c>
      <c r="T15" s="51">
        <v>1</v>
      </c>
      <c r="U15" s="438" t="s">
        <v>702</v>
      </c>
      <c r="V15" s="438">
        <v>1</v>
      </c>
      <c r="W15" s="438">
        <v>4</v>
      </c>
      <c r="X15" s="438"/>
      <c r="Y15" s="235"/>
      <c r="Z15" s="235"/>
      <c r="AA15" s="438" t="s">
        <v>703</v>
      </c>
      <c r="AB15" s="439" t="s">
        <v>704</v>
      </c>
      <c r="AC15" s="235"/>
      <c r="AD15" s="438">
        <v>1</v>
      </c>
      <c r="AE15" s="438"/>
      <c r="AF15" s="51">
        <v>1</v>
      </c>
      <c r="AG15" s="438" t="s">
        <v>705</v>
      </c>
      <c r="AH15" s="438" t="s">
        <v>706</v>
      </c>
      <c r="AI15" s="438"/>
      <c r="AJ15" s="438">
        <v>0</v>
      </c>
      <c r="AK15" s="438"/>
      <c r="AL15" s="440" t="s">
        <v>707</v>
      </c>
      <c r="AM15" s="438"/>
    </row>
    <row r="16" spans="1:39" ht="123.75">
      <c r="A16" s="433"/>
      <c r="B16" s="281"/>
      <c r="C16" s="281"/>
      <c r="D16" s="365"/>
      <c r="E16" s="281"/>
      <c r="F16" s="235"/>
      <c r="G16" s="434"/>
      <c r="H16" s="173"/>
      <c r="I16" s="240"/>
      <c r="J16" s="435"/>
      <c r="K16" s="436"/>
      <c r="L16" s="436"/>
      <c r="M16" s="437"/>
      <c r="N16" s="281"/>
      <c r="O16" s="281"/>
      <c r="P16" s="281"/>
      <c r="Q16" s="281"/>
      <c r="R16" s="438">
        <v>1</v>
      </c>
      <c r="S16" s="438">
        <v>18</v>
      </c>
      <c r="T16" s="51">
        <v>1</v>
      </c>
      <c r="U16" s="438" t="s">
        <v>708</v>
      </c>
      <c r="V16" s="438">
        <v>1</v>
      </c>
      <c r="W16" s="438">
        <v>8</v>
      </c>
      <c r="X16" s="235"/>
      <c r="Y16" s="235"/>
      <c r="Z16" s="235"/>
      <c r="AA16" s="438" t="s">
        <v>709</v>
      </c>
      <c r="AB16" s="438" t="s">
        <v>710</v>
      </c>
      <c r="AC16" s="235"/>
      <c r="AD16" s="438">
        <v>1</v>
      </c>
      <c r="AE16" s="235"/>
      <c r="AF16" s="438">
        <v>1</v>
      </c>
      <c r="AG16" s="438" t="s">
        <v>705</v>
      </c>
      <c r="AH16" s="438" t="s">
        <v>706</v>
      </c>
      <c r="AI16" s="438"/>
      <c r="AJ16" s="438">
        <v>0</v>
      </c>
      <c r="AK16" s="438"/>
      <c r="AL16" s="440" t="s">
        <v>707</v>
      </c>
      <c r="AM16" s="441"/>
    </row>
    <row r="17" spans="1:39" ht="124.5" customHeight="1">
      <c r="A17" s="433"/>
      <c r="B17" s="281"/>
      <c r="C17" s="281"/>
      <c r="D17" s="365"/>
      <c r="E17" s="281"/>
      <c r="F17" s="235"/>
      <c r="G17" s="434"/>
      <c r="H17" s="173"/>
      <c r="I17" s="240"/>
      <c r="J17" s="435"/>
      <c r="K17" s="436"/>
      <c r="L17" s="436"/>
      <c r="M17" s="437"/>
      <c r="N17" s="281"/>
      <c r="O17" s="281"/>
      <c r="P17" s="281"/>
      <c r="Q17" s="281"/>
      <c r="R17" s="438">
        <v>1</v>
      </c>
      <c r="S17" s="438">
        <v>16</v>
      </c>
      <c r="T17" s="51">
        <v>1</v>
      </c>
      <c r="U17" s="438" t="s">
        <v>711</v>
      </c>
      <c r="V17" s="438">
        <v>1</v>
      </c>
      <c r="W17" s="438">
        <v>4</v>
      </c>
      <c r="X17" s="235"/>
      <c r="Y17" s="235"/>
      <c r="Z17" s="235"/>
      <c r="AA17" s="438" t="s">
        <v>496</v>
      </c>
      <c r="AB17" s="438" t="s">
        <v>712</v>
      </c>
      <c r="AC17" s="235"/>
      <c r="AD17" s="438">
        <v>1</v>
      </c>
      <c r="AE17" s="235"/>
      <c r="AF17" s="438">
        <v>1</v>
      </c>
      <c r="AG17" s="438" t="s">
        <v>705</v>
      </c>
      <c r="AH17" s="438" t="s">
        <v>706</v>
      </c>
      <c r="AI17" s="438"/>
      <c r="AJ17" s="438">
        <v>0</v>
      </c>
      <c r="AK17" s="438"/>
      <c r="AL17" s="440" t="s">
        <v>707</v>
      </c>
      <c r="AM17" s="441"/>
    </row>
    <row r="18" spans="1:39" ht="152.25" customHeight="1">
      <c r="A18" s="433"/>
      <c r="B18" s="281"/>
      <c r="C18" s="281"/>
      <c r="D18" s="365"/>
      <c r="E18" s="281"/>
      <c r="F18" s="235"/>
      <c r="G18" s="434"/>
      <c r="H18" s="173"/>
      <c r="I18" s="240"/>
      <c r="J18" s="435"/>
      <c r="K18" s="436"/>
      <c r="L18" s="436"/>
      <c r="M18" s="437"/>
      <c r="N18" s="281"/>
      <c r="O18" s="281"/>
      <c r="P18" s="281"/>
      <c r="Q18" s="281"/>
      <c r="R18" s="438">
        <v>2</v>
      </c>
      <c r="S18" s="438">
        <v>20</v>
      </c>
      <c r="T18" s="51">
        <v>4</v>
      </c>
      <c r="U18" s="438" t="s">
        <v>713</v>
      </c>
      <c r="V18" s="438">
        <v>1</v>
      </c>
      <c r="W18" s="438">
        <v>12</v>
      </c>
      <c r="X18" s="235"/>
      <c r="Y18" s="235"/>
      <c r="Z18" s="235"/>
      <c r="AA18" s="438" t="s">
        <v>714</v>
      </c>
      <c r="AB18" s="438" t="s">
        <v>715</v>
      </c>
      <c r="AC18" s="235"/>
      <c r="AD18" s="438">
        <v>1</v>
      </c>
      <c r="AE18" s="235"/>
      <c r="AF18" s="438">
        <v>1</v>
      </c>
      <c r="AG18" s="438" t="s">
        <v>716</v>
      </c>
      <c r="AH18" s="438" t="s">
        <v>706</v>
      </c>
      <c r="AI18" s="438"/>
      <c r="AJ18" s="438">
        <v>5</v>
      </c>
      <c r="AK18" s="438"/>
      <c r="AL18" s="440" t="s">
        <v>717</v>
      </c>
      <c r="AM18" s="441"/>
    </row>
    <row r="19" spans="1:39" ht="238.5" customHeight="1">
      <c r="A19" s="433"/>
      <c r="B19" s="281"/>
      <c r="C19" s="281"/>
      <c r="D19" s="365"/>
      <c r="E19" s="281"/>
      <c r="F19" s="235"/>
      <c r="G19" s="434"/>
      <c r="H19" s="173"/>
      <c r="I19" s="240"/>
      <c r="J19" s="435"/>
      <c r="K19" s="436"/>
      <c r="L19" s="436"/>
      <c r="M19" s="437"/>
      <c r="N19" s="281"/>
      <c r="O19" s="281"/>
      <c r="P19" s="281"/>
      <c r="Q19" s="281"/>
      <c r="R19" s="438">
        <v>1</v>
      </c>
      <c r="S19" s="438">
        <v>14</v>
      </c>
      <c r="T19" s="51">
        <v>3</v>
      </c>
      <c r="U19" s="442" t="s">
        <v>718</v>
      </c>
      <c r="V19" s="438">
        <v>1</v>
      </c>
      <c r="W19" s="438">
        <v>4</v>
      </c>
      <c r="X19" s="235"/>
      <c r="Y19" s="235"/>
      <c r="Z19" s="235"/>
      <c r="AA19" s="438" t="s">
        <v>564</v>
      </c>
      <c r="AB19" s="439" t="s">
        <v>719</v>
      </c>
      <c r="AC19" s="235"/>
      <c r="AD19" s="438">
        <v>1</v>
      </c>
      <c r="AE19" s="235"/>
      <c r="AF19" s="438">
        <v>1</v>
      </c>
      <c r="AG19" s="438" t="s">
        <v>705</v>
      </c>
      <c r="AH19" s="438" t="s">
        <v>706</v>
      </c>
      <c r="AI19" s="438"/>
      <c r="AJ19" s="438">
        <v>0</v>
      </c>
      <c r="AK19" s="438"/>
      <c r="AL19" s="440" t="s">
        <v>707</v>
      </c>
      <c r="AM19" s="441"/>
    </row>
    <row r="20" spans="1:39" ht="205.5" customHeight="1">
      <c r="A20" s="433"/>
      <c r="B20" s="281"/>
      <c r="C20" s="281"/>
      <c r="D20" s="365"/>
      <c r="E20" s="281"/>
      <c r="F20" s="235"/>
      <c r="G20" s="434"/>
      <c r="H20" s="173"/>
      <c r="I20" s="240"/>
      <c r="J20" s="435"/>
      <c r="K20" s="436"/>
      <c r="L20" s="436"/>
      <c r="M20" s="437"/>
      <c r="N20" s="281"/>
      <c r="O20" s="281"/>
      <c r="P20" s="281"/>
      <c r="Q20" s="281"/>
      <c r="R20" s="438">
        <v>1</v>
      </c>
      <c r="S20" s="438">
        <v>12</v>
      </c>
      <c r="T20" s="51">
        <v>4</v>
      </c>
      <c r="U20" s="442" t="s">
        <v>720</v>
      </c>
      <c r="V20" s="438">
        <v>2</v>
      </c>
      <c r="W20" s="438">
        <v>6</v>
      </c>
      <c r="X20" s="235"/>
      <c r="Y20" s="235"/>
      <c r="Z20" s="235"/>
      <c r="AA20" s="438" t="s">
        <v>721</v>
      </c>
      <c r="AB20" s="439" t="s">
        <v>722</v>
      </c>
      <c r="AC20" s="235"/>
      <c r="AD20" s="438">
        <v>1</v>
      </c>
      <c r="AE20" s="235"/>
      <c r="AF20" s="438">
        <v>1</v>
      </c>
      <c r="AG20" s="438" t="s">
        <v>723</v>
      </c>
      <c r="AH20" s="438" t="s">
        <v>724</v>
      </c>
      <c r="AI20" s="438"/>
      <c r="AJ20" s="438">
        <v>2</v>
      </c>
      <c r="AK20" s="438"/>
      <c r="AL20" s="440" t="s">
        <v>725</v>
      </c>
      <c r="AM20" s="441"/>
    </row>
    <row r="21" spans="1:39" ht="362.25" customHeight="1">
      <c r="A21" s="433"/>
      <c r="B21" s="281"/>
      <c r="C21" s="281"/>
      <c r="D21" s="365"/>
      <c r="E21" s="281"/>
      <c r="F21" s="235"/>
      <c r="G21" s="434"/>
      <c r="H21" s="173"/>
      <c r="I21" s="240"/>
      <c r="J21" s="435"/>
      <c r="K21" s="436"/>
      <c r="L21" s="436"/>
      <c r="M21" s="437"/>
      <c r="N21" s="281"/>
      <c r="O21" s="281"/>
      <c r="P21" s="281"/>
      <c r="Q21" s="281"/>
      <c r="R21" s="438">
        <v>2</v>
      </c>
      <c r="S21" s="438">
        <v>29</v>
      </c>
      <c r="T21" s="51">
        <v>4</v>
      </c>
      <c r="U21" s="442" t="s">
        <v>726</v>
      </c>
      <c r="V21" s="438">
        <v>1</v>
      </c>
      <c r="W21" s="438">
        <v>10</v>
      </c>
      <c r="X21" s="235"/>
      <c r="Y21" s="235"/>
      <c r="Z21" s="235"/>
      <c r="AA21" s="438" t="s">
        <v>727</v>
      </c>
      <c r="AB21" s="439" t="s">
        <v>728</v>
      </c>
      <c r="AC21" s="235"/>
      <c r="AD21" s="438">
        <v>1</v>
      </c>
      <c r="AE21" s="235"/>
      <c r="AF21" s="438">
        <v>1</v>
      </c>
      <c r="AG21" s="438" t="s">
        <v>716</v>
      </c>
      <c r="AH21" s="438" t="s">
        <v>724</v>
      </c>
      <c r="AI21" s="438"/>
      <c r="AJ21" s="438">
        <v>0</v>
      </c>
      <c r="AK21" s="438"/>
      <c r="AL21" s="440" t="s">
        <v>717</v>
      </c>
      <c r="AM21" s="441"/>
    </row>
    <row r="22" spans="1:39" ht="367.5" customHeight="1">
      <c r="A22" s="433"/>
      <c r="B22" s="281"/>
      <c r="C22" s="281"/>
      <c r="D22" s="365"/>
      <c r="E22" s="281"/>
      <c r="F22" s="235"/>
      <c r="G22" s="434"/>
      <c r="H22" s="173"/>
      <c r="I22" s="240"/>
      <c r="J22" s="435"/>
      <c r="K22" s="436"/>
      <c r="L22" s="436"/>
      <c r="M22" s="437"/>
      <c r="N22" s="281"/>
      <c r="O22" s="281"/>
      <c r="P22" s="281"/>
      <c r="Q22" s="281"/>
      <c r="R22" s="438">
        <v>1</v>
      </c>
      <c r="S22" s="438">
        <v>14</v>
      </c>
      <c r="T22" s="51">
        <v>1</v>
      </c>
      <c r="U22" s="442" t="s">
        <v>729</v>
      </c>
      <c r="V22" s="438">
        <v>2</v>
      </c>
      <c r="W22" s="438">
        <v>8</v>
      </c>
      <c r="X22" s="235"/>
      <c r="Y22" s="235"/>
      <c r="Z22" s="235"/>
      <c r="AA22" s="438" t="s">
        <v>730</v>
      </c>
      <c r="AB22" s="439" t="s">
        <v>731</v>
      </c>
      <c r="AC22" s="235"/>
      <c r="AD22" s="438">
        <v>1</v>
      </c>
      <c r="AE22" s="235"/>
      <c r="AF22" s="438">
        <v>1</v>
      </c>
      <c r="AG22" s="438" t="s">
        <v>723</v>
      </c>
      <c r="AH22" s="438" t="s">
        <v>724</v>
      </c>
      <c r="AI22" s="438"/>
      <c r="AJ22" s="438">
        <v>4</v>
      </c>
      <c r="AK22" s="438"/>
      <c r="AL22" s="440" t="s">
        <v>725</v>
      </c>
      <c r="AM22" s="441"/>
    </row>
    <row r="23" spans="1:39" ht="367.5" customHeight="1">
      <c r="A23" s="433"/>
      <c r="B23" s="281"/>
      <c r="C23" s="281"/>
      <c r="D23" s="365"/>
      <c r="E23" s="281"/>
      <c r="F23" s="235"/>
      <c r="G23" s="434"/>
      <c r="H23" s="173"/>
      <c r="I23" s="240"/>
      <c r="J23" s="435"/>
      <c r="K23" s="436"/>
      <c r="L23" s="436"/>
      <c r="M23" s="437"/>
      <c r="N23" s="281"/>
      <c r="O23" s="281"/>
      <c r="P23" s="281"/>
      <c r="Q23" s="281"/>
      <c r="R23" s="438">
        <v>2</v>
      </c>
      <c r="S23" s="438">
        <v>25</v>
      </c>
      <c r="T23" s="51">
        <v>4</v>
      </c>
      <c r="U23" s="442" t="s">
        <v>732</v>
      </c>
      <c r="V23" s="438">
        <v>1</v>
      </c>
      <c r="W23" s="438">
        <v>10</v>
      </c>
      <c r="X23" s="235"/>
      <c r="Y23" s="235"/>
      <c r="Z23" s="235"/>
      <c r="AA23" s="438" t="s">
        <v>733</v>
      </c>
      <c r="AB23" s="439" t="s">
        <v>734</v>
      </c>
      <c r="AC23" s="235"/>
      <c r="AD23" s="438">
        <v>1</v>
      </c>
      <c r="AE23" s="235"/>
      <c r="AF23" s="438">
        <v>1</v>
      </c>
      <c r="AG23" s="438" t="s">
        <v>705</v>
      </c>
      <c r="AH23" s="438" t="s">
        <v>706</v>
      </c>
      <c r="AI23" s="438"/>
      <c r="AJ23" s="438">
        <v>5</v>
      </c>
      <c r="AK23" s="438"/>
      <c r="AL23" s="440" t="s">
        <v>735</v>
      </c>
      <c r="AM23" s="441"/>
    </row>
    <row r="24" spans="1:39" ht="367.5" customHeight="1">
      <c r="A24" s="433"/>
      <c r="B24" s="281"/>
      <c r="C24" s="281"/>
      <c r="D24" s="365"/>
      <c r="E24" s="281"/>
      <c r="F24" s="235"/>
      <c r="G24" s="434"/>
      <c r="H24" s="173"/>
      <c r="I24" s="240"/>
      <c r="J24" s="435"/>
      <c r="K24" s="436"/>
      <c r="L24" s="436"/>
      <c r="M24" s="437"/>
      <c r="N24" s="281"/>
      <c r="O24" s="281"/>
      <c r="P24" s="281"/>
      <c r="Q24" s="281"/>
      <c r="R24" s="438">
        <v>2</v>
      </c>
      <c r="S24" s="438">
        <v>28</v>
      </c>
      <c r="T24" s="51">
        <v>4</v>
      </c>
      <c r="U24" s="442" t="s">
        <v>736</v>
      </c>
      <c r="V24" s="438">
        <v>1</v>
      </c>
      <c r="W24" s="438">
        <v>10</v>
      </c>
      <c r="X24" s="235"/>
      <c r="Y24" s="235"/>
      <c r="Z24" s="235"/>
      <c r="AA24" s="438" t="s">
        <v>550</v>
      </c>
      <c r="AB24" s="439" t="s">
        <v>737</v>
      </c>
      <c r="AC24" s="235"/>
      <c r="AD24" s="438">
        <v>1</v>
      </c>
      <c r="AE24" s="235"/>
      <c r="AF24" s="438">
        <v>1</v>
      </c>
      <c r="AG24" s="438" t="s">
        <v>716</v>
      </c>
      <c r="AH24" s="438" t="s">
        <v>724</v>
      </c>
      <c r="AI24" s="438"/>
      <c r="AJ24" s="438">
        <v>2</v>
      </c>
      <c r="AK24" s="438"/>
      <c r="AL24" s="440" t="s">
        <v>717</v>
      </c>
      <c r="AM24" s="441"/>
    </row>
    <row r="25" spans="1:39" ht="232.5" customHeight="1">
      <c r="A25" s="433"/>
      <c r="B25" s="281"/>
      <c r="C25" s="281"/>
      <c r="D25" s="365"/>
      <c r="E25" s="281"/>
      <c r="F25" s="235"/>
      <c r="G25" s="434"/>
      <c r="H25" s="173"/>
      <c r="I25" s="240"/>
      <c r="J25" s="435"/>
      <c r="K25" s="436"/>
      <c r="L25" s="436"/>
      <c r="M25" s="437"/>
      <c r="N25" s="281"/>
      <c r="O25" s="281"/>
      <c r="P25" s="281"/>
      <c r="Q25" s="281"/>
      <c r="R25" s="438">
        <v>2</v>
      </c>
      <c r="S25" s="438">
        <v>28</v>
      </c>
      <c r="T25" s="51">
        <v>4</v>
      </c>
      <c r="U25" s="442" t="s">
        <v>738</v>
      </c>
      <c r="V25" s="438">
        <v>1</v>
      </c>
      <c r="W25" s="438">
        <v>12</v>
      </c>
      <c r="X25" s="235"/>
      <c r="Y25" s="235"/>
      <c r="Z25" s="235"/>
      <c r="AA25" s="438" t="s">
        <v>739</v>
      </c>
      <c r="AB25" s="439" t="s">
        <v>740</v>
      </c>
      <c r="AC25" s="235"/>
      <c r="AD25" s="438">
        <v>1</v>
      </c>
      <c r="AE25" s="235"/>
      <c r="AF25" s="438">
        <v>1</v>
      </c>
      <c r="AG25" s="438" t="s">
        <v>716</v>
      </c>
      <c r="AH25" s="438" t="s">
        <v>724</v>
      </c>
      <c r="AI25" s="438"/>
      <c r="AJ25" s="438">
        <v>4</v>
      </c>
      <c r="AK25" s="438"/>
      <c r="AL25" s="440" t="s">
        <v>717</v>
      </c>
      <c r="AM25" s="441"/>
    </row>
    <row r="26" spans="1:39" ht="157.5" customHeight="1">
      <c r="A26" s="433"/>
      <c r="B26" s="281"/>
      <c r="C26" s="281"/>
      <c r="D26" s="365"/>
      <c r="E26" s="281"/>
      <c r="F26" s="235"/>
      <c r="G26" s="434"/>
      <c r="H26" s="173"/>
      <c r="I26" s="240"/>
      <c r="J26" s="435"/>
      <c r="K26" s="436"/>
      <c r="L26" s="436"/>
      <c r="M26" s="437"/>
      <c r="N26" s="281"/>
      <c r="O26" s="281"/>
      <c r="P26" s="281"/>
      <c r="Q26" s="281"/>
      <c r="R26" s="438">
        <v>2</v>
      </c>
      <c r="S26" s="438">
        <v>34</v>
      </c>
      <c r="T26" s="51">
        <v>4</v>
      </c>
      <c r="U26" s="442" t="s">
        <v>741</v>
      </c>
      <c r="V26" s="438">
        <v>2</v>
      </c>
      <c r="W26" s="438">
        <v>10</v>
      </c>
      <c r="X26" s="235"/>
      <c r="Y26" s="235"/>
      <c r="Z26" s="235"/>
      <c r="AA26" s="438" t="s">
        <v>572</v>
      </c>
      <c r="AB26" s="439" t="s">
        <v>742</v>
      </c>
      <c r="AC26" s="235"/>
      <c r="AD26" s="438">
        <v>1</v>
      </c>
      <c r="AE26" s="235"/>
      <c r="AF26" s="438">
        <v>1</v>
      </c>
      <c r="AG26" s="438" t="s">
        <v>705</v>
      </c>
      <c r="AH26" s="438" t="s">
        <v>706</v>
      </c>
      <c r="AI26" s="438"/>
      <c r="AJ26" s="438">
        <v>2</v>
      </c>
      <c r="AK26" s="438"/>
      <c r="AL26" s="440" t="s">
        <v>707</v>
      </c>
      <c r="AM26" s="441"/>
    </row>
    <row r="27" spans="1:39" ht="168.75" customHeight="1">
      <c r="A27" s="433"/>
      <c r="B27" s="281"/>
      <c r="C27" s="281"/>
      <c r="D27" s="365"/>
      <c r="E27" s="281"/>
      <c r="F27" s="235"/>
      <c r="G27" s="434"/>
      <c r="H27" s="173"/>
      <c r="I27" s="240"/>
      <c r="J27" s="435"/>
      <c r="K27" s="436"/>
      <c r="L27" s="436"/>
      <c r="M27" s="437"/>
      <c r="N27" s="281"/>
      <c r="O27" s="281"/>
      <c r="P27" s="281"/>
      <c r="Q27" s="281"/>
      <c r="R27" s="438">
        <v>2</v>
      </c>
      <c r="S27" s="438">
        <v>22</v>
      </c>
      <c r="T27" s="51">
        <v>4</v>
      </c>
      <c r="U27" s="442" t="s">
        <v>743</v>
      </c>
      <c r="V27" s="438">
        <v>2</v>
      </c>
      <c r="W27" s="438">
        <v>10</v>
      </c>
      <c r="X27" s="235"/>
      <c r="Y27" s="235"/>
      <c r="Z27" s="235"/>
      <c r="AA27" s="438" t="s">
        <v>744</v>
      </c>
      <c r="AB27" s="439" t="s">
        <v>745</v>
      </c>
      <c r="AC27" s="235"/>
      <c r="AD27" s="438">
        <v>1</v>
      </c>
      <c r="AE27" s="235"/>
      <c r="AF27" s="438">
        <v>1</v>
      </c>
      <c r="AG27" s="438" t="s">
        <v>705</v>
      </c>
      <c r="AH27" s="438" t="s">
        <v>706</v>
      </c>
      <c r="AI27" s="438"/>
      <c r="AJ27" s="438">
        <v>3</v>
      </c>
      <c r="AK27" s="438"/>
      <c r="AL27" s="443" t="s">
        <v>707</v>
      </c>
      <c r="AM27" s="441"/>
    </row>
    <row r="28" spans="1:39" ht="204" customHeight="1">
      <c r="A28" s="433"/>
      <c r="B28" s="281"/>
      <c r="C28" s="281"/>
      <c r="D28" s="365"/>
      <c r="E28" s="281"/>
      <c r="F28" s="235"/>
      <c r="G28" s="434"/>
      <c r="H28" s="173"/>
      <c r="I28" s="240"/>
      <c r="J28" s="435"/>
      <c r="K28" s="436"/>
      <c r="L28" s="436"/>
      <c r="M28" s="437"/>
      <c r="N28" s="281"/>
      <c r="O28" s="281"/>
      <c r="P28" s="281"/>
      <c r="Q28" s="281"/>
      <c r="R28" s="438">
        <v>2</v>
      </c>
      <c r="S28" s="438">
        <v>23</v>
      </c>
      <c r="T28" s="51">
        <v>4</v>
      </c>
      <c r="U28" s="442" t="s">
        <v>746</v>
      </c>
      <c r="V28" s="438">
        <v>1</v>
      </c>
      <c r="W28" s="438">
        <v>10</v>
      </c>
      <c r="X28" s="235"/>
      <c r="Y28" s="235"/>
      <c r="Z28" s="235"/>
      <c r="AA28" s="438" t="s">
        <v>747</v>
      </c>
      <c r="AB28" s="439" t="s">
        <v>748</v>
      </c>
      <c r="AC28" s="235"/>
      <c r="AD28" s="438">
        <v>1</v>
      </c>
      <c r="AE28" s="235"/>
      <c r="AF28" s="438">
        <v>1</v>
      </c>
      <c r="AG28" s="438" t="s">
        <v>716</v>
      </c>
      <c r="AH28" s="438" t="s">
        <v>724</v>
      </c>
      <c r="AI28" s="438"/>
      <c r="AJ28" s="438">
        <v>2</v>
      </c>
      <c r="AK28" s="438"/>
      <c r="AL28" s="440" t="s">
        <v>717</v>
      </c>
      <c r="AM28" s="441"/>
    </row>
    <row r="29" spans="1:39" ht="156.75" customHeight="1">
      <c r="A29" s="433"/>
      <c r="B29" s="281"/>
      <c r="C29" s="281"/>
      <c r="D29" s="365"/>
      <c r="E29" s="281"/>
      <c r="F29" s="235"/>
      <c r="G29" s="434"/>
      <c r="H29" s="173"/>
      <c r="I29" s="240"/>
      <c r="J29" s="435"/>
      <c r="K29" s="436"/>
      <c r="L29" s="436"/>
      <c r="M29" s="437"/>
      <c r="N29" s="281"/>
      <c r="O29" s="281"/>
      <c r="P29" s="281"/>
      <c r="Q29" s="281"/>
      <c r="R29" s="438">
        <v>1</v>
      </c>
      <c r="S29" s="438">
        <v>17</v>
      </c>
      <c r="T29" s="51">
        <v>1</v>
      </c>
      <c r="U29" s="442" t="s">
        <v>749</v>
      </c>
      <c r="V29" s="438">
        <v>1</v>
      </c>
      <c r="W29" s="438">
        <v>3</v>
      </c>
      <c r="X29" s="235"/>
      <c r="Y29" s="235"/>
      <c r="Z29" s="235"/>
      <c r="AA29" s="438" t="s">
        <v>750</v>
      </c>
      <c r="AB29" s="438" t="s">
        <v>751</v>
      </c>
      <c r="AC29" s="235"/>
      <c r="AD29" s="438">
        <v>1</v>
      </c>
      <c r="AE29" s="235"/>
      <c r="AF29" s="438">
        <v>1</v>
      </c>
      <c r="AG29" s="438" t="s">
        <v>705</v>
      </c>
      <c r="AH29" s="438" t="s">
        <v>706</v>
      </c>
      <c r="AI29" s="438"/>
      <c r="AJ29" s="438">
        <v>0</v>
      </c>
      <c r="AK29" s="438"/>
      <c r="AL29" s="440" t="s">
        <v>707</v>
      </c>
    </row>
    <row r="30" spans="1:39" ht="156" customHeight="1">
      <c r="A30" s="433"/>
      <c r="B30" s="281"/>
      <c r="C30" s="281"/>
      <c r="D30" s="365"/>
      <c r="E30" s="281"/>
      <c r="F30" s="235"/>
      <c r="G30" s="434"/>
      <c r="H30" s="173"/>
      <c r="I30" s="240"/>
      <c r="J30" s="435"/>
      <c r="K30" s="436"/>
      <c r="L30" s="436"/>
      <c r="M30" s="437"/>
      <c r="N30" s="281"/>
      <c r="O30" s="281"/>
      <c r="P30" s="281"/>
      <c r="Q30" s="281"/>
      <c r="R30" s="438">
        <v>3</v>
      </c>
      <c r="S30" s="438">
        <v>48</v>
      </c>
      <c r="T30" s="51">
        <v>4</v>
      </c>
      <c r="U30" s="442" t="s">
        <v>752</v>
      </c>
      <c r="V30" s="438">
        <v>1</v>
      </c>
      <c r="W30" s="438">
        <v>18</v>
      </c>
      <c r="X30" s="235"/>
      <c r="Y30" s="235"/>
      <c r="Z30" s="235"/>
      <c r="AA30" s="438" t="s">
        <v>753</v>
      </c>
      <c r="AB30" s="438" t="s">
        <v>754</v>
      </c>
      <c r="AC30" s="235"/>
      <c r="AD30" s="438">
        <v>1</v>
      </c>
      <c r="AE30" s="235"/>
      <c r="AF30" s="438">
        <v>1</v>
      </c>
      <c r="AG30" s="438" t="s">
        <v>716</v>
      </c>
      <c r="AH30" s="438" t="s">
        <v>724</v>
      </c>
      <c r="AI30" s="438"/>
      <c r="AJ30" s="438">
        <v>0</v>
      </c>
      <c r="AK30" s="438"/>
      <c r="AL30" s="440" t="s">
        <v>755</v>
      </c>
    </row>
    <row r="31" spans="1:39" ht="143.25" customHeight="1">
      <c r="A31" s="433"/>
      <c r="B31" s="281"/>
      <c r="C31" s="281"/>
      <c r="D31" s="365"/>
      <c r="E31" s="281"/>
      <c r="F31" s="235"/>
      <c r="G31" s="434"/>
      <c r="H31" s="173"/>
      <c r="I31" s="240"/>
      <c r="J31" s="435"/>
      <c r="K31" s="436"/>
      <c r="L31" s="436"/>
      <c r="M31" s="437"/>
      <c r="N31" s="281"/>
      <c r="O31" s="281"/>
      <c r="P31" s="281"/>
      <c r="Q31" s="281"/>
      <c r="R31" s="438">
        <v>1</v>
      </c>
      <c r="S31" s="438">
        <v>19</v>
      </c>
      <c r="T31" s="51">
        <v>2</v>
      </c>
      <c r="U31" s="438" t="s">
        <v>756</v>
      </c>
      <c r="V31" s="438">
        <v>1</v>
      </c>
      <c r="W31" s="438">
        <v>2</v>
      </c>
      <c r="X31" s="235"/>
      <c r="Y31" s="235"/>
      <c r="Z31" s="235"/>
      <c r="AA31" s="438" t="s">
        <v>243</v>
      </c>
      <c r="AB31" s="438" t="s">
        <v>757</v>
      </c>
      <c r="AC31" s="438"/>
      <c r="AD31" s="438">
        <v>1</v>
      </c>
      <c r="AE31" s="235"/>
      <c r="AF31" s="438">
        <v>1</v>
      </c>
      <c r="AG31" s="438" t="s">
        <v>705</v>
      </c>
      <c r="AH31" s="438" t="s">
        <v>706</v>
      </c>
      <c r="AI31" s="438"/>
      <c r="AJ31" s="438" t="s">
        <v>758</v>
      </c>
      <c r="AK31" s="438"/>
      <c r="AL31" s="440" t="s">
        <v>759</v>
      </c>
    </row>
    <row r="32" spans="1:39" ht="156" customHeight="1">
      <c r="A32" s="433"/>
      <c r="B32" s="281"/>
      <c r="C32" s="281"/>
      <c r="D32" s="365"/>
      <c r="E32" s="281"/>
      <c r="F32" s="235"/>
      <c r="G32" s="434"/>
      <c r="H32" s="173"/>
      <c r="I32" s="240"/>
      <c r="J32" s="435"/>
      <c r="K32" s="436"/>
      <c r="L32" s="436"/>
      <c r="M32" s="437"/>
      <c r="N32" s="281"/>
      <c r="O32" s="281"/>
      <c r="P32" s="281"/>
      <c r="Q32" s="281"/>
      <c r="R32" s="438">
        <v>1</v>
      </c>
      <c r="S32" s="438">
        <v>11</v>
      </c>
      <c r="T32" s="51">
        <v>1</v>
      </c>
      <c r="U32" s="438" t="s">
        <v>760</v>
      </c>
      <c r="V32" s="438">
        <v>1</v>
      </c>
      <c r="W32" s="438">
        <v>3</v>
      </c>
      <c r="X32" s="235"/>
      <c r="Y32" s="235"/>
      <c r="Z32" s="235"/>
      <c r="AA32" s="438" t="s">
        <v>309</v>
      </c>
      <c r="AB32" s="438" t="s">
        <v>761</v>
      </c>
      <c r="AC32" s="235"/>
      <c r="AD32" s="438">
        <v>1</v>
      </c>
      <c r="AE32" s="438">
        <v>1</v>
      </c>
      <c r="AF32" s="235"/>
      <c r="AG32" s="438" t="s">
        <v>705</v>
      </c>
      <c r="AH32" s="438" t="s">
        <v>706</v>
      </c>
      <c r="AI32" s="438"/>
      <c r="AJ32" s="438">
        <v>0</v>
      </c>
      <c r="AK32" s="438"/>
      <c r="AL32" s="440" t="s">
        <v>707</v>
      </c>
    </row>
    <row r="33" spans="1:38" ht="123.75">
      <c r="A33" s="433"/>
      <c r="B33" s="281"/>
      <c r="C33" s="281"/>
      <c r="D33" s="365"/>
      <c r="E33" s="281"/>
      <c r="F33" s="235"/>
      <c r="G33" s="434"/>
      <c r="H33" s="173"/>
      <c r="I33" s="240"/>
      <c r="J33" s="435"/>
      <c r="K33" s="436"/>
      <c r="L33" s="436"/>
      <c r="M33" s="437"/>
      <c r="N33" s="281"/>
      <c r="O33" s="281"/>
      <c r="P33" s="281"/>
      <c r="Q33" s="281"/>
      <c r="R33" s="438">
        <v>1</v>
      </c>
      <c r="S33" s="438">
        <v>12</v>
      </c>
      <c r="T33" s="51">
        <v>1</v>
      </c>
      <c r="U33" s="438" t="s">
        <v>762</v>
      </c>
      <c r="V33" s="438">
        <v>1</v>
      </c>
      <c r="W33" s="438">
        <v>3</v>
      </c>
      <c r="X33" s="235"/>
      <c r="Y33" s="235"/>
      <c r="Z33" s="235"/>
      <c r="AA33" s="438" t="s">
        <v>561</v>
      </c>
      <c r="AB33" s="438" t="s">
        <v>763</v>
      </c>
      <c r="AC33" s="235"/>
      <c r="AD33" s="438">
        <v>1</v>
      </c>
      <c r="AE33" s="235"/>
      <c r="AF33" s="438">
        <v>1</v>
      </c>
      <c r="AG33" s="438" t="s">
        <v>705</v>
      </c>
      <c r="AH33" s="438" t="s">
        <v>706</v>
      </c>
      <c r="AI33" s="438"/>
      <c r="AJ33" s="438">
        <v>0</v>
      </c>
      <c r="AK33" s="438"/>
      <c r="AL33" s="440" t="s">
        <v>707</v>
      </c>
    </row>
    <row r="34" spans="1:38" ht="146.25">
      <c r="A34" s="433"/>
      <c r="B34" s="281"/>
      <c r="C34" s="281"/>
      <c r="D34" s="365"/>
      <c r="E34" s="281"/>
      <c r="F34" s="235"/>
      <c r="G34" s="434"/>
      <c r="H34" s="173"/>
      <c r="I34" s="240"/>
      <c r="J34" s="435"/>
      <c r="K34" s="436"/>
      <c r="L34" s="436"/>
      <c r="M34" s="437"/>
      <c r="N34" s="281"/>
      <c r="O34" s="281"/>
      <c r="P34" s="281"/>
      <c r="Q34" s="281"/>
      <c r="R34" s="438">
        <v>2</v>
      </c>
      <c r="S34" s="438">
        <v>21</v>
      </c>
      <c r="T34" s="51">
        <v>4</v>
      </c>
      <c r="U34" s="438" t="s">
        <v>764</v>
      </c>
      <c r="V34" s="438">
        <v>1</v>
      </c>
      <c r="W34" s="438">
        <v>12</v>
      </c>
      <c r="X34" s="235"/>
      <c r="Y34" s="235"/>
      <c r="Z34" s="235"/>
      <c r="AA34" s="438" t="s">
        <v>765</v>
      </c>
      <c r="AB34" s="438" t="s">
        <v>766</v>
      </c>
      <c r="AC34" s="235"/>
      <c r="AD34" s="438">
        <v>1</v>
      </c>
      <c r="AE34" s="235"/>
      <c r="AF34" s="444">
        <v>1</v>
      </c>
      <c r="AG34" s="438" t="s">
        <v>716</v>
      </c>
      <c r="AH34" s="438" t="s">
        <v>706</v>
      </c>
      <c r="AI34" s="438"/>
      <c r="AJ34" s="438">
        <v>3</v>
      </c>
      <c r="AK34" s="438"/>
      <c r="AL34" s="440" t="s">
        <v>717</v>
      </c>
    </row>
    <row r="35" spans="1:38" ht="146.25">
      <c r="A35" s="433"/>
      <c r="B35" s="281"/>
      <c r="C35" s="281"/>
      <c r="D35" s="365"/>
      <c r="E35" s="281"/>
      <c r="F35" s="235"/>
      <c r="G35" s="434"/>
      <c r="H35" s="173"/>
      <c r="I35" s="240"/>
      <c r="J35" s="435"/>
      <c r="K35" s="436"/>
      <c r="L35" s="436"/>
      <c r="M35" s="437"/>
      <c r="N35" s="281"/>
      <c r="O35" s="281"/>
      <c r="P35" s="281"/>
      <c r="Q35" s="281"/>
      <c r="R35" s="438">
        <v>1</v>
      </c>
      <c r="S35" s="438">
        <v>14</v>
      </c>
      <c r="T35" s="51">
        <v>4</v>
      </c>
      <c r="U35" s="438" t="s">
        <v>767</v>
      </c>
      <c r="V35" s="438">
        <v>1</v>
      </c>
      <c r="W35" s="438">
        <v>8</v>
      </c>
      <c r="X35" s="235"/>
      <c r="Y35" s="235"/>
      <c r="Z35" s="235"/>
      <c r="AA35" s="438" t="s">
        <v>768</v>
      </c>
      <c r="AB35" s="438" t="s">
        <v>769</v>
      </c>
      <c r="AC35" s="235"/>
      <c r="AD35" s="438">
        <v>1</v>
      </c>
      <c r="AE35" s="235"/>
      <c r="AF35" s="444">
        <v>1</v>
      </c>
      <c r="AG35" s="438" t="s">
        <v>723</v>
      </c>
      <c r="AH35" s="438" t="s">
        <v>724</v>
      </c>
      <c r="AI35" s="438"/>
      <c r="AJ35" s="438">
        <v>3</v>
      </c>
      <c r="AK35" s="438"/>
      <c r="AL35" s="440" t="s">
        <v>725</v>
      </c>
    </row>
    <row r="36" spans="1:38" ht="123.75">
      <c r="A36" s="433"/>
      <c r="B36" s="281"/>
      <c r="C36" s="281"/>
      <c r="D36" s="365"/>
      <c r="E36" s="281"/>
      <c r="F36" s="235"/>
      <c r="G36" s="434"/>
      <c r="H36" s="173"/>
      <c r="I36" s="240"/>
      <c r="J36" s="435"/>
      <c r="K36" s="436"/>
      <c r="L36" s="436"/>
      <c r="M36" s="437"/>
      <c r="N36" s="281"/>
      <c r="O36" s="281"/>
      <c r="P36" s="281"/>
      <c r="Q36" s="281"/>
      <c r="R36" s="438">
        <v>1</v>
      </c>
      <c r="S36" s="438">
        <v>16</v>
      </c>
      <c r="T36" s="51">
        <v>1</v>
      </c>
      <c r="U36" s="438" t="s">
        <v>770</v>
      </c>
      <c r="V36" s="438">
        <v>1</v>
      </c>
      <c r="W36" s="438">
        <v>2</v>
      </c>
      <c r="X36" s="235"/>
      <c r="Y36" s="235"/>
      <c r="Z36" s="235"/>
      <c r="AA36" s="438" t="s">
        <v>771</v>
      </c>
      <c r="AB36" s="438" t="s">
        <v>772</v>
      </c>
      <c r="AC36" s="235"/>
      <c r="AD36" s="438">
        <v>1</v>
      </c>
      <c r="AE36" s="438"/>
      <c r="AF36" s="51">
        <v>1</v>
      </c>
      <c r="AG36" s="438" t="s">
        <v>705</v>
      </c>
      <c r="AH36" s="438" t="s">
        <v>706</v>
      </c>
      <c r="AI36" s="438"/>
      <c r="AJ36" s="438">
        <v>0</v>
      </c>
      <c r="AK36" s="438"/>
      <c r="AL36" s="440" t="s">
        <v>707</v>
      </c>
    </row>
    <row r="37" spans="1:38" ht="123.75">
      <c r="A37" s="433"/>
      <c r="B37" s="281"/>
      <c r="C37" s="281"/>
      <c r="D37" s="365"/>
      <c r="E37" s="281"/>
      <c r="F37" s="235"/>
      <c r="G37" s="434"/>
      <c r="H37" s="173"/>
      <c r="I37" s="240"/>
      <c r="J37" s="435"/>
      <c r="K37" s="436"/>
      <c r="L37" s="436"/>
      <c r="M37" s="437"/>
      <c r="N37" s="281"/>
      <c r="O37" s="281"/>
      <c r="P37" s="281"/>
      <c r="Q37" s="281"/>
      <c r="R37" s="438">
        <v>1</v>
      </c>
      <c r="S37" s="438">
        <v>28</v>
      </c>
      <c r="T37" s="51">
        <v>1</v>
      </c>
      <c r="U37" s="438" t="s">
        <v>773</v>
      </c>
      <c r="V37" s="438">
        <v>1</v>
      </c>
      <c r="W37" s="438">
        <v>4</v>
      </c>
      <c r="X37" s="235"/>
      <c r="Y37" s="235"/>
      <c r="Z37" s="235"/>
      <c r="AA37" s="438" t="s">
        <v>774</v>
      </c>
      <c r="AB37" s="438" t="s">
        <v>761</v>
      </c>
      <c r="AC37" s="235"/>
      <c r="AD37" s="438">
        <v>1</v>
      </c>
      <c r="AE37" s="235"/>
      <c r="AF37" s="438">
        <v>1</v>
      </c>
      <c r="AG37" s="438" t="s">
        <v>705</v>
      </c>
      <c r="AH37" s="438" t="s">
        <v>706</v>
      </c>
      <c r="AI37" s="438"/>
      <c r="AJ37" s="438">
        <v>0</v>
      </c>
      <c r="AK37" s="438"/>
      <c r="AL37" s="440" t="s">
        <v>707</v>
      </c>
    </row>
    <row r="38" spans="1:38" ht="146.25">
      <c r="A38" s="433"/>
      <c r="B38" s="281"/>
      <c r="C38" s="281"/>
      <c r="D38" s="365"/>
      <c r="E38" s="281"/>
      <c r="F38" s="235"/>
      <c r="G38" s="434"/>
      <c r="H38" s="173"/>
      <c r="I38" s="240"/>
      <c r="J38" s="435"/>
      <c r="K38" s="436"/>
      <c r="L38" s="436"/>
      <c r="M38" s="437"/>
      <c r="N38" s="281"/>
      <c r="O38" s="281"/>
      <c r="P38" s="281"/>
      <c r="Q38" s="281"/>
      <c r="R38" s="438">
        <v>2</v>
      </c>
      <c r="S38" s="438">
        <v>16</v>
      </c>
      <c r="T38" s="51">
        <v>4</v>
      </c>
      <c r="U38" s="438" t="s">
        <v>775</v>
      </c>
      <c r="V38" s="438">
        <v>1</v>
      </c>
      <c r="W38" s="438">
        <v>10</v>
      </c>
      <c r="X38" s="235"/>
      <c r="Y38" s="235"/>
      <c r="Z38" s="235"/>
      <c r="AA38" s="438" t="s">
        <v>776</v>
      </c>
      <c r="AB38" s="438" t="s">
        <v>777</v>
      </c>
      <c r="AC38" s="235"/>
      <c r="AD38" s="438">
        <v>1</v>
      </c>
      <c r="AE38" s="51">
        <v>1</v>
      </c>
      <c r="AF38" s="438"/>
      <c r="AG38" s="438" t="s">
        <v>716</v>
      </c>
      <c r="AH38" s="438" t="s">
        <v>706</v>
      </c>
      <c r="AI38" s="438"/>
      <c r="AJ38" s="438">
        <v>2</v>
      </c>
      <c r="AK38" s="438"/>
      <c r="AL38" s="440" t="s">
        <v>717</v>
      </c>
    </row>
    <row r="39" spans="1:38" ht="123.75">
      <c r="A39" s="433"/>
      <c r="B39" s="281"/>
      <c r="C39" s="281"/>
      <c r="D39" s="365"/>
      <c r="E39" s="281"/>
      <c r="F39" s="235"/>
      <c r="G39" s="434"/>
      <c r="H39" s="173"/>
      <c r="I39" s="240"/>
      <c r="J39" s="435"/>
      <c r="K39" s="436"/>
      <c r="L39" s="436"/>
      <c r="M39" s="437"/>
      <c r="N39" s="281"/>
      <c r="O39" s="281"/>
      <c r="P39" s="281"/>
      <c r="Q39" s="281"/>
      <c r="R39" s="438">
        <v>1</v>
      </c>
      <c r="S39" s="438">
        <v>19</v>
      </c>
      <c r="T39" s="51">
        <v>1</v>
      </c>
      <c r="U39" s="438" t="s">
        <v>778</v>
      </c>
      <c r="V39" s="438">
        <v>1</v>
      </c>
      <c r="W39" s="438">
        <v>3</v>
      </c>
      <c r="X39" s="235"/>
      <c r="Y39" s="235"/>
      <c r="Z39" s="235"/>
      <c r="AA39" s="438" t="s">
        <v>779</v>
      </c>
      <c r="AB39" s="438" t="s">
        <v>780</v>
      </c>
      <c r="AC39" s="235"/>
      <c r="AD39" s="438">
        <v>1</v>
      </c>
      <c r="AE39" s="235"/>
      <c r="AF39" s="438">
        <v>1</v>
      </c>
      <c r="AG39" s="438" t="s">
        <v>705</v>
      </c>
      <c r="AH39" s="438" t="s">
        <v>706</v>
      </c>
      <c r="AI39" s="438"/>
      <c r="AJ39" s="438">
        <v>0</v>
      </c>
      <c r="AK39" s="438"/>
      <c r="AL39" s="440" t="s">
        <v>707</v>
      </c>
    </row>
    <row r="40" spans="1:38" ht="135">
      <c r="A40" s="433"/>
      <c r="B40" s="281"/>
      <c r="C40" s="281"/>
      <c r="D40" s="365"/>
      <c r="E40" s="281"/>
      <c r="F40" s="235"/>
      <c r="G40" s="434"/>
      <c r="H40" s="173"/>
      <c r="I40" s="240"/>
      <c r="J40" s="435"/>
      <c r="K40" s="436"/>
      <c r="L40" s="436"/>
      <c r="M40" s="437"/>
      <c r="N40" s="281"/>
      <c r="O40" s="281"/>
      <c r="P40" s="281"/>
      <c r="Q40" s="281"/>
      <c r="R40" s="438">
        <v>2</v>
      </c>
      <c r="S40" s="438">
        <v>48</v>
      </c>
      <c r="T40" s="51">
        <v>4</v>
      </c>
      <c r="U40" s="438" t="s">
        <v>781</v>
      </c>
      <c r="V40" s="438">
        <v>2</v>
      </c>
      <c r="W40" s="438">
        <v>12</v>
      </c>
      <c r="X40" s="235"/>
      <c r="Y40" s="235"/>
      <c r="Z40" s="235"/>
      <c r="AA40" s="438" t="s">
        <v>782</v>
      </c>
      <c r="AB40" s="438" t="s">
        <v>783</v>
      </c>
      <c r="AC40" s="235"/>
      <c r="AD40" s="438">
        <v>1</v>
      </c>
      <c r="AE40" s="235"/>
      <c r="AF40" s="438">
        <v>1</v>
      </c>
      <c r="AG40" s="438" t="s">
        <v>705</v>
      </c>
      <c r="AH40" s="438" t="s">
        <v>706</v>
      </c>
      <c r="AI40" s="438"/>
      <c r="AJ40" s="438">
        <v>4</v>
      </c>
      <c r="AK40" s="438"/>
      <c r="AL40" s="440" t="s">
        <v>717</v>
      </c>
    </row>
    <row r="41" spans="1:38" ht="123.75">
      <c r="A41" s="433"/>
      <c r="B41" s="281"/>
      <c r="C41" s="281"/>
      <c r="D41" s="365"/>
      <c r="E41" s="281"/>
      <c r="F41" s="235"/>
      <c r="G41" s="434"/>
      <c r="H41" s="173"/>
      <c r="I41" s="240"/>
      <c r="J41" s="435"/>
      <c r="K41" s="436"/>
      <c r="L41" s="436"/>
      <c r="M41" s="437"/>
      <c r="N41" s="281"/>
      <c r="O41" s="281"/>
      <c r="P41" s="281"/>
      <c r="Q41" s="281"/>
      <c r="R41" s="438">
        <v>1</v>
      </c>
      <c r="S41" s="438">
        <v>9</v>
      </c>
      <c r="T41" s="51">
        <v>1</v>
      </c>
      <c r="U41" s="442" t="s">
        <v>784</v>
      </c>
      <c r="V41" s="438">
        <v>1</v>
      </c>
      <c r="W41" s="438">
        <v>2</v>
      </c>
      <c r="X41" s="235"/>
      <c r="Y41" s="235"/>
      <c r="Z41" s="235"/>
      <c r="AA41" s="438" t="s">
        <v>785</v>
      </c>
      <c r="AB41" s="438" t="s">
        <v>786</v>
      </c>
      <c r="AC41" s="235"/>
      <c r="AD41" s="438">
        <v>1</v>
      </c>
      <c r="AE41" s="235"/>
      <c r="AF41" s="438">
        <v>1</v>
      </c>
      <c r="AG41" s="438" t="s">
        <v>705</v>
      </c>
      <c r="AH41" s="438" t="s">
        <v>706</v>
      </c>
      <c r="AI41" s="438"/>
      <c r="AJ41" s="438">
        <v>0</v>
      </c>
      <c r="AK41" s="438"/>
      <c r="AL41" s="440" t="s">
        <v>707</v>
      </c>
    </row>
    <row r="42" spans="1:38" ht="123.75">
      <c r="A42" s="433"/>
      <c r="B42" s="281"/>
      <c r="C42" s="281"/>
      <c r="D42" s="365"/>
      <c r="E42" s="281"/>
      <c r="F42" s="235"/>
      <c r="G42" s="434"/>
      <c r="H42" s="173"/>
      <c r="I42" s="240"/>
      <c r="J42" s="435"/>
      <c r="K42" s="436"/>
      <c r="L42" s="436"/>
      <c r="M42" s="437"/>
      <c r="N42" s="281"/>
      <c r="O42" s="281"/>
      <c r="P42" s="281"/>
      <c r="Q42" s="281"/>
      <c r="R42" s="438">
        <v>1</v>
      </c>
      <c r="S42" s="438">
        <v>19</v>
      </c>
      <c r="T42" s="51">
        <v>1</v>
      </c>
      <c r="U42" s="442" t="s">
        <v>787</v>
      </c>
      <c r="V42" s="438">
        <v>1</v>
      </c>
      <c r="W42" s="438">
        <v>3</v>
      </c>
      <c r="X42" s="235"/>
      <c r="Y42" s="235"/>
      <c r="Z42" s="235"/>
      <c r="AA42" s="438" t="s">
        <v>788</v>
      </c>
      <c r="AB42" s="438" t="s">
        <v>710</v>
      </c>
      <c r="AC42" s="235"/>
      <c r="AD42" s="438">
        <v>1</v>
      </c>
      <c r="AE42" s="235"/>
      <c r="AF42" s="438">
        <v>1</v>
      </c>
      <c r="AG42" s="438" t="s">
        <v>705</v>
      </c>
      <c r="AH42" s="438" t="s">
        <v>706</v>
      </c>
      <c r="AI42" s="438"/>
      <c r="AJ42" s="438">
        <v>0</v>
      </c>
      <c r="AK42" s="438"/>
      <c r="AL42" s="440" t="s">
        <v>707</v>
      </c>
    </row>
    <row r="43" spans="1:38" ht="146.25">
      <c r="A43" s="433"/>
      <c r="B43" s="281"/>
      <c r="C43" s="281"/>
      <c r="D43" s="365"/>
      <c r="E43" s="281"/>
      <c r="F43" s="235"/>
      <c r="G43" s="434"/>
      <c r="H43" s="173"/>
      <c r="I43" s="240"/>
      <c r="J43" s="435"/>
      <c r="K43" s="436"/>
      <c r="L43" s="436"/>
      <c r="M43" s="437"/>
      <c r="N43" s="281"/>
      <c r="O43" s="281"/>
      <c r="P43" s="281"/>
      <c r="Q43" s="281"/>
      <c r="R43" s="438">
        <v>4</v>
      </c>
      <c r="S43" s="438">
        <v>38</v>
      </c>
      <c r="T43" s="51">
        <v>4</v>
      </c>
      <c r="U43" s="442" t="s">
        <v>789</v>
      </c>
      <c r="V43" s="438">
        <v>1</v>
      </c>
      <c r="W43" s="438">
        <v>14</v>
      </c>
      <c r="X43" s="235"/>
      <c r="Y43" s="235"/>
      <c r="Z43" s="235"/>
      <c r="AA43" s="438" t="s">
        <v>790</v>
      </c>
      <c r="AB43" s="438" t="s">
        <v>791</v>
      </c>
      <c r="AC43" s="235"/>
      <c r="AD43" s="438">
        <v>1</v>
      </c>
      <c r="AE43" s="235"/>
      <c r="AF43" s="438">
        <v>1</v>
      </c>
      <c r="AG43" s="438" t="s">
        <v>716</v>
      </c>
      <c r="AH43" s="438" t="s">
        <v>724</v>
      </c>
      <c r="AI43" s="438"/>
      <c r="AJ43" s="438">
        <v>4</v>
      </c>
      <c r="AK43" s="438"/>
      <c r="AL43" s="440" t="s">
        <v>717</v>
      </c>
    </row>
    <row r="44" spans="1:38" ht="146.25">
      <c r="A44" s="433"/>
      <c r="B44" s="281"/>
      <c r="C44" s="281"/>
      <c r="D44" s="365"/>
      <c r="E44" s="281"/>
      <c r="F44" s="235"/>
      <c r="G44" s="434"/>
      <c r="H44" s="173"/>
      <c r="I44" s="240"/>
      <c r="J44" s="435"/>
      <c r="K44" s="436"/>
      <c r="L44" s="436"/>
      <c r="M44" s="437"/>
      <c r="N44" s="281"/>
      <c r="O44" s="281"/>
      <c r="P44" s="281"/>
      <c r="Q44" s="281"/>
      <c r="R44" s="438">
        <v>1</v>
      </c>
      <c r="S44" s="438">
        <v>6</v>
      </c>
      <c r="T44" s="51">
        <v>4</v>
      </c>
      <c r="U44" s="442" t="s">
        <v>792</v>
      </c>
      <c r="V44" s="438">
        <v>2</v>
      </c>
      <c r="W44" s="438">
        <v>6</v>
      </c>
      <c r="X44" s="235"/>
      <c r="Y44" s="235"/>
      <c r="Z44" s="235"/>
      <c r="AA44" s="438" t="s">
        <v>793</v>
      </c>
      <c r="AB44" s="438" t="s">
        <v>794</v>
      </c>
      <c r="AC44" s="235"/>
      <c r="AD44" s="438">
        <v>1</v>
      </c>
      <c r="AE44" s="235"/>
      <c r="AF44" s="438">
        <v>1</v>
      </c>
      <c r="AG44" s="438" t="s">
        <v>723</v>
      </c>
      <c r="AH44" s="438" t="s">
        <v>724</v>
      </c>
      <c r="AI44" s="438"/>
      <c r="AJ44" s="438">
        <v>6</v>
      </c>
      <c r="AK44" s="438"/>
      <c r="AL44" s="440" t="s">
        <v>725</v>
      </c>
    </row>
    <row r="45" spans="1:38" ht="146.25">
      <c r="A45" s="433"/>
      <c r="B45" s="281"/>
      <c r="C45" s="281"/>
      <c r="D45" s="365"/>
      <c r="E45" s="281"/>
      <c r="F45" s="235"/>
      <c r="G45" s="434"/>
      <c r="H45" s="173"/>
      <c r="I45" s="240"/>
      <c r="J45" s="435"/>
      <c r="K45" s="436"/>
      <c r="L45" s="436"/>
      <c r="M45" s="437"/>
      <c r="N45" s="281"/>
      <c r="O45" s="281"/>
      <c r="P45" s="281"/>
      <c r="Q45" s="281"/>
      <c r="R45" s="438">
        <v>1</v>
      </c>
      <c r="S45" s="438">
        <v>32</v>
      </c>
      <c r="T45" s="51">
        <v>3</v>
      </c>
      <c r="U45" s="442" t="s">
        <v>795</v>
      </c>
      <c r="V45" s="438">
        <v>2</v>
      </c>
      <c r="W45" s="438">
        <v>8</v>
      </c>
      <c r="X45" s="235"/>
      <c r="Y45" s="235"/>
      <c r="Z45" s="235"/>
      <c r="AA45" s="438" t="s">
        <v>796</v>
      </c>
      <c r="AB45" s="438" t="s">
        <v>797</v>
      </c>
      <c r="AC45" s="235"/>
      <c r="AD45" s="438">
        <v>1</v>
      </c>
      <c r="AE45" s="235"/>
      <c r="AF45" s="438">
        <v>1</v>
      </c>
      <c r="AG45" s="438" t="s">
        <v>723</v>
      </c>
      <c r="AH45" s="438" t="s">
        <v>724</v>
      </c>
      <c r="AI45" s="438"/>
      <c r="AJ45" s="438">
        <v>0</v>
      </c>
      <c r="AK45" s="438"/>
      <c r="AL45" s="440" t="s">
        <v>725</v>
      </c>
    </row>
    <row r="46" spans="1:38" ht="135">
      <c r="A46" s="433"/>
      <c r="B46" s="281"/>
      <c r="C46" s="281"/>
      <c r="D46" s="365"/>
      <c r="E46" s="281"/>
      <c r="F46" s="235"/>
      <c r="G46" s="434"/>
      <c r="H46" s="173"/>
      <c r="I46" s="240"/>
      <c r="J46" s="435"/>
      <c r="K46" s="436"/>
      <c r="L46" s="436"/>
      <c r="M46" s="437"/>
      <c r="N46" s="281"/>
      <c r="O46" s="281"/>
      <c r="P46" s="281"/>
      <c r="Q46" s="281"/>
      <c r="R46" s="438">
        <v>3</v>
      </c>
      <c r="S46" s="438">
        <v>32</v>
      </c>
      <c r="T46" s="51">
        <v>4</v>
      </c>
      <c r="U46" s="442" t="s">
        <v>798</v>
      </c>
      <c r="V46" s="438">
        <v>1</v>
      </c>
      <c r="W46" s="438">
        <v>12</v>
      </c>
      <c r="X46" s="235"/>
      <c r="Y46" s="235"/>
      <c r="Z46" s="235"/>
      <c r="AA46" s="438" t="s">
        <v>799</v>
      </c>
      <c r="AB46" s="438" t="s">
        <v>800</v>
      </c>
      <c r="AC46" s="235"/>
      <c r="AD46" s="438">
        <v>1</v>
      </c>
      <c r="AE46" s="235"/>
      <c r="AF46" s="438">
        <v>1</v>
      </c>
      <c r="AG46" s="438" t="s">
        <v>705</v>
      </c>
      <c r="AH46" s="438" t="s">
        <v>706</v>
      </c>
      <c r="AI46" s="438"/>
      <c r="AJ46" s="438">
        <v>0</v>
      </c>
      <c r="AK46" s="438"/>
      <c r="AL46" s="440" t="s">
        <v>707</v>
      </c>
    </row>
    <row r="47" spans="1:38" ht="146.25">
      <c r="A47" s="433"/>
      <c r="B47" s="281"/>
      <c r="C47" s="281"/>
      <c r="D47" s="365"/>
      <c r="E47" s="281"/>
      <c r="F47" s="235"/>
      <c r="G47" s="434"/>
      <c r="H47" s="173"/>
      <c r="I47" s="240"/>
      <c r="J47" s="435"/>
      <c r="K47" s="436"/>
      <c r="L47" s="436"/>
      <c r="M47" s="437"/>
      <c r="N47" s="281"/>
      <c r="O47" s="281"/>
      <c r="P47" s="281"/>
      <c r="Q47" s="281"/>
      <c r="R47" s="438">
        <v>1</v>
      </c>
      <c r="S47" s="438">
        <v>8</v>
      </c>
      <c r="T47" s="51">
        <v>4</v>
      </c>
      <c r="U47" s="442" t="s">
        <v>801</v>
      </c>
      <c r="V47" s="438">
        <v>1</v>
      </c>
      <c r="W47" s="438">
        <v>8</v>
      </c>
      <c r="X47" s="235"/>
      <c r="Y47" s="235"/>
      <c r="Z47" s="235"/>
      <c r="AA47" s="438" t="s">
        <v>802</v>
      </c>
      <c r="AB47" s="438" t="s">
        <v>710</v>
      </c>
      <c r="AC47" s="235"/>
      <c r="AD47" s="438">
        <v>1</v>
      </c>
      <c r="AE47" s="235"/>
      <c r="AF47" s="438">
        <v>1</v>
      </c>
      <c r="AG47" s="438" t="s">
        <v>723</v>
      </c>
      <c r="AH47" s="438" t="s">
        <v>724</v>
      </c>
      <c r="AI47" s="438"/>
      <c r="AJ47" s="438">
        <v>2</v>
      </c>
      <c r="AK47" s="438"/>
      <c r="AL47" s="443" t="s">
        <v>725</v>
      </c>
    </row>
    <row r="48" spans="1:38" ht="146.25">
      <c r="A48" s="433"/>
      <c r="B48" s="281"/>
      <c r="C48" s="281"/>
      <c r="D48" s="365"/>
      <c r="E48" s="281"/>
      <c r="F48" s="235"/>
      <c r="G48" s="434"/>
      <c r="H48" s="173"/>
      <c r="I48" s="240"/>
      <c r="J48" s="435"/>
      <c r="K48" s="436"/>
      <c r="L48" s="436"/>
      <c r="M48" s="437"/>
      <c r="N48" s="281"/>
      <c r="O48" s="281"/>
      <c r="P48" s="281"/>
      <c r="Q48" s="281"/>
      <c r="R48" s="438">
        <v>1</v>
      </c>
      <c r="S48" s="438">
        <v>12</v>
      </c>
      <c r="T48" s="51">
        <v>1</v>
      </c>
      <c r="U48" s="442" t="s">
        <v>801</v>
      </c>
      <c r="V48" s="438">
        <v>1</v>
      </c>
      <c r="W48" s="438">
        <v>8</v>
      </c>
      <c r="X48" s="235"/>
      <c r="Y48" s="235"/>
      <c r="Z48" s="235"/>
      <c r="AA48" s="438" t="s">
        <v>802</v>
      </c>
      <c r="AB48" s="438" t="s">
        <v>803</v>
      </c>
      <c r="AC48" s="235"/>
      <c r="AD48" s="438">
        <v>1</v>
      </c>
      <c r="AE48" s="235"/>
      <c r="AF48" s="438">
        <v>1</v>
      </c>
      <c r="AG48" s="438" t="s">
        <v>723</v>
      </c>
      <c r="AH48" s="438" t="s">
        <v>724</v>
      </c>
      <c r="AI48" s="438"/>
      <c r="AJ48" s="438">
        <v>0</v>
      </c>
      <c r="AK48" s="438"/>
      <c r="AL48" s="440" t="s">
        <v>725</v>
      </c>
    </row>
    <row r="49" spans="1:38" ht="123.75">
      <c r="A49" s="433"/>
      <c r="B49" s="281"/>
      <c r="C49" s="281"/>
      <c r="D49" s="365"/>
      <c r="E49" s="281"/>
      <c r="F49" s="235"/>
      <c r="G49" s="434"/>
      <c r="H49" s="173"/>
      <c r="I49" s="240"/>
      <c r="J49" s="435"/>
      <c r="K49" s="436"/>
      <c r="L49" s="436"/>
      <c r="M49" s="437"/>
      <c r="N49" s="281"/>
      <c r="O49" s="281"/>
      <c r="P49" s="281"/>
      <c r="Q49" s="281"/>
      <c r="R49" s="438">
        <v>2</v>
      </c>
      <c r="S49" s="438">
        <v>21</v>
      </c>
      <c r="T49" s="438">
        <v>4</v>
      </c>
      <c r="U49" s="442" t="s">
        <v>804</v>
      </c>
      <c r="V49" s="438">
        <v>1</v>
      </c>
      <c r="W49" s="438">
        <v>10</v>
      </c>
      <c r="X49" s="235"/>
      <c r="Y49" s="235"/>
      <c r="Z49" s="235"/>
      <c r="AA49" s="438" t="s">
        <v>805</v>
      </c>
      <c r="AB49" s="438" t="s">
        <v>806</v>
      </c>
      <c r="AC49" s="235"/>
      <c r="AD49" s="438">
        <v>1</v>
      </c>
      <c r="AE49" s="235"/>
      <c r="AF49" s="438">
        <v>1</v>
      </c>
      <c r="AG49" s="438" t="s">
        <v>705</v>
      </c>
      <c r="AH49" s="438" t="s">
        <v>706</v>
      </c>
      <c r="AI49" s="438"/>
      <c r="AJ49" s="438">
        <v>2</v>
      </c>
      <c r="AK49" s="438"/>
      <c r="AL49" s="440" t="s">
        <v>717</v>
      </c>
    </row>
    <row r="50" spans="1:38" ht="146.25">
      <c r="A50" s="433"/>
      <c r="B50" s="281"/>
      <c r="C50" s="281"/>
      <c r="D50" s="365"/>
      <c r="E50" s="281"/>
      <c r="F50" s="235"/>
      <c r="G50" s="434"/>
      <c r="H50" s="173"/>
      <c r="I50" s="240"/>
      <c r="J50" s="435"/>
      <c r="K50" s="436"/>
      <c r="L50" s="436"/>
      <c r="M50" s="437"/>
      <c r="N50" s="281"/>
      <c r="O50" s="281"/>
      <c r="P50" s="281"/>
      <c r="Q50" s="281"/>
      <c r="R50" s="438">
        <v>2</v>
      </c>
      <c r="S50" s="438">
        <v>24</v>
      </c>
      <c r="T50" s="444">
        <v>4</v>
      </c>
      <c r="U50" s="442" t="s">
        <v>807</v>
      </c>
      <c r="V50" s="438">
        <v>2</v>
      </c>
      <c r="W50" s="438">
        <v>12</v>
      </c>
      <c r="X50" s="235"/>
      <c r="Y50" s="235"/>
      <c r="Z50" s="235"/>
      <c r="AA50" s="438" t="s">
        <v>808</v>
      </c>
      <c r="AB50" s="438" t="s">
        <v>809</v>
      </c>
      <c r="AC50" s="235"/>
      <c r="AD50" s="438">
        <v>1</v>
      </c>
      <c r="AE50" s="235"/>
      <c r="AF50" s="438">
        <v>1</v>
      </c>
      <c r="AG50" s="438" t="s">
        <v>716</v>
      </c>
      <c r="AH50" s="438" t="s">
        <v>706</v>
      </c>
      <c r="AI50" s="438"/>
      <c r="AJ50" s="438">
        <v>2</v>
      </c>
      <c r="AK50" s="438"/>
      <c r="AL50" s="440" t="s">
        <v>707</v>
      </c>
    </row>
    <row r="51" spans="1:38" ht="146.25">
      <c r="A51" s="433"/>
      <c r="B51" s="281"/>
      <c r="C51" s="281"/>
      <c r="D51" s="365"/>
      <c r="E51" s="281"/>
      <c r="F51" s="235"/>
      <c r="G51" s="434"/>
      <c r="H51" s="173"/>
      <c r="I51" s="240"/>
      <c r="J51" s="435"/>
      <c r="K51" s="436"/>
      <c r="L51" s="436"/>
      <c r="M51" s="437"/>
      <c r="N51" s="281"/>
      <c r="O51" s="281"/>
      <c r="P51" s="281"/>
      <c r="Q51" s="281"/>
      <c r="R51" s="438">
        <v>1</v>
      </c>
      <c r="S51" s="438">
        <v>14</v>
      </c>
      <c r="T51" s="444">
        <v>4</v>
      </c>
      <c r="U51" s="442" t="s">
        <v>810</v>
      </c>
      <c r="V51" s="438">
        <v>1</v>
      </c>
      <c r="W51" s="438">
        <v>8</v>
      </c>
      <c r="X51" s="235"/>
      <c r="Y51" s="235"/>
      <c r="Z51" s="235"/>
      <c r="AA51" s="438" t="s">
        <v>811</v>
      </c>
      <c r="AB51" s="438" t="s">
        <v>812</v>
      </c>
      <c r="AC51" s="235"/>
      <c r="AD51" s="438">
        <v>1</v>
      </c>
      <c r="AE51" s="235"/>
      <c r="AF51" s="438">
        <v>1</v>
      </c>
      <c r="AG51" s="438" t="s">
        <v>723</v>
      </c>
      <c r="AH51" s="438" t="s">
        <v>724</v>
      </c>
      <c r="AI51" s="438"/>
      <c r="AJ51" s="438">
        <v>3</v>
      </c>
      <c r="AK51" s="438"/>
      <c r="AL51" s="440" t="s">
        <v>813</v>
      </c>
    </row>
    <row r="52" spans="1:38" ht="123.75">
      <c r="A52" s="433"/>
      <c r="B52" s="281"/>
      <c r="C52" s="281"/>
      <c r="D52" s="365"/>
      <c r="E52" s="281"/>
      <c r="F52" s="235"/>
      <c r="G52" s="434"/>
      <c r="H52" s="173"/>
      <c r="I52" s="240"/>
      <c r="J52" s="435"/>
      <c r="K52" s="436"/>
      <c r="L52" s="436"/>
      <c r="M52" s="437"/>
      <c r="N52" s="281"/>
      <c r="O52" s="281"/>
      <c r="P52" s="281"/>
      <c r="Q52" s="281"/>
      <c r="R52" s="438">
        <v>1</v>
      </c>
      <c r="S52" s="438">
        <v>18</v>
      </c>
      <c r="T52" s="51">
        <v>1</v>
      </c>
      <c r="U52" s="442" t="s">
        <v>814</v>
      </c>
      <c r="V52" s="438">
        <v>1</v>
      </c>
      <c r="W52" s="438">
        <v>3</v>
      </c>
      <c r="X52" s="235"/>
      <c r="Y52" s="235"/>
      <c r="Z52" s="235"/>
      <c r="AA52" s="438" t="s">
        <v>815</v>
      </c>
      <c r="AB52" s="438" t="s">
        <v>816</v>
      </c>
      <c r="AC52" s="235"/>
      <c r="AD52" s="438">
        <v>1</v>
      </c>
      <c r="AE52" s="235"/>
      <c r="AF52" s="438">
        <v>1</v>
      </c>
      <c r="AG52" s="438" t="s">
        <v>705</v>
      </c>
      <c r="AH52" s="438" t="s">
        <v>706</v>
      </c>
      <c r="AI52" s="438"/>
      <c r="AJ52" s="438">
        <v>0</v>
      </c>
      <c r="AK52" s="438"/>
      <c r="AL52" s="440" t="s">
        <v>707</v>
      </c>
    </row>
    <row r="53" spans="1:38" ht="146.25">
      <c r="A53" s="433"/>
      <c r="B53" s="281"/>
      <c r="C53" s="281"/>
      <c r="D53" s="365"/>
      <c r="E53" s="281"/>
      <c r="F53" s="235"/>
      <c r="G53" s="434"/>
      <c r="H53" s="173"/>
      <c r="I53" s="240"/>
      <c r="J53" s="435"/>
      <c r="K53" s="436"/>
      <c r="L53" s="436"/>
      <c r="M53" s="437"/>
      <c r="N53" s="281"/>
      <c r="O53" s="281"/>
      <c r="P53" s="281"/>
      <c r="Q53" s="281"/>
      <c r="R53" s="438">
        <v>1</v>
      </c>
      <c r="S53" s="438">
        <v>13</v>
      </c>
      <c r="T53" s="51">
        <v>4</v>
      </c>
      <c r="U53" s="442" t="s">
        <v>817</v>
      </c>
      <c r="V53" s="438">
        <v>1</v>
      </c>
      <c r="W53" s="438">
        <v>8</v>
      </c>
      <c r="X53" s="235"/>
      <c r="Y53" s="235"/>
      <c r="Z53" s="235"/>
      <c r="AA53" s="438" t="s">
        <v>818</v>
      </c>
      <c r="AB53" s="438" t="s">
        <v>368</v>
      </c>
      <c r="AC53" s="235"/>
      <c r="AD53" s="438">
        <v>1</v>
      </c>
      <c r="AE53" s="235"/>
      <c r="AF53" s="438">
        <v>1</v>
      </c>
      <c r="AG53" s="438" t="s">
        <v>723</v>
      </c>
      <c r="AH53" s="438" t="s">
        <v>724</v>
      </c>
      <c r="AI53" s="438"/>
      <c r="AJ53" s="438">
        <v>3</v>
      </c>
      <c r="AK53" s="438"/>
      <c r="AL53" s="440" t="s">
        <v>813</v>
      </c>
    </row>
    <row r="54" spans="1:38" ht="146.25">
      <c r="A54" s="433"/>
      <c r="B54" s="281"/>
      <c r="C54" s="281"/>
      <c r="D54" s="365"/>
      <c r="E54" s="281"/>
      <c r="F54" s="235"/>
      <c r="G54" s="434"/>
      <c r="H54" s="173"/>
      <c r="I54" s="240"/>
      <c r="J54" s="435"/>
      <c r="K54" s="436"/>
      <c r="L54" s="436"/>
      <c r="M54" s="437"/>
      <c r="N54" s="281"/>
      <c r="O54" s="281"/>
      <c r="P54" s="281"/>
      <c r="Q54" s="281"/>
      <c r="R54" s="438">
        <v>1</v>
      </c>
      <c r="S54" s="438">
        <v>12</v>
      </c>
      <c r="T54" s="51">
        <v>4</v>
      </c>
      <c r="U54" s="442" t="s">
        <v>819</v>
      </c>
      <c r="V54" s="438">
        <v>1</v>
      </c>
      <c r="W54" s="438">
        <v>8</v>
      </c>
      <c r="X54" s="235"/>
      <c r="Y54" s="235"/>
      <c r="Z54" s="235"/>
      <c r="AA54" s="438" t="s">
        <v>262</v>
      </c>
      <c r="AB54" s="438" t="s">
        <v>820</v>
      </c>
      <c r="AC54" s="235"/>
      <c r="AD54" s="438">
        <v>1</v>
      </c>
      <c r="AE54" s="235"/>
      <c r="AF54" s="438">
        <v>1</v>
      </c>
      <c r="AG54" s="438" t="s">
        <v>723</v>
      </c>
      <c r="AH54" s="438" t="s">
        <v>724</v>
      </c>
      <c r="AI54" s="438"/>
      <c r="AJ54" s="438">
        <v>2</v>
      </c>
      <c r="AK54" s="438"/>
      <c r="AL54" s="440" t="s">
        <v>813</v>
      </c>
    </row>
    <row r="55" spans="1:38" ht="123.75">
      <c r="A55" s="433"/>
      <c r="B55" s="281"/>
      <c r="C55" s="281"/>
      <c r="D55" s="365"/>
      <c r="E55" s="281"/>
      <c r="F55" s="235"/>
      <c r="G55" s="434"/>
      <c r="H55" s="173"/>
      <c r="I55" s="240"/>
      <c r="J55" s="435"/>
      <c r="K55" s="436"/>
      <c r="L55" s="436"/>
      <c r="M55" s="437"/>
      <c r="N55" s="281"/>
      <c r="O55" s="281"/>
      <c r="P55" s="281"/>
      <c r="Q55" s="281"/>
      <c r="R55" s="438">
        <v>1</v>
      </c>
      <c r="S55" s="438">
        <v>14</v>
      </c>
      <c r="T55" s="51">
        <v>1</v>
      </c>
      <c r="U55" s="442" t="s">
        <v>821</v>
      </c>
      <c r="V55" s="438">
        <v>1</v>
      </c>
      <c r="W55" s="438">
        <v>3</v>
      </c>
      <c r="X55" s="235"/>
      <c r="Y55" s="235"/>
      <c r="Z55" s="235"/>
      <c r="AA55" s="438" t="s">
        <v>822</v>
      </c>
      <c r="AB55" s="438" t="s">
        <v>823</v>
      </c>
      <c r="AC55" s="235"/>
      <c r="AD55" s="438">
        <v>1</v>
      </c>
      <c r="AE55" s="235"/>
      <c r="AF55" s="438">
        <v>1</v>
      </c>
      <c r="AG55" s="438" t="s">
        <v>705</v>
      </c>
      <c r="AH55" s="438" t="s">
        <v>706</v>
      </c>
      <c r="AI55" s="438"/>
      <c r="AJ55" s="438">
        <v>0</v>
      </c>
      <c r="AK55" s="438"/>
      <c r="AL55" s="440" t="s">
        <v>707</v>
      </c>
    </row>
    <row r="56" spans="1:38" ht="123.75">
      <c r="A56" s="433"/>
      <c r="B56" s="281"/>
      <c r="C56" s="281"/>
      <c r="D56" s="365"/>
      <c r="E56" s="281"/>
      <c r="F56" s="235"/>
      <c r="G56" s="434"/>
      <c r="H56" s="173"/>
      <c r="I56" s="240"/>
      <c r="J56" s="435"/>
      <c r="K56" s="436"/>
      <c r="L56" s="436"/>
      <c r="M56" s="437"/>
      <c r="N56" s="281"/>
      <c r="O56" s="281"/>
      <c r="P56" s="281"/>
      <c r="Q56" s="281"/>
      <c r="R56" s="438">
        <v>1</v>
      </c>
      <c r="S56" s="438">
        <v>16</v>
      </c>
      <c r="T56" s="51">
        <v>1</v>
      </c>
      <c r="U56" s="438" t="s">
        <v>824</v>
      </c>
      <c r="V56" s="438">
        <v>1</v>
      </c>
      <c r="W56" s="438">
        <v>3</v>
      </c>
      <c r="X56" s="235"/>
      <c r="Y56" s="235"/>
      <c r="Z56" s="235"/>
      <c r="AA56" s="438" t="s">
        <v>825</v>
      </c>
      <c r="AB56" s="438" t="s">
        <v>826</v>
      </c>
      <c r="AC56" s="235"/>
      <c r="AD56" s="438">
        <v>1</v>
      </c>
      <c r="AE56" s="235"/>
      <c r="AF56" s="438">
        <v>1</v>
      </c>
      <c r="AG56" s="438" t="s">
        <v>705</v>
      </c>
      <c r="AH56" s="438" t="s">
        <v>706</v>
      </c>
      <c r="AI56" s="438"/>
      <c r="AJ56" s="438">
        <v>0</v>
      </c>
      <c r="AK56" s="438"/>
      <c r="AL56" s="440" t="s">
        <v>707</v>
      </c>
    </row>
    <row r="57" spans="1:38" ht="146.25">
      <c r="A57" s="433"/>
      <c r="B57" s="281"/>
      <c r="C57" s="281"/>
      <c r="D57" s="365"/>
      <c r="E57" s="281"/>
      <c r="F57" s="235"/>
      <c r="G57" s="434"/>
      <c r="H57" s="173"/>
      <c r="I57" s="240"/>
      <c r="J57" s="435"/>
      <c r="K57" s="436"/>
      <c r="L57" s="436"/>
      <c r="M57" s="437"/>
      <c r="N57" s="281"/>
      <c r="O57" s="281"/>
      <c r="P57" s="281"/>
      <c r="Q57" s="281"/>
      <c r="R57" s="438">
        <v>2</v>
      </c>
      <c r="S57" s="438">
        <v>21</v>
      </c>
      <c r="T57" s="51">
        <v>4</v>
      </c>
      <c r="U57" s="438" t="s">
        <v>827</v>
      </c>
      <c r="V57" s="438">
        <v>1</v>
      </c>
      <c r="W57" s="438">
        <v>10</v>
      </c>
      <c r="X57" s="235"/>
      <c r="Y57" s="235"/>
      <c r="Z57" s="235"/>
      <c r="AA57" s="438" t="s">
        <v>488</v>
      </c>
      <c r="AB57" s="438" t="s">
        <v>828</v>
      </c>
      <c r="AC57" s="235"/>
      <c r="AD57" s="438">
        <v>1</v>
      </c>
      <c r="AE57" s="51">
        <v>1</v>
      </c>
      <c r="AF57" s="438"/>
      <c r="AG57" s="438" t="s">
        <v>716</v>
      </c>
      <c r="AH57" s="438" t="s">
        <v>706</v>
      </c>
      <c r="AI57" s="438"/>
      <c r="AJ57" s="438">
        <v>3</v>
      </c>
      <c r="AK57" s="438"/>
      <c r="AL57" s="440" t="s">
        <v>717</v>
      </c>
    </row>
    <row r="58" spans="1:38" ht="146.25">
      <c r="A58" s="433"/>
      <c r="B58" s="281"/>
      <c r="C58" s="281"/>
      <c r="D58" s="365"/>
      <c r="E58" s="281"/>
      <c r="F58" s="235"/>
      <c r="G58" s="434"/>
      <c r="H58" s="173"/>
      <c r="I58" s="240"/>
      <c r="J58" s="435"/>
      <c r="K58" s="436"/>
      <c r="L58" s="436"/>
      <c r="M58" s="437"/>
      <c r="N58" s="281"/>
      <c r="O58" s="281"/>
      <c r="P58" s="281"/>
      <c r="Q58" s="281"/>
      <c r="R58" s="438">
        <v>2</v>
      </c>
      <c r="S58" s="438">
        <v>14</v>
      </c>
      <c r="T58" s="51">
        <v>4</v>
      </c>
      <c r="U58" s="438" t="s">
        <v>829</v>
      </c>
      <c r="V58" s="438">
        <v>1</v>
      </c>
      <c r="W58" s="438">
        <v>12</v>
      </c>
      <c r="X58" s="235"/>
      <c r="Y58" s="235"/>
      <c r="Z58" s="235"/>
      <c r="AA58" s="438" t="s">
        <v>830</v>
      </c>
      <c r="AB58" s="438" t="s">
        <v>831</v>
      </c>
      <c r="AC58" s="235"/>
      <c r="AD58" s="438">
        <v>1</v>
      </c>
      <c r="AE58" s="51">
        <v>1</v>
      </c>
      <c r="AF58" s="438"/>
      <c r="AG58" s="438" t="s">
        <v>716</v>
      </c>
      <c r="AH58" s="438" t="s">
        <v>706</v>
      </c>
      <c r="AI58" s="438"/>
      <c r="AJ58" s="438">
        <v>3</v>
      </c>
      <c r="AK58" s="438"/>
      <c r="AL58" s="440" t="s">
        <v>717</v>
      </c>
    </row>
    <row r="59" spans="1:38" ht="123.75">
      <c r="A59" s="433"/>
      <c r="B59" s="281"/>
      <c r="C59" s="281"/>
      <c r="D59" s="365"/>
      <c r="E59" s="281"/>
      <c r="F59" s="235"/>
      <c r="G59" s="434"/>
      <c r="H59" s="173"/>
      <c r="I59" s="240"/>
      <c r="J59" s="435"/>
      <c r="K59" s="436"/>
      <c r="L59" s="436"/>
      <c r="M59" s="437"/>
      <c r="N59" s="281"/>
      <c r="O59" s="281"/>
      <c r="P59" s="281"/>
      <c r="Q59" s="281"/>
      <c r="R59" s="438">
        <v>1</v>
      </c>
      <c r="S59" s="438">
        <v>27</v>
      </c>
      <c r="T59" s="51">
        <v>1</v>
      </c>
      <c r="U59" s="438" t="s">
        <v>832</v>
      </c>
      <c r="V59" s="438">
        <v>1</v>
      </c>
      <c r="W59" s="438">
        <v>3</v>
      </c>
      <c r="X59" s="235"/>
      <c r="Y59" s="235"/>
      <c r="Z59" s="235"/>
      <c r="AA59" s="438" t="s">
        <v>833</v>
      </c>
      <c r="AB59" s="438" t="s">
        <v>834</v>
      </c>
      <c r="AC59" s="235"/>
      <c r="AD59" s="438">
        <v>1</v>
      </c>
      <c r="AE59" s="235"/>
      <c r="AF59" s="438">
        <v>1</v>
      </c>
      <c r="AG59" s="438" t="s">
        <v>705</v>
      </c>
      <c r="AH59" s="438" t="s">
        <v>706</v>
      </c>
      <c r="AI59" s="438"/>
      <c r="AJ59" s="438">
        <v>0</v>
      </c>
      <c r="AK59" s="438"/>
      <c r="AL59" s="440" t="s">
        <v>707</v>
      </c>
    </row>
    <row r="60" spans="1:38" ht="123.75">
      <c r="A60" s="433"/>
      <c r="B60" s="281"/>
      <c r="C60" s="281"/>
      <c r="D60" s="365"/>
      <c r="E60" s="281"/>
      <c r="F60" s="235"/>
      <c r="G60" s="434"/>
      <c r="H60" s="173"/>
      <c r="I60" s="240"/>
      <c r="J60" s="435"/>
      <c r="K60" s="436"/>
      <c r="L60" s="436"/>
      <c r="M60" s="437"/>
      <c r="N60" s="281"/>
      <c r="O60" s="281"/>
      <c r="P60" s="281"/>
      <c r="Q60" s="281"/>
      <c r="R60" s="438">
        <v>2</v>
      </c>
      <c r="S60" s="438">
        <v>25</v>
      </c>
      <c r="T60" s="51">
        <v>4</v>
      </c>
      <c r="U60" s="438" t="s">
        <v>835</v>
      </c>
      <c r="V60" s="438">
        <v>1</v>
      </c>
      <c r="W60" s="438">
        <v>12</v>
      </c>
      <c r="X60" s="235"/>
      <c r="Y60" s="235"/>
      <c r="Z60" s="235"/>
      <c r="AA60" s="445" t="s">
        <v>836</v>
      </c>
      <c r="AB60" s="438" t="s">
        <v>837</v>
      </c>
      <c r="AC60" s="235"/>
      <c r="AD60" s="438">
        <v>1</v>
      </c>
      <c r="AE60" s="235"/>
      <c r="AF60" s="438">
        <v>1</v>
      </c>
      <c r="AG60" s="438" t="s">
        <v>705</v>
      </c>
      <c r="AH60" s="438" t="s">
        <v>706</v>
      </c>
      <c r="AI60" s="438"/>
      <c r="AJ60" s="438">
        <v>0</v>
      </c>
      <c r="AK60" s="438"/>
      <c r="AL60" s="440" t="s">
        <v>717</v>
      </c>
    </row>
    <row r="61" spans="1:38" ht="123.75">
      <c r="A61" s="433"/>
      <c r="B61" s="281"/>
      <c r="C61" s="281"/>
      <c r="D61" s="365"/>
      <c r="E61" s="281"/>
      <c r="F61" s="235"/>
      <c r="G61" s="434"/>
      <c r="H61" s="173"/>
      <c r="I61" s="240"/>
      <c r="J61" s="435"/>
      <c r="K61" s="436"/>
      <c r="L61" s="436"/>
      <c r="M61" s="437"/>
      <c r="N61" s="281"/>
      <c r="O61" s="281"/>
      <c r="P61" s="281"/>
      <c r="Q61" s="438"/>
      <c r="R61" s="438">
        <v>1</v>
      </c>
      <c r="S61" s="438">
        <v>17</v>
      </c>
      <c r="T61" s="51">
        <v>1</v>
      </c>
      <c r="U61" s="438" t="s">
        <v>838</v>
      </c>
      <c r="V61" s="438">
        <v>1</v>
      </c>
      <c r="W61" s="438">
        <v>3</v>
      </c>
      <c r="X61" s="235"/>
      <c r="Y61" s="235"/>
      <c r="Z61" s="235"/>
      <c r="AA61" s="438" t="s">
        <v>839</v>
      </c>
      <c r="AB61" s="438" t="s">
        <v>840</v>
      </c>
      <c r="AC61" s="235"/>
      <c r="AD61" s="438">
        <v>1</v>
      </c>
      <c r="AE61" s="438">
        <v>1</v>
      </c>
      <c r="AF61" s="235"/>
      <c r="AG61" s="438" t="s">
        <v>705</v>
      </c>
      <c r="AH61" s="438" t="s">
        <v>706</v>
      </c>
      <c r="AI61" s="438"/>
      <c r="AJ61" s="438">
        <v>0</v>
      </c>
      <c r="AK61" s="438"/>
      <c r="AL61" s="440" t="s">
        <v>707</v>
      </c>
    </row>
    <row r="62" spans="1:38" ht="123.75">
      <c r="A62" s="433"/>
      <c r="B62" s="281"/>
      <c r="C62" s="281"/>
      <c r="D62" s="365"/>
      <c r="E62" s="281"/>
      <c r="F62" s="235"/>
      <c r="G62" s="434"/>
      <c r="H62" s="173"/>
      <c r="I62" s="240"/>
      <c r="J62" s="435"/>
      <c r="K62" s="436"/>
      <c r="L62" s="436"/>
      <c r="M62" s="437"/>
      <c r="N62" s="281"/>
      <c r="O62" s="281"/>
      <c r="P62" s="281"/>
      <c r="Q62" s="438"/>
      <c r="R62" s="438">
        <v>1</v>
      </c>
      <c r="S62" s="438">
        <v>17</v>
      </c>
      <c r="T62" s="51">
        <v>1</v>
      </c>
      <c r="U62" s="438" t="s">
        <v>841</v>
      </c>
      <c r="V62" s="438">
        <v>1</v>
      </c>
      <c r="W62" s="438">
        <v>3</v>
      </c>
      <c r="X62" s="235"/>
      <c r="Y62" s="235"/>
      <c r="Z62" s="235"/>
      <c r="AA62" s="438" t="s">
        <v>842</v>
      </c>
      <c r="AB62" s="438" t="s">
        <v>843</v>
      </c>
      <c r="AC62" s="235"/>
      <c r="AD62" s="438">
        <v>1</v>
      </c>
      <c r="AE62" s="444"/>
      <c r="AF62" s="438">
        <v>1</v>
      </c>
      <c r="AG62" s="438" t="s">
        <v>705</v>
      </c>
      <c r="AH62" s="438" t="s">
        <v>706</v>
      </c>
      <c r="AI62" s="438"/>
      <c r="AJ62" s="438">
        <v>0</v>
      </c>
      <c r="AK62" s="438"/>
      <c r="AL62" s="440" t="s">
        <v>707</v>
      </c>
    </row>
    <row r="63" spans="1:38" ht="146.25">
      <c r="A63" s="433"/>
      <c r="B63" s="281"/>
      <c r="C63" s="281"/>
      <c r="D63" s="365"/>
      <c r="E63" s="281"/>
      <c r="F63" s="235"/>
      <c r="G63" s="434"/>
      <c r="H63" s="173"/>
      <c r="I63" s="240"/>
      <c r="J63" s="435"/>
      <c r="K63" s="436"/>
      <c r="L63" s="436"/>
      <c r="M63" s="437"/>
      <c r="N63" s="281"/>
      <c r="O63" s="281"/>
      <c r="P63" s="281"/>
      <c r="Q63" s="438"/>
      <c r="R63" s="438">
        <v>1</v>
      </c>
      <c r="S63" s="438">
        <v>25</v>
      </c>
      <c r="T63" s="51">
        <v>4</v>
      </c>
      <c r="U63" s="438" t="s">
        <v>844</v>
      </c>
      <c r="V63" s="438">
        <v>1</v>
      </c>
      <c r="W63" s="438">
        <v>8</v>
      </c>
      <c r="X63" s="235"/>
      <c r="Y63" s="235"/>
      <c r="Z63" s="235"/>
      <c r="AA63" s="438" t="s">
        <v>249</v>
      </c>
      <c r="AB63" s="438" t="s">
        <v>816</v>
      </c>
      <c r="AC63" s="235"/>
      <c r="AD63" s="438">
        <v>1</v>
      </c>
      <c r="AE63" s="444"/>
      <c r="AF63" s="438">
        <v>1</v>
      </c>
      <c r="AG63" s="438" t="s">
        <v>723</v>
      </c>
      <c r="AH63" s="438" t="s">
        <v>724</v>
      </c>
      <c r="AI63" s="438"/>
      <c r="AJ63" s="438">
        <v>2</v>
      </c>
      <c r="AK63" s="438"/>
      <c r="AL63" s="440" t="s">
        <v>813</v>
      </c>
    </row>
    <row r="64" spans="1:38" ht="146.25">
      <c r="A64" s="433"/>
      <c r="B64" s="281"/>
      <c r="C64" s="281"/>
      <c r="D64" s="365"/>
      <c r="E64" s="281"/>
      <c r="F64" s="235"/>
      <c r="G64" s="434"/>
      <c r="H64" s="173"/>
      <c r="I64" s="240"/>
      <c r="J64" s="435"/>
      <c r="K64" s="436"/>
      <c r="L64" s="436"/>
      <c r="M64" s="437"/>
      <c r="N64" s="281"/>
      <c r="O64" s="281"/>
      <c r="P64" s="281"/>
      <c r="Q64" s="438"/>
      <c r="R64" s="438">
        <v>2</v>
      </c>
      <c r="S64" s="438">
        <v>23</v>
      </c>
      <c r="T64" s="51">
        <v>4</v>
      </c>
      <c r="U64" s="438" t="s">
        <v>845</v>
      </c>
      <c r="V64" s="438">
        <v>1</v>
      </c>
      <c r="W64" s="438">
        <v>12</v>
      </c>
      <c r="X64" s="235"/>
      <c r="Y64" s="235"/>
      <c r="Z64" s="235"/>
      <c r="AA64" s="438" t="s">
        <v>846</v>
      </c>
      <c r="AB64" s="438" t="s">
        <v>847</v>
      </c>
      <c r="AC64" s="235"/>
      <c r="AD64" s="438">
        <v>1</v>
      </c>
      <c r="AE64" s="444"/>
      <c r="AF64" s="438">
        <v>1</v>
      </c>
      <c r="AG64" s="438" t="s">
        <v>716</v>
      </c>
      <c r="AH64" s="438" t="s">
        <v>706</v>
      </c>
      <c r="AI64" s="438"/>
      <c r="AJ64" s="438">
        <v>2</v>
      </c>
      <c r="AK64" s="438"/>
      <c r="AL64" s="440" t="s">
        <v>717</v>
      </c>
    </row>
    <row r="65" spans="1:39" ht="183" customHeight="1">
      <c r="A65" s="433"/>
      <c r="B65" s="281"/>
      <c r="C65" s="281"/>
      <c r="D65" s="365"/>
      <c r="E65" s="281"/>
      <c r="F65" s="235"/>
      <c r="G65" s="434"/>
      <c r="H65" s="173"/>
      <c r="I65" s="240"/>
      <c r="J65" s="435"/>
      <c r="K65" s="436"/>
      <c r="L65" s="436"/>
      <c r="M65" s="437"/>
      <c r="N65" s="281"/>
      <c r="O65" s="281"/>
      <c r="P65" s="281"/>
      <c r="Q65" s="438"/>
      <c r="R65" s="438">
        <v>2</v>
      </c>
      <c r="S65" s="438">
        <v>28</v>
      </c>
      <c r="T65" s="51">
        <v>4</v>
      </c>
      <c r="U65" s="438" t="s">
        <v>848</v>
      </c>
      <c r="V65" s="438">
        <v>2</v>
      </c>
      <c r="W65" s="438">
        <v>10</v>
      </c>
      <c r="X65" s="235"/>
      <c r="Y65" s="235"/>
      <c r="Z65" s="235"/>
      <c r="AA65" s="438" t="s">
        <v>249</v>
      </c>
      <c r="AB65" s="438" t="s">
        <v>849</v>
      </c>
      <c r="AC65" s="235"/>
      <c r="AD65" s="438">
        <v>1</v>
      </c>
      <c r="AE65" s="444"/>
      <c r="AF65" s="438">
        <v>1</v>
      </c>
      <c r="AG65" s="438" t="s">
        <v>716</v>
      </c>
      <c r="AH65" s="438" t="s">
        <v>706</v>
      </c>
      <c r="AI65" s="438"/>
      <c r="AJ65" s="438">
        <v>4</v>
      </c>
      <c r="AK65" s="438"/>
      <c r="AL65" s="440" t="s">
        <v>717</v>
      </c>
    </row>
    <row r="66" spans="1:39" ht="179.25" customHeight="1">
      <c r="A66" s="433"/>
      <c r="B66" s="281"/>
      <c r="C66" s="281"/>
      <c r="D66" s="365"/>
      <c r="E66" s="281"/>
      <c r="F66" s="235"/>
      <c r="G66" s="434"/>
      <c r="H66" s="173"/>
      <c r="I66" s="240"/>
      <c r="J66" s="435"/>
      <c r="K66" s="436"/>
      <c r="L66" s="436"/>
      <c r="M66" s="437"/>
      <c r="N66" s="281"/>
      <c r="O66" s="281"/>
      <c r="P66" s="281"/>
      <c r="Q66" s="281"/>
      <c r="R66" s="438">
        <v>2</v>
      </c>
      <c r="S66" s="438">
        <v>23</v>
      </c>
      <c r="T66" s="51">
        <v>4</v>
      </c>
      <c r="U66" s="438" t="s">
        <v>850</v>
      </c>
      <c r="V66" s="438">
        <v>1</v>
      </c>
      <c r="W66" s="438">
        <v>10</v>
      </c>
      <c r="X66" s="235"/>
      <c r="Y66" s="235"/>
      <c r="Z66" s="235"/>
      <c r="AA66" s="438" t="s">
        <v>851</v>
      </c>
      <c r="AB66" s="438" t="s">
        <v>852</v>
      </c>
      <c r="AC66" s="235"/>
      <c r="AD66" s="438">
        <v>1</v>
      </c>
      <c r="AE66" s="438"/>
      <c r="AF66" s="438">
        <v>1</v>
      </c>
      <c r="AG66" s="438" t="s">
        <v>705</v>
      </c>
      <c r="AH66" s="438" t="s">
        <v>706</v>
      </c>
      <c r="AI66" s="438"/>
      <c r="AJ66" s="438">
        <v>0</v>
      </c>
      <c r="AK66" s="438"/>
      <c r="AL66" s="440" t="s">
        <v>717</v>
      </c>
    </row>
    <row r="67" spans="1:39" ht="162" customHeight="1">
      <c r="A67" s="433"/>
      <c r="B67" s="281"/>
      <c r="C67" s="281"/>
      <c r="D67" s="365"/>
      <c r="E67" s="281"/>
      <c r="F67" s="235"/>
      <c r="G67" s="434"/>
      <c r="H67" s="173"/>
      <c r="I67" s="240"/>
      <c r="J67" s="435"/>
      <c r="K67" s="436"/>
      <c r="L67" s="436"/>
      <c r="M67" s="437"/>
      <c r="N67" s="281"/>
      <c r="O67" s="281"/>
      <c r="P67" s="281"/>
      <c r="Q67" s="281"/>
      <c r="R67" s="438">
        <v>1</v>
      </c>
      <c r="S67" s="438">
        <v>8</v>
      </c>
      <c r="T67" s="51">
        <v>4</v>
      </c>
      <c r="U67" s="438" t="s">
        <v>853</v>
      </c>
      <c r="V67" s="438">
        <v>1</v>
      </c>
      <c r="W67" s="438">
        <v>8</v>
      </c>
      <c r="X67" s="235"/>
      <c r="Y67" s="235"/>
      <c r="Z67" s="235"/>
      <c r="AA67" s="438" t="s">
        <v>846</v>
      </c>
      <c r="AB67" s="438" t="s">
        <v>854</v>
      </c>
      <c r="AC67" s="235"/>
      <c r="AD67" s="438">
        <v>1</v>
      </c>
      <c r="AE67" s="444"/>
      <c r="AF67" s="438">
        <v>1</v>
      </c>
      <c r="AG67" s="438" t="s">
        <v>723</v>
      </c>
      <c r="AH67" s="438" t="s">
        <v>724</v>
      </c>
      <c r="AI67" s="438"/>
      <c r="AJ67" s="438">
        <v>3</v>
      </c>
      <c r="AK67" s="438"/>
      <c r="AL67" s="440" t="s">
        <v>813</v>
      </c>
    </row>
    <row r="68" spans="1:39" ht="151.5" customHeight="1">
      <c r="A68" s="433"/>
      <c r="B68" s="281"/>
      <c r="C68" s="281"/>
      <c r="D68" s="365"/>
      <c r="E68" s="281"/>
      <c r="F68" s="235"/>
      <c r="G68" s="434"/>
      <c r="H68" s="173"/>
      <c r="I68" s="240"/>
      <c r="J68" s="435"/>
      <c r="K68" s="436"/>
      <c r="L68" s="436"/>
      <c r="M68" s="437"/>
      <c r="N68" s="281"/>
      <c r="O68" s="281"/>
      <c r="P68" s="281"/>
      <c r="Q68" s="281"/>
      <c r="R68" s="438">
        <v>1</v>
      </c>
      <c r="S68" s="438">
        <v>12</v>
      </c>
      <c r="T68" s="51">
        <v>1</v>
      </c>
      <c r="U68" s="438" t="s">
        <v>855</v>
      </c>
      <c r="V68" s="438">
        <v>1</v>
      </c>
      <c r="W68" s="438">
        <v>3</v>
      </c>
      <c r="X68" s="235"/>
      <c r="Y68" s="235"/>
      <c r="Z68" s="235"/>
      <c r="AA68" s="438" t="s">
        <v>856</v>
      </c>
      <c r="AB68" s="438" t="s">
        <v>857</v>
      </c>
      <c r="AC68" s="235"/>
      <c r="AD68" s="438">
        <v>1</v>
      </c>
      <c r="AE68" s="235"/>
      <c r="AF68" s="438">
        <v>1</v>
      </c>
      <c r="AG68" s="438" t="s">
        <v>705</v>
      </c>
      <c r="AH68" s="438" t="s">
        <v>706</v>
      </c>
      <c r="AI68" s="438"/>
      <c r="AJ68" s="438">
        <v>0</v>
      </c>
      <c r="AK68" s="438"/>
      <c r="AL68" s="440" t="s">
        <v>707</v>
      </c>
    </row>
    <row r="69" spans="1:39" ht="130.5" customHeight="1">
      <c r="A69" s="433"/>
      <c r="B69" s="281"/>
      <c r="C69" s="281"/>
      <c r="D69" s="365"/>
      <c r="E69" s="281"/>
      <c r="F69" s="235"/>
      <c r="G69" s="434"/>
      <c r="H69" s="173"/>
      <c r="I69" s="240"/>
      <c r="J69" s="435"/>
      <c r="K69" s="436"/>
      <c r="L69" s="436"/>
      <c r="M69" s="437"/>
      <c r="N69" s="281"/>
      <c r="O69" s="281"/>
      <c r="P69" s="281"/>
      <c r="Q69" s="281"/>
      <c r="R69" s="438">
        <v>1</v>
      </c>
      <c r="S69" s="438">
        <v>6</v>
      </c>
      <c r="T69" s="51">
        <v>3</v>
      </c>
      <c r="U69" s="438" t="s">
        <v>858</v>
      </c>
      <c r="V69" s="438">
        <v>1</v>
      </c>
      <c r="W69" s="438">
        <v>6</v>
      </c>
      <c r="X69" s="235"/>
      <c r="Y69" s="235"/>
      <c r="Z69" s="235"/>
      <c r="AA69" s="438" t="s">
        <v>859</v>
      </c>
      <c r="AB69" s="438" t="s">
        <v>860</v>
      </c>
      <c r="AC69" s="235"/>
      <c r="AD69" s="438">
        <v>1</v>
      </c>
      <c r="AE69" s="235"/>
      <c r="AF69" s="438">
        <v>1</v>
      </c>
      <c r="AG69" s="438" t="s">
        <v>723</v>
      </c>
      <c r="AH69" s="438" t="s">
        <v>724</v>
      </c>
      <c r="AI69" s="438"/>
      <c r="AJ69" s="438">
        <v>4</v>
      </c>
      <c r="AK69" s="438"/>
      <c r="AL69" s="440" t="s">
        <v>813</v>
      </c>
    </row>
    <row r="70" spans="1:39" ht="160.5" customHeight="1">
      <c r="A70" s="433"/>
      <c r="B70" s="281"/>
      <c r="C70" s="281"/>
      <c r="D70" s="365"/>
      <c r="E70" s="281"/>
      <c r="F70" s="235"/>
      <c r="G70" s="434"/>
      <c r="H70" s="173"/>
      <c r="I70" s="240"/>
      <c r="J70" s="435"/>
      <c r="K70" s="436"/>
      <c r="L70" s="436"/>
      <c r="M70" s="437"/>
      <c r="N70" s="281"/>
      <c r="O70" s="281"/>
      <c r="P70" s="281"/>
      <c r="Q70" s="281"/>
      <c r="R70" s="438">
        <v>1</v>
      </c>
      <c r="S70" s="438">
        <v>4</v>
      </c>
      <c r="T70" s="51">
        <v>3</v>
      </c>
      <c r="U70" s="438" t="s">
        <v>861</v>
      </c>
      <c r="V70" s="438">
        <v>2</v>
      </c>
      <c r="W70" s="438">
        <v>6</v>
      </c>
      <c r="X70" s="235"/>
      <c r="Y70" s="235"/>
      <c r="Z70" s="235"/>
      <c r="AA70" s="438" t="s">
        <v>862</v>
      </c>
      <c r="AB70" s="438" t="s">
        <v>712</v>
      </c>
      <c r="AC70" s="235"/>
      <c r="AD70" s="438">
        <v>1</v>
      </c>
      <c r="AE70" s="235"/>
      <c r="AF70" s="438">
        <v>1</v>
      </c>
      <c r="AG70" s="438" t="s">
        <v>723</v>
      </c>
      <c r="AH70" s="438" t="s">
        <v>724</v>
      </c>
      <c r="AI70" s="438"/>
      <c r="AJ70" s="438">
        <v>2</v>
      </c>
      <c r="AK70" s="438"/>
      <c r="AL70" s="440" t="s">
        <v>813</v>
      </c>
    </row>
    <row r="71" spans="1:39" ht="151.5" customHeight="1">
      <c r="A71" s="433"/>
      <c r="B71" s="281"/>
      <c r="C71" s="281"/>
      <c r="D71" s="365"/>
      <c r="E71" s="281"/>
      <c r="F71" s="235"/>
      <c r="G71" s="434"/>
      <c r="H71" s="173"/>
      <c r="I71" s="240"/>
      <c r="J71" s="435"/>
      <c r="K71" s="436"/>
      <c r="L71" s="436"/>
      <c r="M71" s="437"/>
      <c r="N71" s="281"/>
      <c r="O71" s="281"/>
      <c r="P71" s="281"/>
      <c r="Q71" s="281"/>
      <c r="R71" s="438">
        <v>1</v>
      </c>
      <c r="S71" s="438">
        <v>14</v>
      </c>
      <c r="T71" s="51">
        <v>4</v>
      </c>
      <c r="U71" s="438" t="s">
        <v>863</v>
      </c>
      <c r="V71" s="438">
        <v>1</v>
      </c>
      <c r="W71" s="438">
        <v>8</v>
      </c>
      <c r="X71" s="235"/>
      <c r="Y71" s="235"/>
      <c r="Z71" s="235"/>
      <c r="AA71" s="438" t="s">
        <v>260</v>
      </c>
      <c r="AB71" s="438" t="s">
        <v>864</v>
      </c>
      <c r="AC71" s="235"/>
      <c r="AD71" s="438">
        <v>1</v>
      </c>
      <c r="AE71" s="235"/>
      <c r="AF71" s="438">
        <v>1</v>
      </c>
      <c r="AG71" s="438" t="s">
        <v>723</v>
      </c>
      <c r="AH71" s="438" t="s">
        <v>724</v>
      </c>
      <c r="AI71" s="438"/>
      <c r="AJ71" s="438">
        <v>4</v>
      </c>
      <c r="AK71" s="438"/>
      <c r="AL71" s="440" t="s">
        <v>725</v>
      </c>
    </row>
    <row r="72" spans="1:39" ht="171.75" customHeight="1">
      <c r="A72" s="433"/>
      <c r="B72" s="281"/>
      <c r="C72" s="281"/>
      <c r="D72" s="365"/>
      <c r="E72" s="281"/>
      <c r="F72" s="235"/>
      <c r="G72" s="434"/>
      <c r="H72" s="173"/>
      <c r="I72" s="240"/>
      <c r="J72" s="435"/>
      <c r="K72" s="436"/>
      <c r="L72" s="436"/>
      <c r="M72" s="437"/>
      <c r="N72" s="281"/>
      <c r="O72" s="281"/>
      <c r="P72" s="281"/>
      <c r="Q72" s="281"/>
      <c r="R72" s="438">
        <v>1</v>
      </c>
      <c r="S72" s="438">
        <v>14</v>
      </c>
      <c r="T72" s="51">
        <v>1</v>
      </c>
      <c r="U72" s="438" t="s">
        <v>865</v>
      </c>
      <c r="V72" s="438">
        <v>1</v>
      </c>
      <c r="W72" s="438">
        <v>3</v>
      </c>
      <c r="X72" s="235"/>
      <c r="Y72" s="235"/>
      <c r="Z72" s="235"/>
      <c r="AA72" s="445" t="s">
        <v>866</v>
      </c>
      <c r="AB72" s="438" t="s">
        <v>867</v>
      </c>
      <c r="AC72" s="235"/>
      <c r="AD72" s="438">
        <v>1</v>
      </c>
      <c r="AE72" s="235"/>
      <c r="AF72" s="438">
        <v>1</v>
      </c>
      <c r="AG72" s="438" t="s">
        <v>705</v>
      </c>
      <c r="AH72" s="438" t="s">
        <v>706</v>
      </c>
      <c r="AI72" s="438"/>
      <c r="AJ72" s="438">
        <v>0</v>
      </c>
      <c r="AK72" s="438"/>
      <c r="AL72" s="440" t="s">
        <v>707</v>
      </c>
    </row>
    <row r="73" spans="1:39" ht="157.5" customHeight="1">
      <c r="A73" s="433"/>
      <c r="B73" s="281"/>
      <c r="C73" s="281"/>
      <c r="D73" s="365"/>
      <c r="E73" s="281"/>
      <c r="F73" s="235"/>
      <c r="G73" s="434"/>
      <c r="H73" s="173"/>
      <c r="I73" s="240"/>
      <c r="J73" s="435"/>
      <c r="K73" s="436"/>
      <c r="L73" s="436"/>
      <c r="M73" s="437"/>
      <c r="N73" s="281"/>
      <c r="O73" s="281"/>
      <c r="P73" s="281"/>
      <c r="Q73" s="281"/>
      <c r="R73" s="438">
        <v>2</v>
      </c>
      <c r="S73" s="438">
        <v>28</v>
      </c>
      <c r="T73" s="51">
        <v>4</v>
      </c>
      <c r="U73" s="438" t="s">
        <v>868</v>
      </c>
      <c r="V73" s="438">
        <v>1</v>
      </c>
      <c r="W73" s="438">
        <v>12</v>
      </c>
      <c r="X73" s="235"/>
      <c r="Y73" s="235"/>
      <c r="Z73" s="235"/>
      <c r="AA73" s="445" t="s">
        <v>869</v>
      </c>
      <c r="AB73" s="438" t="s">
        <v>870</v>
      </c>
      <c r="AC73" s="235"/>
      <c r="AD73" s="438">
        <v>1</v>
      </c>
      <c r="AE73" s="235"/>
      <c r="AF73" s="438">
        <v>1</v>
      </c>
      <c r="AG73" s="438" t="s">
        <v>716</v>
      </c>
      <c r="AH73" s="438" t="s">
        <v>706</v>
      </c>
      <c r="AI73" s="438"/>
      <c r="AJ73" s="438">
        <v>5</v>
      </c>
      <c r="AK73" s="438"/>
      <c r="AL73" s="440" t="s">
        <v>717</v>
      </c>
    </row>
    <row r="74" spans="1:39" ht="192" customHeight="1">
      <c r="A74" s="433"/>
      <c r="B74" s="281"/>
      <c r="C74" s="281"/>
      <c r="D74" s="365"/>
      <c r="E74" s="281"/>
      <c r="F74" s="235"/>
      <c r="G74" s="434"/>
      <c r="H74" s="173"/>
      <c r="I74" s="240"/>
      <c r="J74" s="435"/>
      <c r="K74" s="436"/>
      <c r="L74" s="436"/>
      <c r="M74" s="437"/>
      <c r="N74" s="281"/>
      <c r="O74" s="281"/>
      <c r="P74" s="281"/>
      <c r="Q74" s="281"/>
      <c r="R74" s="438">
        <v>2</v>
      </c>
      <c r="S74" s="438">
        <v>26</v>
      </c>
      <c r="T74" s="51">
        <v>4</v>
      </c>
      <c r="U74" s="438" t="s">
        <v>871</v>
      </c>
      <c r="V74" s="438">
        <v>1</v>
      </c>
      <c r="W74" s="438">
        <v>12</v>
      </c>
      <c r="X74" s="235"/>
      <c r="Y74" s="235"/>
      <c r="Z74" s="235"/>
      <c r="AA74" s="445" t="s">
        <v>553</v>
      </c>
      <c r="AB74" s="438" t="s">
        <v>872</v>
      </c>
      <c r="AC74" s="235"/>
      <c r="AD74" s="438">
        <v>1</v>
      </c>
      <c r="AE74" s="235"/>
      <c r="AF74" s="438">
        <v>1</v>
      </c>
      <c r="AG74" s="438" t="s">
        <v>716</v>
      </c>
      <c r="AH74" s="438" t="s">
        <v>706</v>
      </c>
      <c r="AI74" s="438"/>
      <c r="AJ74" s="438">
        <v>4</v>
      </c>
      <c r="AK74" s="438"/>
      <c r="AL74" s="440" t="s">
        <v>717</v>
      </c>
    </row>
    <row r="75" spans="1:39" ht="138" customHeight="1">
      <c r="A75" s="433"/>
      <c r="B75" s="281"/>
      <c r="C75" s="281"/>
      <c r="D75" s="365"/>
      <c r="E75" s="281"/>
      <c r="F75" s="235"/>
      <c r="G75" s="434"/>
      <c r="H75" s="173"/>
      <c r="I75" s="240"/>
      <c r="J75" s="435"/>
      <c r="K75" s="436"/>
      <c r="L75" s="436"/>
      <c r="M75" s="437"/>
      <c r="N75" s="281"/>
      <c r="O75" s="281"/>
      <c r="P75" s="281"/>
      <c r="Q75" s="281"/>
      <c r="R75" s="438">
        <v>1</v>
      </c>
      <c r="S75" s="438">
        <v>14</v>
      </c>
      <c r="T75" s="51">
        <v>1</v>
      </c>
      <c r="U75" s="438" t="s">
        <v>873</v>
      </c>
      <c r="V75" s="438">
        <v>1</v>
      </c>
      <c r="W75" s="438">
        <v>2</v>
      </c>
      <c r="X75" s="235"/>
      <c r="Y75" s="235"/>
      <c r="Z75" s="235"/>
      <c r="AA75" s="445" t="s">
        <v>874</v>
      </c>
      <c r="AB75" s="438" t="s">
        <v>875</v>
      </c>
      <c r="AC75" s="235"/>
      <c r="AD75" s="438">
        <v>1</v>
      </c>
      <c r="AE75" s="51">
        <v>1</v>
      </c>
      <c r="AF75" s="438"/>
      <c r="AG75" s="438" t="s">
        <v>723</v>
      </c>
      <c r="AH75" s="438" t="s">
        <v>706</v>
      </c>
      <c r="AI75" s="438"/>
      <c r="AJ75" s="438">
        <v>0</v>
      </c>
      <c r="AK75" s="438"/>
      <c r="AL75" s="440" t="s">
        <v>707</v>
      </c>
    </row>
    <row r="76" spans="1:39" ht="123.75">
      <c r="A76" s="433"/>
      <c r="B76" s="281"/>
      <c r="C76" s="281"/>
      <c r="D76" s="365"/>
      <c r="E76" s="281"/>
      <c r="F76" s="235"/>
      <c r="G76" s="434"/>
      <c r="H76" s="173"/>
      <c r="I76" s="240"/>
      <c r="J76" s="435"/>
      <c r="K76" s="436"/>
      <c r="L76" s="436"/>
      <c r="M76" s="437"/>
      <c r="N76" s="281"/>
      <c r="O76" s="281"/>
      <c r="P76" s="281"/>
      <c r="Q76" s="281"/>
      <c r="R76" s="438">
        <v>2</v>
      </c>
      <c r="S76" s="438">
        <v>23</v>
      </c>
      <c r="T76" s="51">
        <v>4</v>
      </c>
      <c r="U76" s="438" t="s">
        <v>876</v>
      </c>
      <c r="V76" s="438">
        <v>1</v>
      </c>
      <c r="W76" s="438">
        <v>10</v>
      </c>
      <c r="X76" s="235"/>
      <c r="Y76" s="235"/>
      <c r="Z76" s="235"/>
      <c r="AA76" s="438" t="s">
        <v>877</v>
      </c>
      <c r="AB76" s="438" t="s">
        <v>878</v>
      </c>
      <c r="AC76" s="235"/>
      <c r="AD76" s="438">
        <v>1</v>
      </c>
      <c r="AE76" s="235"/>
      <c r="AF76" s="438">
        <v>1</v>
      </c>
      <c r="AG76" s="438" t="s">
        <v>705</v>
      </c>
      <c r="AH76" s="438" t="s">
        <v>706</v>
      </c>
      <c r="AI76" s="438"/>
      <c r="AJ76" s="438">
        <v>2</v>
      </c>
      <c r="AK76" s="438"/>
      <c r="AL76" s="440" t="s">
        <v>717</v>
      </c>
      <c r="AM76" s="438"/>
    </row>
    <row r="77" spans="1:39" ht="123.75">
      <c r="A77" s="433"/>
      <c r="B77" s="281"/>
      <c r="C77" s="281"/>
      <c r="D77" s="365"/>
      <c r="E77" s="281"/>
      <c r="F77" s="235"/>
      <c r="G77" s="434"/>
      <c r="H77" s="173"/>
      <c r="I77" s="240"/>
      <c r="J77" s="435"/>
      <c r="K77" s="436"/>
      <c r="L77" s="436"/>
      <c r="M77" s="437"/>
      <c r="N77" s="281"/>
      <c r="O77" s="281"/>
      <c r="P77" s="281"/>
      <c r="Q77" s="281"/>
      <c r="R77" s="438">
        <v>1</v>
      </c>
      <c r="S77" s="438">
        <v>9</v>
      </c>
      <c r="T77" s="51">
        <v>1</v>
      </c>
      <c r="U77" s="438" t="s">
        <v>879</v>
      </c>
      <c r="V77" s="438">
        <v>1</v>
      </c>
      <c r="W77" s="438">
        <v>3</v>
      </c>
      <c r="X77" s="235"/>
      <c r="Y77" s="235"/>
      <c r="Z77" s="235"/>
      <c r="AA77" s="438" t="s">
        <v>312</v>
      </c>
      <c r="AB77" s="438" t="s">
        <v>880</v>
      </c>
      <c r="AC77" s="235"/>
      <c r="AD77" s="438">
        <v>1</v>
      </c>
      <c r="AE77" s="235"/>
      <c r="AF77" s="438">
        <v>1</v>
      </c>
      <c r="AG77" s="438" t="s">
        <v>705</v>
      </c>
      <c r="AH77" s="438" t="s">
        <v>706</v>
      </c>
      <c r="AI77" s="438"/>
      <c r="AJ77" s="438">
        <v>0</v>
      </c>
      <c r="AK77" s="438"/>
      <c r="AL77" s="440" t="s">
        <v>707</v>
      </c>
    </row>
    <row r="78" spans="1:39" ht="289.5" customHeight="1">
      <c r="A78" s="433"/>
      <c r="B78" s="281"/>
      <c r="C78" s="281"/>
      <c r="D78" s="365"/>
      <c r="E78" s="281"/>
      <c r="F78" s="235"/>
      <c r="G78" s="434"/>
      <c r="H78" s="173"/>
      <c r="I78" s="240"/>
      <c r="J78" s="435"/>
      <c r="K78" s="436"/>
      <c r="L78" s="436"/>
      <c r="M78" s="437"/>
      <c r="N78" s="281"/>
      <c r="O78" s="281"/>
      <c r="P78" s="281"/>
      <c r="Q78" s="281"/>
      <c r="R78" s="438">
        <v>2</v>
      </c>
      <c r="S78" s="438">
        <v>20</v>
      </c>
      <c r="T78" s="51">
        <v>4</v>
      </c>
      <c r="U78" s="438" t="s">
        <v>881</v>
      </c>
      <c r="V78" s="438">
        <v>2</v>
      </c>
      <c r="W78" s="438">
        <v>10</v>
      </c>
      <c r="X78" s="235"/>
      <c r="Y78" s="235"/>
      <c r="Z78" s="235"/>
      <c r="AA78" s="438" t="s">
        <v>882</v>
      </c>
      <c r="AB78" s="438" t="s">
        <v>883</v>
      </c>
      <c r="AC78" s="235"/>
      <c r="AD78" s="438">
        <v>1</v>
      </c>
      <c r="AE78" s="235"/>
      <c r="AF78" s="438">
        <v>1</v>
      </c>
      <c r="AG78" s="438" t="s">
        <v>705</v>
      </c>
      <c r="AH78" s="438" t="s">
        <v>706</v>
      </c>
      <c r="AI78" s="438"/>
      <c r="AJ78" s="438">
        <v>0</v>
      </c>
      <c r="AK78" s="438"/>
      <c r="AL78" s="440" t="s">
        <v>707</v>
      </c>
    </row>
    <row r="79" spans="1:39" ht="182.25" customHeight="1">
      <c r="A79" s="433"/>
      <c r="B79" s="281"/>
      <c r="C79" s="281"/>
      <c r="D79" s="365"/>
      <c r="E79" s="281"/>
      <c r="F79" s="235"/>
      <c r="G79" s="434"/>
      <c r="H79" s="173"/>
      <c r="I79" s="240"/>
      <c r="J79" s="435"/>
      <c r="K79" s="436"/>
      <c r="L79" s="436"/>
      <c r="M79" s="437"/>
      <c r="N79" s="281"/>
      <c r="O79" s="281"/>
      <c r="P79" s="281"/>
      <c r="Q79" s="281"/>
      <c r="R79" s="438">
        <v>1</v>
      </c>
      <c r="S79" s="438">
        <v>16</v>
      </c>
      <c r="T79" s="51">
        <v>1</v>
      </c>
      <c r="U79" s="438" t="s">
        <v>884</v>
      </c>
      <c r="V79" s="438">
        <v>1</v>
      </c>
      <c r="W79" s="438">
        <v>3</v>
      </c>
      <c r="X79" s="235"/>
      <c r="Y79" s="235"/>
      <c r="Z79" s="235"/>
      <c r="AA79" s="438" t="s">
        <v>312</v>
      </c>
      <c r="AB79" s="438" t="s">
        <v>885</v>
      </c>
      <c r="AC79" s="235"/>
      <c r="AD79" s="438">
        <v>1</v>
      </c>
      <c r="AE79" s="235"/>
      <c r="AF79" s="438">
        <v>1</v>
      </c>
      <c r="AG79" s="438" t="s">
        <v>705</v>
      </c>
      <c r="AH79" s="438" t="s">
        <v>706</v>
      </c>
      <c r="AI79" s="438"/>
      <c r="AJ79" s="438">
        <v>0</v>
      </c>
      <c r="AK79" s="438"/>
      <c r="AL79" s="440" t="s">
        <v>707</v>
      </c>
    </row>
    <row r="80" spans="1:39" ht="153" customHeight="1">
      <c r="A80" s="433"/>
      <c r="B80" s="281"/>
      <c r="C80" s="281"/>
      <c r="D80" s="365"/>
      <c r="E80" s="281"/>
      <c r="F80" s="235"/>
      <c r="G80" s="434"/>
      <c r="H80" s="173"/>
      <c r="I80" s="240"/>
      <c r="J80" s="435"/>
      <c r="K80" s="436"/>
      <c r="L80" s="436"/>
      <c r="M80" s="437"/>
      <c r="N80" s="281"/>
      <c r="O80" s="281"/>
      <c r="P80" s="281"/>
      <c r="Q80" s="281"/>
      <c r="R80" s="438">
        <v>2</v>
      </c>
      <c r="S80" s="438">
        <v>22</v>
      </c>
      <c r="T80" s="51">
        <v>4</v>
      </c>
      <c r="U80" s="438" t="s">
        <v>886</v>
      </c>
      <c r="V80" s="438">
        <v>1</v>
      </c>
      <c r="W80" s="438">
        <v>10</v>
      </c>
      <c r="X80" s="235"/>
      <c r="Y80" s="235"/>
      <c r="Z80" s="235"/>
      <c r="AA80" s="438" t="s">
        <v>887</v>
      </c>
      <c r="AB80" s="438" t="s">
        <v>888</v>
      </c>
      <c r="AC80" s="235"/>
      <c r="AD80" s="438">
        <v>1</v>
      </c>
      <c r="AE80" s="235"/>
      <c r="AF80" s="438">
        <v>1</v>
      </c>
      <c r="AG80" s="438" t="s">
        <v>705</v>
      </c>
      <c r="AH80" s="438" t="s">
        <v>706</v>
      </c>
      <c r="AI80" s="438"/>
      <c r="AJ80" s="438">
        <v>0</v>
      </c>
      <c r="AK80" s="438"/>
      <c r="AL80" s="440" t="s">
        <v>707</v>
      </c>
    </row>
    <row r="81" spans="1:39" ht="155.25" customHeight="1">
      <c r="A81" s="433"/>
      <c r="B81" s="281"/>
      <c r="C81" s="281"/>
      <c r="D81" s="365"/>
      <c r="E81" s="281"/>
      <c r="F81" s="235"/>
      <c r="G81" s="434"/>
      <c r="H81" s="173"/>
      <c r="I81" s="240"/>
      <c r="J81" s="435"/>
      <c r="K81" s="436"/>
      <c r="L81" s="436"/>
      <c r="M81" s="437"/>
      <c r="N81" s="281"/>
      <c r="O81" s="281"/>
      <c r="P81" s="281"/>
      <c r="Q81" s="281"/>
      <c r="R81" s="438">
        <v>1</v>
      </c>
      <c r="S81" s="438">
        <v>15</v>
      </c>
      <c r="T81" s="51">
        <v>1</v>
      </c>
      <c r="U81" s="438" t="s">
        <v>889</v>
      </c>
      <c r="V81" s="438">
        <v>1</v>
      </c>
      <c r="W81" s="438">
        <v>3</v>
      </c>
      <c r="X81" s="235"/>
      <c r="Y81" s="235"/>
      <c r="Z81" s="235"/>
      <c r="AA81" s="438" t="s">
        <v>890</v>
      </c>
      <c r="AB81" s="438" t="s">
        <v>780</v>
      </c>
      <c r="AC81" s="235"/>
      <c r="AD81" s="438">
        <v>1</v>
      </c>
      <c r="AE81" s="235"/>
      <c r="AF81" s="438">
        <v>1</v>
      </c>
      <c r="AG81" s="438" t="s">
        <v>705</v>
      </c>
      <c r="AH81" s="438" t="s">
        <v>706</v>
      </c>
      <c r="AI81" s="438"/>
      <c r="AJ81" s="438">
        <v>0</v>
      </c>
      <c r="AK81" s="438"/>
      <c r="AL81" s="440" t="s">
        <v>707</v>
      </c>
    </row>
    <row r="82" spans="1:39" ht="183" customHeight="1">
      <c r="A82" s="433"/>
      <c r="B82" s="281"/>
      <c r="C82" s="281"/>
      <c r="D82" s="365"/>
      <c r="E82" s="281"/>
      <c r="F82" s="235"/>
      <c r="G82" s="434"/>
      <c r="H82" s="173"/>
      <c r="I82" s="240"/>
      <c r="J82" s="435"/>
      <c r="K82" s="436"/>
      <c r="L82" s="436"/>
      <c r="M82" s="437"/>
      <c r="N82" s="281"/>
      <c r="O82" s="281"/>
      <c r="P82" s="281"/>
      <c r="Q82" s="281"/>
      <c r="R82" s="438">
        <v>2</v>
      </c>
      <c r="S82" s="438">
        <v>20</v>
      </c>
      <c r="T82" s="51">
        <v>1</v>
      </c>
      <c r="U82" s="442" t="s">
        <v>891</v>
      </c>
      <c r="V82" s="438">
        <v>1</v>
      </c>
      <c r="W82" s="438">
        <v>2</v>
      </c>
      <c r="X82" s="235"/>
      <c r="Y82" s="235"/>
      <c r="Z82" s="235"/>
      <c r="AA82" s="438" t="s">
        <v>892</v>
      </c>
      <c r="AB82" s="438" t="s">
        <v>893</v>
      </c>
      <c r="AC82" s="235"/>
      <c r="AD82" s="438">
        <v>1</v>
      </c>
      <c r="AE82" s="235"/>
      <c r="AF82" s="444">
        <v>1</v>
      </c>
      <c r="AG82" s="438" t="s">
        <v>705</v>
      </c>
      <c r="AH82" s="438" t="s">
        <v>706</v>
      </c>
      <c r="AI82" s="438"/>
      <c r="AJ82" s="438">
        <v>0</v>
      </c>
      <c r="AK82" s="438"/>
      <c r="AL82" s="440" t="s">
        <v>717</v>
      </c>
    </row>
    <row r="83" spans="1:39" ht="349.5" customHeight="1">
      <c r="A83" s="433"/>
      <c r="B83" s="281"/>
      <c r="C83" s="281"/>
      <c r="D83" s="365"/>
      <c r="E83" s="281"/>
      <c r="F83" s="235"/>
      <c r="G83" s="434"/>
      <c r="H83" s="173"/>
      <c r="I83" s="240"/>
      <c r="J83" s="435"/>
      <c r="K83" s="436"/>
      <c r="L83" s="436"/>
      <c r="M83" s="437"/>
      <c r="N83" s="281"/>
      <c r="O83" s="281"/>
      <c r="P83" s="281"/>
      <c r="Q83" s="281"/>
      <c r="R83" s="438">
        <v>3</v>
      </c>
      <c r="S83" s="438">
        <v>16</v>
      </c>
      <c r="T83" s="51">
        <v>4</v>
      </c>
      <c r="U83" s="442" t="s">
        <v>894</v>
      </c>
      <c r="V83" s="438">
        <v>2</v>
      </c>
      <c r="W83" s="438">
        <v>14</v>
      </c>
      <c r="X83" s="235"/>
      <c r="Y83" s="235"/>
      <c r="Z83" s="235"/>
      <c r="AA83" s="438" t="s">
        <v>373</v>
      </c>
      <c r="AB83" s="438" t="s">
        <v>895</v>
      </c>
      <c r="AC83" s="235"/>
      <c r="AD83" s="438">
        <v>1</v>
      </c>
      <c r="AE83" s="235"/>
      <c r="AF83" s="444">
        <v>1</v>
      </c>
      <c r="AG83" s="438" t="s">
        <v>705</v>
      </c>
      <c r="AH83" s="438" t="s">
        <v>706</v>
      </c>
      <c r="AI83" s="438"/>
      <c r="AJ83" s="438">
        <v>0</v>
      </c>
      <c r="AK83" s="438"/>
      <c r="AL83" s="440" t="s">
        <v>717</v>
      </c>
    </row>
    <row r="84" spans="1:39" ht="349.5" customHeight="1">
      <c r="A84" s="433"/>
      <c r="B84" s="281"/>
      <c r="C84" s="281"/>
      <c r="D84" s="365"/>
      <c r="E84" s="281"/>
      <c r="F84" s="235"/>
      <c r="G84" s="434"/>
      <c r="H84" s="173"/>
      <c r="I84" s="240"/>
      <c r="J84" s="435"/>
      <c r="K84" s="436"/>
      <c r="L84" s="436"/>
      <c r="M84" s="437"/>
      <c r="N84" s="281"/>
      <c r="O84" s="281"/>
      <c r="P84" s="281"/>
      <c r="Q84" s="281"/>
      <c r="R84" s="438">
        <v>2</v>
      </c>
      <c r="S84" s="438">
        <v>23</v>
      </c>
      <c r="T84" s="51">
        <v>4</v>
      </c>
      <c r="U84" s="442" t="s">
        <v>896</v>
      </c>
      <c r="V84" s="438">
        <v>1</v>
      </c>
      <c r="W84" s="438">
        <v>12</v>
      </c>
      <c r="X84" s="235"/>
      <c r="Y84" s="235"/>
      <c r="Z84" s="235"/>
      <c r="AA84" s="438" t="s">
        <v>897</v>
      </c>
      <c r="AB84" s="438" t="s">
        <v>898</v>
      </c>
      <c r="AC84" s="235"/>
      <c r="AD84" s="438">
        <v>1</v>
      </c>
      <c r="AE84" s="51">
        <v>1</v>
      </c>
      <c r="AF84" s="444"/>
      <c r="AG84" s="438" t="s">
        <v>723</v>
      </c>
      <c r="AH84" s="438" t="s">
        <v>706</v>
      </c>
      <c r="AI84" s="438"/>
      <c r="AJ84" s="438">
        <v>3</v>
      </c>
      <c r="AK84" s="438"/>
      <c r="AL84" s="440" t="s">
        <v>717</v>
      </c>
    </row>
    <row r="85" spans="1:39" ht="349.5" customHeight="1">
      <c r="A85" s="433"/>
      <c r="B85" s="281"/>
      <c r="C85" s="281"/>
      <c r="D85" s="365"/>
      <c r="E85" s="281"/>
      <c r="F85" s="235"/>
      <c r="G85" s="434"/>
      <c r="H85" s="173"/>
      <c r="I85" s="240"/>
      <c r="J85" s="435"/>
      <c r="K85" s="436"/>
      <c r="L85" s="436"/>
      <c r="M85" s="437"/>
      <c r="N85" s="281"/>
      <c r="O85" s="281"/>
      <c r="P85" s="281"/>
      <c r="Q85" s="281"/>
      <c r="R85" s="438">
        <v>1</v>
      </c>
      <c r="S85" s="438">
        <v>14</v>
      </c>
      <c r="T85" s="51">
        <v>4</v>
      </c>
      <c r="U85" s="442" t="s">
        <v>899</v>
      </c>
      <c r="V85" s="438">
        <v>1</v>
      </c>
      <c r="W85" s="438">
        <v>8</v>
      </c>
      <c r="X85" s="235"/>
      <c r="Y85" s="235"/>
      <c r="Z85" s="235"/>
      <c r="AA85" s="438" t="s">
        <v>335</v>
      </c>
      <c r="AB85" s="438" t="s">
        <v>864</v>
      </c>
      <c r="AC85" s="235"/>
      <c r="AD85" s="438">
        <v>1</v>
      </c>
      <c r="AE85" s="235"/>
      <c r="AF85" s="444">
        <v>1</v>
      </c>
      <c r="AG85" s="438" t="s">
        <v>723</v>
      </c>
      <c r="AH85" s="438" t="s">
        <v>724</v>
      </c>
      <c r="AI85" s="438"/>
      <c r="AJ85" s="438">
        <v>5</v>
      </c>
      <c r="AK85" s="438"/>
      <c r="AL85" s="440" t="s">
        <v>725</v>
      </c>
    </row>
    <row r="86" spans="1:39" ht="286.5" customHeight="1">
      <c r="A86" s="433"/>
      <c r="B86" s="281"/>
      <c r="C86" s="281"/>
      <c r="D86" s="365"/>
      <c r="E86" s="281"/>
      <c r="F86" s="235"/>
      <c r="G86" s="434"/>
      <c r="H86" s="173"/>
      <c r="I86" s="240"/>
      <c r="J86" s="435"/>
      <c r="K86" s="436"/>
      <c r="L86" s="436"/>
      <c r="M86" s="437"/>
      <c r="N86" s="281"/>
      <c r="O86" s="281"/>
      <c r="P86" s="281"/>
      <c r="Q86" s="281"/>
      <c r="R86" s="438">
        <v>1</v>
      </c>
      <c r="S86" s="438">
        <v>17</v>
      </c>
      <c r="T86" s="51">
        <v>1</v>
      </c>
      <c r="U86" s="438" t="s">
        <v>900</v>
      </c>
      <c r="V86" s="438">
        <v>1</v>
      </c>
      <c r="W86" s="438">
        <v>3</v>
      </c>
      <c r="X86" s="235"/>
      <c r="Y86" s="235"/>
      <c r="Z86" s="235"/>
      <c r="AA86" s="438" t="s">
        <v>901</v>
      </c>
      <c r="AB86" s="438" t="s">
        <v>902</v>
      </c>
      <c r="AC86" s="235"/>
      <c r="AD86" s="438">
        <v>1</v>
      </c>
      <c r="AE86" s="438">
        <v>1</v>
      </c>
      <c r="AF86" s="235"/>
      <c r="AG86" s="438" t="s">
        <v>705</v>
      </c>
      <c r="AH86" s="438" t="s">
        <v>706</v>
      </c>
      <c r="AI86" s="438"/>
      <c r="AJ86" s="438">
        <v>0</v>
      </c>
      <c r="AK86" s="438"/>
      <c r="AL86" s="440" t="s">
        <v>707</v>
      </c>
    </row>
    <row r="87" spans="1:39" ht="123.75">
      <c r="A87" s="433"/>
      <c r="B87" s="281"/>
      <c r="C87" s="281"/>
      <c r="D87" s="365"/>
      <c r="E87" s="281"/>
      <c r="F87" s="235"/>
      <c r="G87" s="434"/>
      <c r="H87" s="173"/>
      <c r="I87" s="240"/>
      <c r="J87" s="435"/>
      <c r="K87" s="436"/>
      <c r="L87" s="436"/>
      <c r="M87" s="437"/>
      <c r="N87" s="281"/>
      <c r="O87" s="281"/>
      <c r="P87" s="281"/>
      <c r="Q87" s="281"/>
      <c r="R87" s="438">
        <v>1</v>
      </c>
      <c r="S87" s="438">
        <v>12</v>
      </c>
      <c r="T87" s="51">
        <v>1</v>
      </c>
      <c r="U87" s="438" t="s">
        <v>903</v>
      </c>
      <c r="V87" s="438">
        <v>1</v>
      </c>
      <c r="W87" s="438">
        <v>2</v>
      </c>
      <c r="X87" s="235"/>
      <c r="Y87" s="235"/>
      <c r="Z87" s="235"/>
      <c r="AA87" s="438" t="s">
        <v>904</v>
      </c>
      <c r="AB87" s="438" t="s">
        <v>797</v>
      </c>
      <c r="AC87" s="235"/>
      <c r="AD87" s="438">
        <v>1</v>
      </c>
      <c r="AE87" s="235"/>
      <c r="AF87" s="438">
        <v>1</v>
      </c>
      <c r="AG87" s="438" t="s">
        <v>705</v>
      </c>
      <c r="AH87" s="438" t="s">
        <v>706</v>
      </c>
      <c r="AI87" s="438"/>
      <c r="AJ87" s="438">
        <v>0</v>
      </c>
      <c r="AK87" s="438"/>
      <c r="AL87" s="440" t="s">
        <v>707</v>
      </c>
    </row>
    <row r="88" spans="1:39" ht="289.5" customHeight="1">
      <c r="A88" s="433"/>
      <c r="B88" s="281"/>
      <c r="C88" s="281"/>
      <c r="D88" s="365"/>
      <c r="E88" s="281"/>
      <c r="F88" s="235"/>
      <c r="G88" s="434"/>
      <c r="H88" s="173"/>
      <c r="I88" s="240"/>
      <c r="J88" s="435"/>
      <c r="K88" s="436"/>
      <c r="L88" s="436"/>
      <c r="M88" s="437"/>
      <c r="N88" s="281"/>
      <c r="O88" s="281"/>
      <c r="P88" s="281"/>
      <c r="Q88" s="281"/>
      <c r="R88" s="438">
        <v>1</v>
      </c>
      <c r="S88" s="438">
        <v>13</v>
      </c>
      <c r="T88" s="51">
        <v>1</v>
      </c>
      <c r="U88" s="438" t="s">
        <v>905</v>
      </c>
      <c r="V88" s="438">
        <v>1</v>
      </c>
      <c r="W88" s="438">
        <v>3</v>
      </c>
      <c r="X88" s="235"/>
      <c r="Y88" s="235"/>
      <c r="Z88" s="235"/>
      <c r="AA88" s="438" t="s">
        <v>906</v>
      </c>
      <c r="AB88" s="438" t="s">
        <v>857</v>
      </c>
      <c r="AC88" s="235"/>
      <c r="AD88" s="438">
        <v>1</v>
      </c>
      <c r="AE88" s="235"/>
      <c r="AF88" s="438">
        <v>1</v>
      </c>
      <c r="AG88" s="438" t="s">
        <v>705</v>
      </c>
      <c r="AH88" s="438" t="s">
        <v>706</v>
      </c>
      <c r="AI88" s="438"/>
      <c r="AJ88" s="438">
        <v>0</v>
      </c>
      <c r="AK88" s="438"/>
      <c r="AL88" s="440" t="s">
        <v>707</v>
      </c>
    </row>
    <row r="89" spans="1:39" ht="277.5" customHeight="1">
      <c r="A89" s="433"/>
      <c r="B89" s="281"/>
      <c r="C89" s="281"/>
      <c r="D89" s="365"/>
      <c r="E89" s="281"/>
      <c r="F89" s="235"/>
      <c r="G89" s="434"/>
      <c r="H89" s="173"/>
      <c r="I89" s="240"/>
      <c r="J89" s="435"/>
      <c r="K89" s="436"/>
      <c r="L89" s="436"/>
      <c r="M89" s="437"/>
      <c r="N89" s="281"/>
      <c r="O89" s="281"/>
      <c r="P89" s="281"/>
      <c r="Q89" s="281"/>
      <c r="R89" s="438">
        <v>1</v>
      </c>
      <c r="S89" s="438">
        <v>17</v>
      </c>
      <c r="T89" s="51">
        <v>1</v>
      </c>
      <c r="U89" s="438" t="s">
        <v>907</v>
      </c>
      <c r="V89" s="438">
        <v>2</v>
      </c>
      <c r="W89" s="438">
        <v>3</v>
      </c>
      <c r="X89" s="235"/>
      <c r="Y89" s="235"/>
      <c r="Z89" s="235"/>
      <c r="AA89" s="438" t="s">
        <v>908</v>
      </c>
      <c r="AB89" s="438" t="s">
        <v>786</v>
      </c>
      <c r="AC89" s="235"/>
      <c r="AD89" s="438">
        <v>1</v>
      </c>
      <c r="AE89" s="235"/>
      <c r="AF89" s="438">
        <v>1</v>
      </c>
      <c r="AG89" s="438" t="s">
        <v>705</v>
      </c>
      <c r="AH89" s="438" t="s">
        <v>706</v>
      </c>
      <c r="AI89" s="438"/>
      <c r="AJ89" s="438">
        <v>0</v>
      </c>
      <c r="AK89" s="438"/>
      <c r="AL89" s="440" t="s">
        <v>707</v>
      </c>
    </row>
    <row r="90" spans="1:39" ht="330" customHeight="1">
      <c r="A90" s="433"/>
      <c r="B90" s="281"/>
      <c r="C90" s="281"/>
      <c r="D90" s="365"/>
      <c r="E90" s="281"/>
      <c r="F90" s="235"/>
      <c r="G90" s="434"/>
      <c r="H90" s="173"/>
      <c r="I90" s="240"/>
      <c r="J90" s="435"/>
      <c r="K90" s="436"/>
      <c r="L90" s="436"/>
      <c r="M90" s="437"/>
      <c r="N90" s="281"/>
      <c r="O90" s="281"/>
      <c r="P90" s="281"/>
      <c r="Q90" s="281"/>
      <c r="R90" s="438">
        <v>2</v>
      </c>
      <c r="S90" s="438">
        <v>16</v>
      </c>
      <c r="T90" s="51">
        <v>4</v>
      </c>
      <c r="U90" s="438" t="s">
        <v>909</v>
      </c>
      <c r="V90" s="438">
        <v>1</v>
      </c>
      <c r="W90" s="438">
        <v>10</v>
      </c>
      <c r="X90" s="235"/>
      <c r="Y90" s="235"/>
      <c r="Z90" s="235"/>
      <c r="AA90" s="438" t="s">
        <v>910</v>
      </c>
      <c r="AB90" s="438" t="s">
        <v>710</v>
      </c>
      <c r="AC90" s="235"/>
      <c r="AD90" s="438">
        <v>1</v>
      </c>
      <c r="AE90" s="235"/>
      <c r="AF90" s="438">
        <v>1</v>
      </c>
      <c r="AG90" s="438" t="s">
        <v>705</v>
      </c>
      <c r="AH90" s="438" t="s">
        <v>706</v>
      </c>
      <c r="AI90" s="438"/>
      <c r="AJ90" s="438">
        <v>0</v>
      </c>
      <c r="AK90" s="438"/>
      <c r="AL90" s="440" t="s">
        <v>717</v>
      </c>
    </row>
    <row r="91" spans="1:39" ht="356.25" customHeight="1">
      <c r="A91" s="433"/>
      <c r="B91" s="281"/>
      <c r="C91" s="281"/>
      <c r="D91" s="365"/>
      <c r="E91" s="281"/>
      <c r="F91" s="235"/>
      <c r="G91" s="434"/>
      <c r="H91" s="173"/>
      <c r="I91" s="240"/>
      <c r="J91" s="435"/>
      <c r="K91" s="436"/>
      <c r="L91" s="436"/>
      <c r="M91" s="437"/>
      <c r="N91" s="281"/>
      <c r="O91" s="281"/>
      <c r="P91" s="281"/>
      <c r="Q91" s="281"/>
      <c r="R91" s="438">
        <v>2</v>
      </c>
      <c r="S91" s="438">
        <v>36</v>
      </c>
      <c r="T91" s="51">
        <v>4</v>
      </c>
      <c r="U91" s="438" t="s">
        <v>911</v>
      </c>
      <c r="V91" s="438">
        <v>1</v>
      </c>
      <c r="W91" s="438">
        <v>12</v>
      </c>
      <c r="X91" s="235"/>
      <c r="Y91" s="235"/>
      <c r="Z91" s="235"/>
      <c r="AA91" s="438" t="s">
        <v>912</v>
      </c>
      <c r="AB91" s="438" t="s">
        <v>913</v>
      </c>
      <c r="AC91" s="235"/>
      <c r="AD91" s="438">
        <v>1</v>
      </c>
      <c r="AE91" s="235"/>
      <c r="AF91" s="438">
        <v>1</v>
      </c>
      <c r="AG91" s="438" t="s">
        <v>716</v>
      </c>
      <c r="AH91" s="438" t="s">
        <v>706</v>
      </c>
      <c r="AI91" s="438"/>
      <c r="AJ91" s="438">
        <v>6</v>
      </c>
      <c r="AK91" s="438"/>
      <c r="AL91" s="440" t="s">
        <v>717</v>
      </c>
    </row>
    <row r="92" spans="1:39" ht="287.25" customHeight="1">
      <c r="A92" s="433"/>
      <c r="B92" s="281"/>
      <c r="C92" s="281"/>
      <c r="D92" s="365"/>
      <c r="E92" s="281"/>
      <c r="F92" s="235"/>
      <c r="G92" s="434"/>
      <c r="H92" s="173"/>
      <c r="I92" s="240"/>
      <c r="J92" s="435"/>
      <c r="K92" s="436"/>
      <c r="L92" s="436"/>
      <c r="M92" s="437"/>
      <c r="N92" s="281"/>
      <c r="O92" s="281"/>
      <c r="P92" s="281"/>
      <c r="Q92" s="281"/>
      <c r="R92" s="438">
        <v>1</v>
      </c>
      <c r="S92" s="438">
        <v>19</v>
      </c>
      <c r="T92" s="51">
        <v>1</v>
      </c>
      <c r="U92" s="438" t="s">
        <v>914</v>
      </c>
      <c r="V92" s="438">
        <v>1</v>
      </c>
      <c r="W92" s="438">
        <v>3</v>
      </c>
      <c r="X92" s="235"/>
      <c r="Y92" s="235"/>
      <c r="Z92" s="235"/>
      <c r="AA92" s="438" t="s">
        <v>915</v>
      </c>
      <c r="AB92" s="438" t="s">
        <v>826</v>
      </c>
      <c r="AC92" s="235"/>
      <c r="AD92" s="438">
        <v>1</v>
      </c>
      <c r="AE92" s="235"/>
      <c r="AF92" s="438">
        <v>1</v>
      </c>
      <c r="AG92" s="438" t="s">
        <v>705</v>
      </c>
      <c r="AH92" s="438" t="s">
        <v>706</v>
      </c>
      <c r="AI92" s="438"/>
      <c r="AJ92" s="438">
        <v>0</v>
      </c>
      <c r="AK92" s="438"/>
      <c r="AL92" s="440" t="s">
        <v>707</v>
      </c>
    </row>
    <row r="93" spans="1:39" ht="366.75" customHeight="1">
      <c r="A93" s="433"/>
      <c r="B93" s="281"/>
      <c r="C93" s="281"/>
      <c r="D93" s="365"/>
      <c r="E93" s="281"/>
      <c r="F93" s="235"/>
      <c r="G93" s="434"/>
      <c r="H93" s="173"/>
      <c r="I93" s="240"/>
      <c r="J93" s="435"/>
      <c r="K93" s="436"/>
      <c r="L93" s="436"/>
      <c r="M93" s="437"/>
      <c r="N93" s="281"/>
      <c r="O93" s="281"/>
      <c r="P93" s="281"/>
      <c r="Q93" s="281"/>
      <c r="R93" s="438">
        <v>1</v>
      </c>
      <c r="S93" s="438">
        <v>16</v>
      </c>
      <c r="T93" s="51">
        <v>4</v>
      </c>
      <c r="U93" s="438" t="s">
        <v>916</v>
      </c>
      <c r="V93" s="438">
        <v>1</v>
      </c>
      <c r="W93" s="438">
        <v>8</v>
      </c>
      <c r="X93" s="235"/>
      <c r="Y93" s="235"/>
      <c r="Z93" s="235"/>
      <c r="AA93" s="438" t="s">
        <v>917</v>
      </c>
      <c r="AB93" s="438" t="s">
        <v>710</v>
      </c>
      <c r="AC93" s="235"/>
      <c r="AD93" s="438">
        <v>1</v>
      </c>
      <c r="AE93" s="235"/>
      <c r="AF93" s="438">
        <v>1</v>
      </c>
      <c r="AG93" s="438" t="s">
        <v>723</v>
      </c>
      <c r="AH93" s="438" t="s">
        <v>724</v>
      </c>
      <c r="AI93" s="438"/>
      <c r="AJ93" s="438">
        <v>3</v>
      </c>
      <c r="AK93" s="438"/>
      <c r="AL93" s="440" t="s">
        <v>725</v>
      </c>
    </row>
    <row r="94" spans="1:39" ht="278.25" customHeight="1">
      <c r="A94" s="433"/>
      <c r="B94" s="281"/>
      <c r="C94" s="281"/>
      <c r="D94" s="365"/>
      <c r="E94" s="281"/>
      <c r="F94" s="235"/>
      <c r="G94" s="434"/>
      <c r="H94" s="173"/>
      <c r="I94" s="240"/>
      <c r="J94" s="435"/>
      <c r="K94" s="436"/>
      <c r="L94" s="436"/>
      <c r="M94" s="437"/>
      <c r="N94" s="281"/>
      <c r="O94" s="281"/>
      <c r="P94" s="281"/>
      <c r="Q94" s="281"/>
      <c r="R94" s="438">
        <v>2</v>
      </c>
      <c r="S94" s="438">
        <v>20</v>
      </c>
      <c r="T94" s="51">
        <v>4</v>
      </c>
      <c r="U94" s="438" t="s">
        <v>918</v>
      </c>
      <c r="V94" s="438">
        <v>1</v>
      </c>
      <c r="W94" s="438">
        <v>10</v>
      </c>
      <c r="X94" s="235"/>
      <c r="Y94" s="235"/>
      <c r="Z94" s="235"/>
      <c r="AA94" s="438" t="s">
        <v>314</v>
      </c>
      <c r="AB94" s="438" t="s">
        <v>919</v>
      </c>
      <c r="AC94" s="235"/>
      <c r="AD94" s="438">
        <v>1</v>
      </c>
      <c r="AE94" s="235"/>
      <c r="AF94" s="438">
        <v>1</v>
      </c>
      <c r="AG94" s="438" t="s">
        <v>705</v>
      </c>
      <c r="AH94" s="438" t="s">
        <v>706</v>
      </c>
      <c r="AI94" s="438"/>
      <c r="AJ94" s="438">
        <v>0</v>
      </c>
      <c r="AK94" s="438"/>
      <c r="AL94" s="440" t="s">
        <v>707</v>
      </c>
      <c r="AM94" s="438"/>
    </row>
    <row r="95" spans="1:39" ht="336" customHeight="1">
      <c r="A95" s="433"/>
      <c r="B95" s="281"/>
      <c r="C95" s="281"/>
      <c r="D95" s="365"/>
      <c r="E95" s="281"/>
      <c r="F95" s="235"/>
      <c r="G95" s="434"/>
      <c r="H95" s="173"/>
      <c r="I95" s="240"/>
      <c r="J95" s="435"/>
      <c r="K95" s="436"/>
      <c r="L95" s="436"/>
      <c r="M95" s="437"/>
      <c r="N95" s="281"/>
      <c r="O95" s="281"/>
      <c r="P95" s="281"/>
      <c r="Q95" s="281"/>
      <c r="R95" s="438">
        <v>2</v>
      </c>
      <c r="S95" s="438">
        <v>36</v>
      </c>
      <c r="T95" s="51">
        <v>4</v>
      </c>
      <c r="U95" s="442" t="s">
        <v>920</v>
      </c>
      <c r="V95" s="438">
        <v>1</v>
      </c>
      <c r="W95" s="438">
        <v>12</v>
      </c>
      <c r="X95" s="235"/>
      <c r="Y95" s="235"/>
      <c r="Z95" s="235"/>
      <c r="AA95" s="438" t="s">
        <v>921</v>
      </c>
      <c r="AB95" s="438" t="s">
        <v>922</v>
      </c>
      <c r="AC95" s="235"/>
      <c r="AD95" s="438">
        <v>1</v>
      </c>
      <c r="AE95" s="235"/>
      <c r="AF95" s="438">
        <v>1</v>
      </c>
      <c r="AG95" s="438" t="s">
        <v>716</v>
      </c>
      <c r="AH95" s="438" t="s">
        <v>706</v>
      </c>
      <c r="AI95" s="438"/>
      <c r="AJ95" s="438">
        <v>8</v>
      </c>
      <c r="AK95" s="438"/>
      <c r="AL95" s="440" t="s">
        <v>717</v>
      </c>
      <c r="AM95" s="446"/>
    </row>
    <row r="96" spans="1:39" ht="299.25" customHeight="1">
      <c r="A96" s="433"/>
      <c r="B96" s="281"/>
      <c r="C96" s="281"/>
      <c r="D96" s="365"/>
      <c r="E96" s="281"/>
      <c r="F96" s="235"/>
      <c r="G96" s="434"/>
      <c r="H96" s="173"/>
      <c r="I96" s="240"/>
      <c r="J96" s="435"/>
      <c r="K96" s="436"/>
      <c r="L96" s="436"/>
      <c r="M96" s="437"/>
      <c r="N96" s="281"/>
      <c r="O96" s="281"/>
      <c r="P96" s="281"/>
      <c r="Q96" s="281"/>
      <c r="R96" s="438">
        <v>1</v>
      </c>
      <c r="S96" s="438">
        <v>19</v>
      </c>
      <c r="T96" s="51">
        <v>1</v>
      </c>
      <c r="U96" s="438" t="s">
        <v>923</v>
      </c>
      <c r="V96" s="438">
        <v>1</v>
      </c>
      <c r="W96" s="438">
        <v>3</v>
      </c>
      <c r="X96" s="235"/>
      <c r="Y96" s="235"/>
      <c r="Z96" s="235"/>
      <c r="AA96" s="438" t="s">
        <v>924</v>
      </c>
      <c r="AB96" s="438" t="s">
        <v>925</v>
      </c>
      <c r="AC96" s="235"/>
      <c r="AD96" s="438">
        <v>1</v>
      </c>
      <c r="AE96" s="235"/>
      <c r="AF96" s="438">
        <v>1</v>
      </c>
      <c r="AG96" s="438" t="s">
        <v>705</v>
      </c>
      <c r="AH96" s="438" t="s">
        <v>706</v>
      </c>
      <c r="AI96" s="438"/>
      <c r="AJ96" s="438">
        <v>0</v>
      </c>
      <c r="AK96" s="438"/>
      <c r="AL96" s="440" t="s">
        <v>707</v>
      </c>
    </row>
    <row r="97" spans="1:38" ht="146.25">
      <c r="A97" s="433"/>
      <c r="B97" s="281"/>
      <c r="C97" s="281"/>
      <c r="D97" s="365"/>
      <c r="E97" s="281"/>
      <c r="F97" s="235"/>
      <c r="G97" s="434"/>
      <c r="H97" s="173"/>
      <c r="I97" s="240"/>
      <c r="J97" s="435"/>
      <c r="K97" s="436"/>
      <c r="L97" s="436"/>
      <c r="M97" s="437"/>
      <c r="N97" s="281"/>
      <c r="O97" s="281"/>
      <c r="P97" s="281"/>
      <c r="Q97" s="281"/>
      <c r="R97" s="438">
        <v>2</v>
      </c>
      <c r="S97" s="438">
        <v>16</v>
      </c>
      <c r="T97" s="51">
        <v>4</v>
      </c>
      <c r="U97" s="438" t="s">
        <v>926</v>
      </c>
      <c r="V97" s="438">
        <v>1</v>
      </c>
      <c r="W97" s="438">
        <v>10</v>
      </c>
      <c r="X97" s="235"/>
      <c r="Y97" s="235"/>
      <c r="Z97" s="235"/>
      <c r="AA97" s="438" t="s">
        <v>927</v>
      </c>
      <c r="AB97" s="438" t="s">
        <v>928</v>
      </c>
      <c r="AC97" s="235"/>
      <c r="AD97" s="438">
        <v>1</v>
      </c>
      <c r="AE97" s="235"/>
      <c r="AF97" s="438">
        <v>1</v>
      </c>
      <c r="AG97" s="438" t="s">
        <v>716</v>
      </c>
      <c r="AH97" s="438" t="s">
        <v>929</v>
      </c>
      <c r="AI97" s="438"/>
      <c r="AJ97" s="438">
        <v>3</v>
      </c>
      <c r="AK97" s="438"/>
      <c r="AL97" s="440" t="s">
        <v>717</v>
      </c>
    </row>
    <row r="98" spans="1:38" ht="146.25">
      <c r="A98" s="433"/>
      <c r="B98" s="281"/>
      <c r="C98" s="281"/>
      <c r="D98" s="365"/>
      <c r="E98" s="281"/>
      <c r="F98" s="235"/>
      <c r="G98" s="434"/>
      <c r="H98" s="173"/>
      <c r="I98" s="240"/>
      <c r="J98" s="435"/>
      <c r="K98" s="436"/>
      <c r="L98" s="436"/>
      <c r="M98" s="437"/>
      <c r="N98" s="281"/>
      <c r="O98" s="281"/>
      <c r="P98" s="281"/>
      <c r="Q98" s="281"/>
      <c r="R98" s="438">
        <v>2</v>
      </c>
      <c r="S98" s="438">
        <v>28</v>
      </c>
      <c r="T98" s="51">
        <v>4</v>
      </c>
      <c r="U98" s="438" t="s">
        <v>930</v>
      </c>
      <c r="V98" s="438">
        <v>1</v>
      </c>
      <c r="W98" s="438">
        <v>14</v>
      </c>
      <c r="X98" s="235"/>
      <c r="Y98" s="235"/>
      <c r="Z98" s="235"/>
      <c r="AA98" s="438" t="s">
        <v>931</v>
      </c>
      <c r="AB98" s="438" t="s">
        <v>932</v>
      </c>
      <c r="AC98" s="235"/>
      <c r="AD98" s="438">
        <v>1</v>
      </c>
      <c r="AE98" s="51">
        <v>1</v>
      </c>
      <c r="AF98" s="438"/>
      <c r="AG98" s="438" t="s">
        <v>716</v>
      </c>
      <c r="AH98" s="438" t="s">
        <v>929</v>
      </c>
      <c r="AI98" s="438"/>
      <c r="AJ98" s="438">
        <v>6</v>
      </c>
      <c r="AK98" s="438"/>
      <c r="AL98" s="440" t="s">
        <v>717</v>
      </c>
    </row>
    <row r="99" spans="1:38" ht="146.25">
      <c r="A99" s="433"/>
      <c r="B99" s="281"/>
      <c r="C99" s="281"/>
      <c r="D99" s="365"/>
      <c r="E99" s="281"/>
      <c r="F99" s="235"/>
      <c r="G99" s="434"/>
      <c r="H99" s="173"/>
      <c r="I99" s="240"/>
      <c r="J99" s="435"/>
      <c r="K99" s="436"/>
      <c r="L99" s="436"/>
      <c r="M99" s="437"/>
      <c r="N99" s="281"/>
      <c r="O99" s="281"/>
      <c r="P99" s="281"/>
      <c r="Q99" s="281"/>
      <c r="R99" s="438">
        <v>1</v>
      </c>
      <c r="S99" s="438">
        <v>14</v>
      </c>
      <c r="T99" s="51">
        <v>4</v>
      </c>
      <c r="U99" s="438" t="s">
        <v>933</v>
      </c>
      <c r="V99" s="438">
        <v>1</v>
      </c>
      <c r="W99" s="438">
        <v>6</v>
      </c>
      <c r="X99" s="235"/>
      <c r="Y99" s="235"/>
      <c r="Z99" s="235"/>
      <c r="AA99" s="438" t="s">
        <v>934</v>
      </c>
      <c r="AB99" s="438" t="s">
        <v>875</v>
      </c>
      <c r="AC99" s="235"/>
      <c r="AD99" s="438">
        <v>1</v>
      </c>
      <c r="AE99" s="51"/>
      <c r="AF99" s="438">
        <v>1</v>
      </c>
      <c r="AG99" s="438" t="s">
        <v>723</v>
      </c>
      <c r="AH99" s="438" t="s">
        <v>724</v>
      </c>
      <c r="AI99" s="438"/>
      <c r="AJ99" s="438">
        <v>2</v>
      </c>
      <c r="AK99" s="438"/>
      <c r="AL99" s="443" t="s">
        <v>725</v>
      </c>
    </row>
    <row r="100" spans="1:38" ht="146.25">
      <c r="A100" s="433"/>
      <c r="B100" s="281"/>
      <c r="C100" s="281"/>
      <c r="D100" s="365"/>
      <c r="E100" s="281"/>
      <c r="F100" s="235"/>
      <c r="G100" s="434"/>
      <c r="H100" s="173"/>
      <c r="I100" s="240"/>
      <c r="J100" s="435"/>
      <c r="K100" s="436"/>
      <c r="L100" s="436"/>
      <c r="M100" s="437"/>
      <c r="N100" s="281"/>
      <c r="O100" s="281"/>
      <c r="P100" s="281"/>
      <c r="Q100" s="281"/>
      <c r="R100" s="438">
        <v>1</v>
      </c>
      <c r="S100" s="438">
        <v>12</v>
      </c>
      <c r="T100" s="51">
        <v>4</v>
      </c>
      <c r="U100" s="438" t="s">
        <v>935</v>
      </c>
      <c r="V100" s="438">
        <v>1</v>
      </c>
      <c r="W100" s="438">
        <v>6</v>
      </c>
      <c r="X100" s="235"/>
      <c r="Y100" s="235"/>
      <c r="Z100" s="235"/>
      <c r="AA100" s="438" t="s">
        <v>936</v>
      </c>
      <c r="AB100" s="438" t="s">
        <v>875</v>
      </c>
      <c r="AC100" s="235"/>
      <c r="AD100" s="438">
        <v>1</v>
      </c>
      <c r="AE100" s="51"/>
      <c r="AF100" s="438">
        <v>1</v>
      </c>
      <c r="AG100" s="438" t="s">
        <v>723</v>
      </c>
      <c r="AH100" s="438" t="s">
        <v>724</v>
      </c>
      <c r="AI100" s="438"/>
      <c r="AJ100" s="438">
        <v>4</v>
      </c>
      <c r="AK100" s="438"/>
      <c r="AL100" s="440" t="s">
        <v>725</v>
      </c>
    </row>
    <row r="101" spans="1:38" ht="123.75">
      <c r="A101" s="433"/>
      <c r="B101" s="281"/>
      <c r="C101" s="281"/>
      <c r="D101" s="365"/>
      <c r="E101" s="281"/>
      <c r="F101" s="235"/>
      <c r="G101" s="434"/>
      <c r="H101" s="173"/>
      <c r="I101" s="240"/>
      <c r="J101" s="435"/>
      <c r="K101" s="436"/>
      <c r="L101" s="436"/>
      <c r="M101" s="437"/>
      <c r="N101" s="281"/>
      <c r="O101" s="281"/>
      <c r="P101" s="281"/>
      <c r="Q101" s="281"/>
      <c r="R101" s="438">
        <v>1</v>
      </c>
      <c r="S101" s="438">
        <v>18</v>
      </c>
      <c r="T101" s="51">
        <v>1</v>
      </c>
      <c r="U101" s="438" t="s">
        <v>937</v>
      </c>
      <c r="V101" s="438">
        <v>1</v>
      </c>
      <c r="W101" s="438">
        <v>2</v>
      </c>
      <c r="X101" s="235"/>
      <c r="Y101" s="235"/>
      <c r="Z101" s="235"/>
      <c r="AA101" s="438" t="s">
        <v>938</v>
      </c>
      <c r="AB101" s="438" t="s">
        <v>939</v>
      </c>
      <c r="AC101" s="235"/>
      <c r="AD101" s="438">
        <v>1</v>
      </c>
      <c r="AE101" s="235"/>
      <c r="AF101" s="438">
        <v>1</v>
      </c>
      <c r="AG101" s="438" t="s">
        <v>705</v>
      </c>
      <c r="AH101" s="438" t="s">
        <v>706</v>
      </c>
      <c r="AI101" s="438"/>
      <c r="AJ101" s="438">
        <v>0</v>
      </c>
      <c r="AK101" s="438"/>
      <c r="AL101" s="440" t="s">
        <v>707</v>
      </c>
    </row>
    <row r="102" spans="1:38" ht="146.25">
      <c r="A102" s="433"/>
      <c r="B102" s="281"/>
      <c r="C102" s="281"/>
      <c r="D102" s="365"/>
      <c r="E102" s="281"/>
      <c r="F102" s="235"/>
      <c r="G102" s="434"/>
      <c r="H102" s="173"/>
      <c r="I102" s="240"/>
      <c r="J102" s="435"/>
      <c r="K102" s="436"/>
      <c r="L102" s="436"/>
      <c r="M102" s="437"/>
      <c r="N102" s="281"/>
      <c r="O102" s="281"/>
      <c r="P102" s="281"/>
      <c r="Q102" s="281"/>
      <c r="R102" s="438">
        <v>1</v>
      </c>
      <c r="S102" s="438">
        <v>12</v>
      </c>
      <c r="T102" s="51">
        <v>3</v>
      </c>
      <c r="U102" s="438" t="s">
        <v>940</v>
      </c>
      <c r="V102" s="438">
        <v>1</v>
      </c>
      <c r="W102" s="438">
        <v>8</v>
      </c>
      <c r="X102" s="235"/>
      <c r="Y102" s="235"/>
      <c r="Z102" s="235"/>
      <c r="AA102" s="438" t="s">
        <v>941</v>
      </c>
      <c r="AB102" s="438" t="s">
        <v>880</v>
      </c>
      <c r="AC102" s="235"/>
      <c r="AD102" s="438">
        <v>1</v>
      </c>
      <c r="AE102" s="235"/>
      <c r="AF102" s="438">
        <v>1</v>
      </c>
      <c r="AG102" s="438" t="s">
        <v>723</v>
      </c>
      <c r="AH102" s="438" t="s">
        <v>724</v>
      </c>
      <c r="AI102" s="438"/>
      <c r="AJ102" s="438">
        <v>0</v>
      </c>
      <c r="AK102" s="438"/>
      <c r="AL102" s="440" t="s">
        <v>725</v>
      </c>
    </row>
    <row r="103" spans="1:38" ht="146.25">
      <c r="A103" s="433"/>
      <c r="B103" s="281"/>
      <c r="C103" s="281"/>
      <c r="D103" s="365"/>
      <c r="E103" s="281"/>
      <c r="F103" s="235"/>
      <c r="G103" s="434"/>
      <c r="H103" s="173"/>
      <c r="I103" s="240"/>
      <c r="J103" s="435"/>
      <c r="K103" s="436"/>
      <c r="L103" s="436"/>
      <c r="M103" s="437"/>
      <c r="N103" s="281"/>
      <c r="O103" s="281"/>
      <c r="P103" s="281"/>
      <c r="Q103" s="281"/>
      <c r="R103" s="438">
        <v>2</v>
      </c>
      <c r="S103" s="438">
        <v>26</v>
      </c>
      <c r="T103" s="51">
        <v>4</v>
      </c>
      <c r="U103" s="438" t="s">
        <v>942</v>
      </c>
      <c r="V103" s="438">
        <v>1</v>
      </c>
      <c r="W103" s="438">
        <v>10</v>
      </c>
      <c r="X103" s="235"/>
      <c r="Y103" s="235"/>
      <c r="Z103" s="235"/>
      <c r="AA103" s="438" t="s">
        <v>257</v>
      </c>
      <c r="AB103" s="438" t="s">
        <v>943</v>
      </c>
      <c r="AC103" s="235"/>
      <c r="AD103" s="438">
        <v>1</v>
      </c>
      <c r="AE103" s="235"/>
      <c r="AF103" s="438">
        <v>1</v>
      </c>
      <c r="AG103" s="438" t="s">
        <v>716</v>
      </c>
      <c r="AH103" s="438" t="s">
        <v>706</v>
      </c>
      <c r="AI103" s="438"/>
      <c r="AJ103" s="438">
        <v>7</v>
      </c>
      <c r="AK103" s="438"/>
      <c r="AL103" s="440" t="s">
        <v>717</v>
      </c>
    </row>
    <row r="104" spans="1:38" ht="123.75">
      <c r="A104" s="433"/>
      <c r="B104" s="281"/>
      <c r="C104" s="281"/>
      <c r="D104" s="365"/>
      <c r="E104" s="281"/>
      <c r="F104" s="235"/>
      <c r="G104" s="434"/>
      <c r="H104" s="173"/>
      <c r="I104" s="240"/>
      <c r="J104" s="435"/>
      <c r="K104" s="436"/>
      <c r="L104" s="436"/>
      <c r="M104" s="437"/>
      <c r="N104" s="281"/>
      <c r="O104" s="281"/>
      <c r="P104" s="281"/>
      <c r="Q104" s="281"/>
      <c r="R104" s="438">
        <v>1</v>
      </c>
      <c r="S104" s="438">
        <v>17</v>
      </c>
      <c r="T104" s="51">
        <v>1</v>
      </c>
      <c r="U104" s="438" t="s">
        <v>944</v>
      </c>
      <c r="V104" s="438">
        <v>2</v>
      </c>
      <c r="W104" s="438">
        <v>2</v>
      </c>
      <c r="X104" s="235"/>
      <c r="Y104" s="235"/>
      <c r="Z104" s="235"/>
      <c r="AA104" s="438" t="s">
        <v>945</v>
      </c>
      <c r="AB104" s="438" t="s">
        <v>946</v>
      </c>
      <c r="AC104" s="235"/>
      <c r="AD104" s="438">
        <v>1</v>
      </c>
      <c r="AE104" s="235"/>
      <c r="AF104" s="438">
        <v>1</v>
      </c>
      <c r="AG104" s="438" t="s">
        <v>705</v>
      </c>
      <c r="AH104" s="438" t="s">
        <v>706</v>
      </c>
      <c r="AI104" s="438"/>
      <c r="AJ104" s="438">
        <v>0</v>
      </c>
      <c r="AK104" s="438"/>
      <c r="AL104" s="440" t="s">
        <v>707</v>
      </c>
    </row>
    <row r="105" spans="1:38" ht="123.75">
      <c r="A105" s="433"/>
      <c r="B105" s="281"/>
      <c r="C105" s="281"/>
      <c r="D105" s="365"/>
      <c r="E105" s="281"/>
      <c r="F105" s="235"/>
      <c r="G105" s="434"/>
      <c r="H105" s="173"/>
      <c r="I105" s="240"/>
      <c r="J105" s="435"/>
      <c r="K105" s="436"/>
      <c r="L105" s="436"/>
      <c r="M105" s="437"/>
      <c r="N105" s="281"/>
      <c r="O105" s="281"/>
      <c r="P105" s="281"/>
      <c r="Q105" s="281"/>
      <c r="R105" s="438">
        <v>2</v>
      </c>
      <c r="S105" s="438">
        <v>28</v>
      </c>
      <c r="T105" s="51">
        <v>4</v>
      </c>
      <c r="U105" s="438" t="s">
        <v>947</v>
      </c>
      <c r="V105" s="438">
        <v>1</v>
      </c>
      <c r="W105" s="438">
        <v>10</v>
      </c>
      <c r="X105" s="235"/>
      <c r="Y105" s="235"/>
      <c r="Z105" s="235"/>
      <c r="AA105" s="438" t="s">
        <v>948</v>
      </c>
      <c r="AB105" s="438" t="s">
        <v>949</v>
      </c>
      <c r="AC105" s="235"/>
      <c r="AD105" s="438">
        <v>1</v>
      </c>
      <c r="AE105" s="235"/>
      <c r="AF105" s="438">
        <v>1</v>
      </c>
      <c r="AG105" s="438" t="s">
        <v>705</v>
      </c>
      <c r="AH105" s="438" t="s">
        <v>706</v>
      </c>
      <c r="AI105" s="438"/>
      <c r="AJ105" s="438">
        <v>2</v>
      </c>
      <c r="AK105" s="438"/>
      <c r="AL105" s="440" t="s">
        <v>717</v>
      </c>
    </row>
    <row r="106" spans="1:38" ht="135">
      <c r="A106" s="433"/>
      <c r="B106" s="281"/>
      <c r="C106" s="281"/>
      <c r="D106" s="365"/>
      <c r="E106" s="281"/>
      <c r="F106" s="235"/>
      <c r="G106" s="434"/>
      <c r="H106" s="173"/>
      <c r="I106" s="240"/>
      <c r="J106" s="435"/>
      <c r="K106" s="436"/>
      <c r="L106" s="436"/>
      <c r="M106" s="437"/>
      <c r="N106" s="281"/>
      <c r="O106" s="281"/>
      <c r="P106" s="281"/>
      <c r="Q106" s="281"/>
      <c r="R106" s="438">
        <v>2</v>
      </c>
      <c r="S106" s="438">
        <v>68</v>
      </c>
      <c r="T106" s="51">
        <v>4</v>
      </c>
      <c r="U106" s="438" t="s">
        <v>950</v>
      </c>
      <c r="V106" s="438">
        <v>1</v>
      </c>
      <c r="W106" s="438">
        <v>12</v>
      </c>
      <c r="X106" s="235"/>
      <c r="Y106" s="235"/>
      <c r="Z106" s="235"/>
      <c r="AA106" s="438" t="s">
        <v>951</v>
      </c>
      <c r="AB106" s="438" t="s">
        <v>952</v>
      </c>
      <c r="AC106" s="235"/>
      <c r="AD106" s="438">
        <v>1</v>
      </c>
      <c r="AE106" s="235"/>
      <c r="AF106" s="438">
        <v>1</v>
      </c>
      <c r="AG106" s="438" t="s">
        <v>705</v>
      </c>
      <c r="AH106" s="438" t="s">
        <v>706</v>
      </c>
      <c r="AI106" s="438"/>
      <c r="AJ106" s="438">
        <v>6</v>
      </c>
      <c r="AK106" s="438"/>
      <c r="AL106" s="440" t="s">
        <v>813</v>
      </c>
    </row>
    <row r="107" spans="1:38" ht="146.25">
      <c r="A107" s="433"/>
      <c r="B107" s="281"/>
      <c r="C107" s="281"/>
      <c r="D107" s="365"/>
      <c r="E107" s="281"/>
      <c r="F107" s="235"/>
      <c r="G107" s="434"/>
      <c r="H107" s="173"/>
      <c r="I107" s="240"/>
      <c r="J107" s="435"/>
      <c r="K107" s="436"/>
      <c r="L107" s="436"/>
      <c r="M107" s="437"/>
      <c r="N107" s="281"/>
      <c r="O107" s="281"/>
      <c r="P107" s="281"/>
      <c r="Q107" s="281"/>
      <c r="R107" s="438">
        <v>3</v>
      </c>
      <c r="S107" s="438">
        <v>26</v>
      </c>
      <c r="T107" s="51">
        <v>4</v>
      </c>
      <c r="U107" s="438" t="s">
        <v>953</v>
      </c>
      <c r="V107" s="438">
        <v>2</v>
      </c>
      <c r="W107" s="438">
        <v>16</v>
      </c>
      <c r="X107" s="235"/>
      <c r="Y107" s="235"/>
      <c r="Z107" s="235"/>
      <c r="AA107" s="438" t="s">
        <v>331</v>
      </c>
      <c r="AB107" s="438" t="s">
        <v>954</v>
      </c>
      <c r="AC107" s="235"/>
      <c r="AD107" s="438">
        <v>1</v>
      </c>
      <c r="AE107" s="235"/>
      <c r="AF107" s="438">
        <v>1</v>
      </c>
      <c r="AG107" s="438" t="s">
        <v>716</v>
      </c>
      <c r="AH107" s="438" t="s">
        <v>706</v>
      </c>
      <c r="AI107" s="438"/>
      <c r="AJ107" s="438">
        <v>0</v>
      </c>
      <c r="AK107" s="438"/>
      <c r="AL107" s="440" t="s">
        <v>717</v>
      </c>
    </row>
    <row r="108" spans="1:38" ht="123.75">
      <c r="A108" s="433"/>
      <c r="B108" s="281"/>
      <c r="C108" s="281"/>
      <c r="D108" s="365"/>
      <c r="E108" s="281"/>
      <c r="F108" s="235"/>
      <c r="G108" s="434"/>
      <c r="H108" s="173"/>
      <c r="I108" s="240"/>
      <c r="J108" s="435"/>
      <c r="K108" s="436"/>
      <c r="L108" s="436"/>
      <c r="M108" s="437"/>
      <c r="N108" s="281"/>
      <c r="O108" s="281"/>
      <c r="P108" s="281"/>
      <c r="Q108" s="281"/>
      <c r="R108" s="438">
        <v>1</v>
      </c>
      <c r="S108" s="438">
        <v>23</v>
      </c>
      <c r="T108" s="51">
        <v>1</v>
      </c>
      <c r="U108" s="438" t="s">
        <v>955</v>
      </c>
      <c r="V108" s="438">
        <v>1</v>
      </c>
      <c r="W108" s="438">
        <v>3</v>
      </c>
      <c r="X108" s="235"/>
      <c r="Y108" s="235"/>
      <c r="Z108" s="235"/>
      <c r="AA108" s="438" t="s">
        <v>197</v>
      </c>
      <c r="AB108" s="438" t="s">
        <v>710</v>
      </c>
      <c r="AC108" s="235"/>
      <c r="AD108" s="438">
        <v>1</v>
      </c>
      <c r="AE108" s="235"/>
      <c r="AF108" s="438">
        <v>1</v>
      </c>
      <c r="AG108" s="438" t="s">
        <v>705</v>
      </c>
      <c r="AH108" s="438" t="s">
        <v>706</v>
      </c>
      <c r="AI108" s="438"/>
      <c r="AJ108" s="438">
        <v>0</v>
      </c>
      <c r="AK108" s="438"/>
      <c r="AL108" s="440" t="s">
        <v>707</v>
      </c>
    </row>
    <row r="109" spans="1:38" ht="123.75">
      <c r="A109" s="433"/>
      <c r="B109" s="281"/>
      <c r="C109" s="281"/>
      <c r="D109" s="365"/>
      <c r="E109" s="281"/>
      <c r="F109" s="235"/>
      <c r="G109" s="434"/>
      <c r="H109" s="173"/>
      <c r="I109" s="240"/>
      <c r="J109" s="435"/>
      <c r="K109" s="436"/>
      <c r="L109" s="436"/>
      <c r="M109" s="437"/>
      <c r="N109" s="281"/>
      <c r="O109" s="281"/>
      <c r="P109" s="281"/>
      <c r="Q109" s="281"/>
      <c r="R109" s="438">
        <v>1</v>
      </c>
      <c r="S109" s="438">
        <v>11</v>
      </c>
      <c r="T109" s="51">
        <v>1</v>
      </c>
      <c r="U109" s="438" t="s">
        <v>956</v>
      </c>
      <c r="V109" s="438">
        <v>1</v>
      </c>
      <c r="W109" s="438">
        <v>2</v>
      </c>
      <c r="X109" s="235"/>
      <c r="Y109" s="235"/>
      <c r="Z109" s="235"/>
      <c r="AA109" s="438" t="s">
        <v>957</v>
      </c>
      <c r="AB109" s="438" t="s">
        <v>958</v>
      </c>
      <c r="AC109" s="235"/>
      <c r="AD109" s="438">
        <v>1</v>
      </c>
      <c r="AE109" s="235"/>
      <c r="AF109" s="438">
        <v>1</v>
      </c>
      <c r="AG109" s="438" t="s">
        <v>705</v>
      </c>
      <c r="AH109" s="438" t="s">
        <v>706</v>
      </c>
      <c r="AI109" s="438"/>
      <c r="AJ109" s="438">
        <v>0</v>
      </c>
      <c r="AK109" s="438"/>
      <c r="AL109" s="440" t="s">
        <v>707</v>
      </c>
    </row>
    <row r="110" spans="1:38" ht="146.25">
      <c r="A110" s="433"/>
      <c r="B110" s="281"/>
      <c r="C110" s="281"/>
      <c r="D110" s="365"/>
      <c r="E110" s="281"/>
      <c r="F110" s="235"/>
      <c r="G110" s="434"/>
      <c r="H110" s="173"/>
      <c r="I110" s="240"/>
      <c r="J110" s="435"/>
      <c r="K110" s="436"/>
      <c r="L110" s="436"/>
      <c r="M110" s="437"/>
      <c r="N110" s="281"/>
      <c r="O110" s="281"/>
      <c r="P110" s="281"/>
      <c r="Q110" s="281"/>
      <c r="R110" s="438">
        <v>1</v>
      </c>
      <c r="S110" s="438">
        <v>8</v>
      </c>
      <c r="T110" s="51">
        <v>4</v>
      </c>
      <c r="U110" s="438" t="s">
        <v>959</v>
      </c>
      <c r="V110" s="438">
        <v>1</v>
      </c>
      <c r="W110" s="438">
        <v>6</v>
      </c>
      <c r="X110" s="235"/>
      <c r="Y110" s="235"/>
      <c r="Z110" s="235"/>
      <c r="AA110" s="438" t="s">
        <v>960</v>
      </c>
      <c r="AB110" s="438" t="s">
        <v>961</v>
      </c>
      <c r="AC110" s="235"/>
      <c r="AD110" s="438">
        <v>1</v>
      </c>
      <c r="AE110" s="235"/>
      <c r="AF110" s="438">
        <v>1</v>
      </c>
      <c r="AG110" s="438" t="s">
        <v>723</v>
      </c>
      <c r="AH110" s="438" t="s">
        <v>724</v>
      </c>
      <c r="AI110" s="438"/>
      <c r="AJ110" s="438">
        <v>2</v>
      </c>
      <c r="AK110" s="438"/>
      <c r="AL110" s="440" t="s">
        <v>725</v>
      </c>
    </row>
    <row r="111" spans="1:38" ht="123.75">
      <c r="A111" s="433"/>
      <c r="B111" s="281"/>
      <c r="C111" s="281"/>
      <c r="D111" s="365"/>
      <c r="E111" s="281"/>
      <c r="F111" s="235"/>
      <c r="G111" s="434"/>
      <c r="H111" s="173"/>
      <c r="I111" s="240"/>
      <c r="J111" s="435"/>
      <c r="K111" s="436"/>
      <c r="L111" s="436"/>
      <c r="M111" s="437"/>
      <c r="N111" s="281"/>
      <c r="O111" s="281"/>
      <c r="P111" s="281"/>
      <c r="Q111" s="281"/>
      <c r="R111" s="438">
        <v>1</v>
      </c>
      <c r="S111" s="438">
        <v>17</v>
      </c>
      <c r="T111" s="51">
        <v>1</v>
      </c>
      <c r="U111" s="442" t="s">
        <v>962</v>
      </c>
      <c r="V111" s="438">
        <v>1</v>
      </c>
      <c r="W111" s="438">
        <v>3</v>
      </c>
      <c r="X111" s="235"/>
      <c r="Y111" s="235"/>
      <c r="Z111" s="235"/>
      <c r="AA111" s="438" t="s">
        <v>963</v>
      </c>
      <c r="AB111" s="438" t="s">
        <v>964</v>
      </c>
      <c r="AC111" s="235"/>
      <c r="AD111" s="438">
        <v>1</v>
      </c>
      <c r="AE111" s="235"/>
      <c r="AF111" s="438">
        <v>1</v>
      </c>
      <c r="AG111" s="438" t="s">
        <v>705</v>
      </c>
      <c r="AH111" s="438" t="s">
        <v>706</v>
      </c>
      <c r="AI111" s="438"/>
      <c r="AJ111" s="438">
        <v>0</v>
      </c>
      <c r="AK111" s="438"/>
      <c r="AL111" s="440" t="s">
        <v>707</v>
      </c>
    </row>
    <row r="112" spans="1:38" ht="123.75">
      <c r="A112" s="433"/>
      <c r="B112" s="281"/>
      <c r="C112" s="281"/>
      <c r="D112" s="365"/>
      <c r="E112" s="281"/>
      <c r="F112" s="235"/>
      <c r="G112" s="434"/>
      <c r="H112" s="173"/>
      <c r="I112" s="240"/>
      <c r="J112" s="435"/>
      <c r="K112" s="436"/>
      <c r="L112" s="436"/>
      <c r="M112" s="437"/>
      <c r="N112" s="281"/>
      <c r="O112" s="281"/>
      <c r="P112" s="281"/>
      <c r="Q112" s="281"/>
      <c r="R112" s="438">
        <v>1</v>
      </c>
      <c r="S112" s="438">
        <v>26</v>
      </c>
      <c r="T112" s="51">
        <v>1</v>
      </c>
      <c r="U112" s="442" t="s">
        <v>965</v>
      </c>
      <c r="V112" s="438">
        <v>1</v>
      </c>
      <c r="W112" s="438">
        <v>3</v>
      </c>
      <c r="X112" s="235"/>
      <c r="Y112" s="235"/>
      <c r="Z112" s="235"/>
      <c r="AA112" s="438" t="s">
        <v>966</v>
      </c>
      <c r="AB112" s="438" t="s">
        <v>875</v>
      </c>
      <c r="AC112" s="235"/>
      <c r="AD112" s="438">
        <v>1</v>
      </c>
      <c r="AE112" s="235"/>
      <c r="AF112" s="438">
        <v>1</v>
      </c>
      <c r="AG112" s="438" t="s">
        <v>705</v>
      </c>
      <c r="AH112" s="438" t="s">
        <v>706</v>
      </c>
      <c r="AI112" s="438"/>
      <c r="AJ112" s="438">
        <v>0</v>
      </c>
      <c r="AK112" s="438"/>
      <c r="AL112" s="440" t="s">
        <v>707</v>
      </c>
    </row>
    <row r="113" spans="1:38" ht="123.75">
      <c r="A113" s="433"/>
      <c r="B113" s="281"/>
      <c r="C113" s="281"/>
      <c r="D113" s="365"/>
      <c r="E113" s="281"/>
      <c r="F113" s="235"/>
      <c r="G113" s="434"/>
      <c r="H113" s="173"/>
      <c r="I113" s="240"/>
      <c r="J113" s="435"/>
      <c r="K113" s="436"/>
      <c r="L113" s="436"/>
      <c r="M113" s="437"/>
      <c r="N113" s="281"/>
      <c r="O113" s="281"/>
      <c r="P113" s="281"/>
      <c r="Q113" s="281"/>
      <c r="R113" s="438">
        <v>1</v>
      </c>
      <c r="S113" s="438">
        <v>16</v>
      </c>
      <c r="T113" s="51">
        <v>1</v>
      </c>
      <c r="U113" s="442" t="s">
        <v>967</v>
      </c>
      <c r="V113" s="438">
        <v>1</v>
      </c>
      <c r="W113" s="438">
        <v>2</v>
      </c>
      <c r="X113" s="235"/>
      <c r="Y113" s="235"/>
      <c r="Z113" s="235"/>
      <c r="AA113" s="438" t="s">
        <v>968</v>
      </c>
      <c r="AB113" s="438" t="s">
        <v>826</v>
      </c>
      <c r="AC113" s="235"/>
      <c r="AD113" s="438">
        <v>1</v>
      </c>
      <c r="AE113" s="235"/>
      <c r="AF113" s="438">
        <v>1</v>
      </c>
      <c r="AG113" s="438" t="s">
        <v>705</v>
      </c>
      <c r="AH113" s="438" t="s">
        <v>706</v>
      </c>
      <c r="AI113" s="438"/>
      <c r="AJ113" s="438">
        <v>0</v>
      </c>
      <c r="AK113" s="438"/>
      <c r="AL113" s="440" t="s">
        <v>707</v>
      </c>
    </row>
    <row r="114" spans="1:38" ht="146.25">
      <c r="A114" s="433"/>
      <c r="B114" s="281"/>
      <c r="C114" s="281"/>
      <c r="D114" s="365"/>
      <c r="E114" s="281"/>
      <c r="F114" s="235"/>
      <c r="G114" s="434"/>
      <c r="H114" s="173"/>
      <c r="I114" s="240"/>
      <c r="J114" s="435"/>
      <c r="K114" s="436"/>
      <c r="L114" s="436"/>
      <c r="M114" s="437"/>
      <c r="N114" s="281"/>
      <c r="O114" s="281"/>
      <c r="P114" s="281"/>
      <c r="Q114" s="281"/>
      <c r="R114" s="438">
        <v>1</v>
      </c>
      <c r="S114" s="438">
        <v>14</v>
      </c>
      <c r="T114" s="51">
        <v>4</v>
      </c>
      <c r="U114" s="442" t="s">
        <v>969</v>
      </c>
      <c r="V114" s="438">
        <v>2</v>
      </c>
      <c r="W114" s="438">
        <v>6</v>
      </c>
      <c r="X114" s="235"/>
      <c r="Y114" s="235"/>
      <c r="Z114" s="235"/>
      <c r="AA114" s="438" t="s">
        <v>970</v>
      </c>
      <c r="AB114" s="438" t="s">
        <v>769</v>
      </c>
      <c r="AC114" s="235"/>
      <c r="AD114" s="438">
        <v>1</v>
      </c>
      <c r="AE114" s="235"/>
      <c r="AF114" s="438">
        <v>1</v>
      </c>
      <c r="AG114" s="438" t="s">
        <v>723</v>
      </c>
      <c r="AH114" s="438" t="s">
        <v>724</v>
      </c>
      <c r="AI114" s="438"/>
      <c r="AJ114" s="438">
        <v>2</v>
      </c>
      <c r="AK114" s="438"/>
      <c r="AL114" s="443" t="s">
        <v>725</v>
      </c>
    </row>
    <row r="115" spans="1:38" ht="123.75">
      <c r="A115" s="433"/>
      <c r="B115" s="281"/>
      <c r="C115" s="281"/>
      <c r="D115" s="365"/>
      <c r="E115" s="281"/>
      <c r="F115" s="235"/>
      <c r="G115" s="434"/>
      <c r="H115" s="173"/>
      <c r="I115" s="240"/>
      <c r="J115" s="435"/>
      <c r="K115" s="436"/>
      <c r="L115" s="436"/>
      <c r="M115" s="437"/>
      <c r="N115" s="281"/>
      <c r="O115" s="281"/>
      <c r="P115" s="281"/>
      <c r="Q115" s="281"/>
      <c r="R115" s="438">
        <v>1</v>
      </c>
      <c r="S115" s="438">
        <v>12</v>
      </c>
      <c r="T115" s="51">
        <v>1</v>
      </c>
      <c r="U115" s="442" t="s">
        <v>971</v>
      </c>
      <c r="V115" s="438">
        <v>1</v>
      </c>
      <c r="W115" s="438">
        <v>2</v>
      </c>
      <c r="X115" s="235"/>
      <c r="Y115" s="235"/>
      <c r="Z115" s="235"/>
      <c r="AA115" s="438" t="s">
        <v>267</v>
      </c>
      <c r="AB115" s="438" t="s">
        <v>823</v>
      </c>
      <c r="AC115" s="235"/>
      <c r="AD115" s="438">
        <v>1</v>
      </c>
      <c r="AE115" s="235"/>
      <c r="AF115" s="438">
        <v>1</v>
      </c>
      <c r="AG115" s="438" t="s">
        <v>705</v>
      </c>
      <c r="AH115" s="438" t="s">
        <v>706</v>
      </c>
      <c r="AI115" s="438"/>
      <c r="AJ115" s="438">
        <v>0</v>
      </c>
      <c r="AK115" s="438"/>
      <c r="AL115" s="440" t="s">
        <v>707</v>
      </c>
    </row>
    <row r="116" spans="1:38" ht="146.25">
      <c r="A116" s="433"/>
      <c r="B116" s="281"/>
      <c r="C116" s="281"/>
      <c r="D116" s="365"/>
      <c r="E116" s="281"/>
      <c r="F116" s="235"/>
      <c r="G116" s="434"/>
      <c r="H116" s="173"/>
      <c r="I116" s="240"/>
      <c r="J116" s="435"/>
      <c r="K116" s="436"/>
      <c r="L116" s="436"/>
      <c r="M116" s="437"/>
      <c r="N116" s="281"/>
      <c r="O116" s="281"/>
      <c r="P116" s="281"/>
      <c r="Q116" s="281"/>
      <c r="R116" s="438">
        <v>1</v>
      </c>
      <c r="S116" s="438">
        <v>26</v>
      </c>
      <c r="T116" s="51">
        <v>3</v>
      </c>
      <c r="U116" s="442" t="s">
        <v>972</v>
      </c>
      <c r="V116" s="438">
        <v>1</v>
      </c>
      <c r="W116" s="438">
        <v>8</v>
      </c>
      <c r="X116" s="235"/>
      <c r="Y116" s="235"/>
      <c r="Z116" s="235"/>
      <c r="AA116" s="438" t="s">
        <v>367</v>
      </c>
      <c r="AB116" s="438" t="s">
        <v>973</v>
      </c>
      <c r="AC116" s="235"/>
      <c r="AD116" s="438">
        <v>1</v>
      </c>
      <c r="AE116" s="235"/>
      <c r="AF116" s="438">
        <v>1</v>
      </c>
      <c r="AG116" s="438" t="s">
        <v>723</v>
      </c>
      <c r="AH116" s="438" t="s">
        <v>724</v>
      </c>
      <c r="AI116" s="438"/>
      <c r="AJ116" s="438">
        <v>4</v>
      </c>
      <c r="AK116" s="438"/>
      <c r="AL116" s="440" t="s">
        <v>725</v>
      </c>
    </row>
    <row r="117" spans="1:38" ht="146.25">
      <c r="A117" s="433"/>
      <c r="B117" s="281"/>
      <c r="C117" s="281"/>
      <c r="D117" s="365"/>
      <c r="E117" s="281"/>
      <c r="F117" s="235"/>
      <c r="G117" s="434"/>
      <c r="H117" s="173"/>
      <c r="I117" s="240"/>
      <c r="J117" s="435"/>
      <c r="K117" s="436"/>
      <c r="L117" s="436"/>
      <c r="M117" s="437"/>
      <c r="N117" s="281"/>
      <c r="O117" s="281"/>
      <c r="P117" s="281"/>
      <c r="Q117" s="281"/>
      <c r="R117" s="438">
        <v>2</v>
      </c>
      <c r="S117" s="438">
        <v>32</v>
      </c>
      <c r="T117" s="51">
        <v>4</v>
      </c>
      <c r="U117" s="442" t="s">
        <v>974</v>
      </c>
      <c r="V117" s="438">
        <v>2</v>
      </c>
      <c r="W117" s="438">
        <v>12</v>
      </c>
      <c r="X117" s="235"/>
      <c r="Y117" s="235"/>
      <c r="Z117" s="235"/>
      <c r="AA117" s="438" t="s">
        <v>975</v>
      </c>
      <c r="AB117" s="438" t="s">
        <v>976</v>
      </c>
      <c r="AC117" s="235"/>
      <c r="AD117" s="438">
        <v>1</v>
      </c>
      <c r="AE117" s="235"/>
      <c r="AF117" s="438">
        <v>1</v>
      </c>
      <c r="AG117" s="438" t="s">
        <v>716</v>
      </c>
      <c r="AH117" s="438" t="s">
        <v>706</v>
      </c>
      <c r="AI117" s="438"/>
      <c r="AJ117" s="438">
        <v>6</v>
      </c>
      <c r="AK117" s="438"/>
      <c r="AL117" s="440" t="s">
        <v>717</v>
      </c>
    </row>
    <row r="118" spans="1:38" ht="123.75">
      <c r="A118" s="433"/>
      <c r="B118" s="281"/>
      <c r="C118" s="281"/>
      <c r="D118" s="365"/>
      <c r="E118" s="281"/>
      <c r="F118" s="235"/>
      <c r="G118" s="434"/>
      <c r="H118" s="173"/>
      <c r="I118" s="240"/>
      <c r="J118" s="435"/>
      <c r="K118" s="436"/>
      <c r="L118" s="436"/>
      <c r="M118" s="437"/>
      <c r="N118" s="281"/>
      <c r="O118" s="281"/>
      <c r="P118" s="281"/>
      <c r="Q118" s="281"/>
      <c r="R118" s="438">
        <v>1</v>
      </c>
      <c r="S118" s="438">
        <v>17</v>
      </c>
      <c r="T118" s="51">
        <v>1</v>
      </c>
      <c r="U118" s="442" t="s">
        <v>977</v>
      </c>
      <c r="V118" s="438">
        <v>1</v>
      </c>
      <c r="W118" s="438">
        <v>3</v>
      </c>
      <c r="X118" s="235"/>
      <c r="Y118" s="235"/>
      <c r="Z118" s="235"/>
      <c r="AA118" s="438" t="s">
        <v>978</v>
      </c>
      <c r="AB118" s="438" t="s">
        <v>710</v>
      </c>
      <c r="AC118" s="235"/>
      <c r="AD118" s="438">
        <v>1</v>
      </c>
      <c r="AE118" s="235"/>
      <c r="AF118" s="438">
        <v>1</v>
      </c>
      <c r="AG118" s="438" t="s">
        <v>705</v>
      </c>
      <c r="AH118" s="438" t="s">
        <v>706</v>
      </c>
      <c r="AI118" s="438"/>
      <c r="AJ118" s="438">
        <v>0</v>
      </c>
      <c r="AK118" s="438"/>
      <c r="AL118" s="440" t="s">
        <v>707</v>
      </c>
    </row>
    <row r="119" spans="1:38" ht="146.25">
      <c r="A119" s="433"/>
      <c r="B119" s="281"/>
      <c r="C119" s="281"/>
      <c r="D119" s="365"/>
      <c r="E119" s="281"/>
      <c r="F119" s="235"/>
      <c r="G119" s="434"/>
      <c r="H119" s="173"/>
      <c r="I119" s="240"/>
      <c r="J119" s="435"/>
      <c r="K119" s="436"/>
      <c r="L119" s="436"/>
      <c r="M119" s="437"/>
      <c r="N119" s="281"/>
      <c r="O119" s="281"/>
      <c r="P119" s="281"/>
      <c r="Q119" s="281"/>
      <c r="R119" s="438">
        <v>2</v>
      </c>
      <c r="S119" s="438">
        <v>28</v>
      </c>
      <c r="T119" s="51">
        <v>4</v>
      </c>
      <c r="U119" s="442" t="s">
        <v>979</v>
      </c>
      <c r="V119" s="438">
        <v>1</v>
      </c>
      <c r="W119" s="438">
        <v>10</v>
      </c>
      <c r="X119" s="235"/>
      <c r="Y119" s="235"/>
      <c r="Z119" s="235"/>
      <c r="AA119" s="438" t="s">
        <v>980</v>
      </c>
      <c r="AB119" s="438" t="s">
        <v>981</v>
      </c>
      <c r="AC119" s="235"/>
      <c r="AD119" s="438">
        <v>1</v>
      </c>
      <c r="AE119" s="235"/>
      <c r="AF119" s="444">
        <v>1</v>
      </c>
      <c r="AG119" s="438" t="s">
        <v>716</v>
      </c>
      <c r="AH119" s="438" t="s">
        <v>706</v>
      </c>
      <c r="AI119" s="438"/>
      <c r="AJ119" s="438">
        <v>3</v>
      </c>
      <c r="AK119" s="438"/>
      <c r="AL119" s="440" t="s">
        <v>717</v>
      </c>
    </row>
    <row r="120" spans="1:38" ht="146.25">
      <c r="A120" s="433"/>
      <c r="B120" s="281"/>
      <c r="C120" s="281"/>
      <c r="D120" s="365"/>
      <c r="E120" s="281"/>
      <c r="F120" s="235"/>
      <c r="G120" s="434"/>
      <c r="H120" s="173"/>
      <c r="I120" s="240"/>
      <c r="J120" s="435"/>
      <c r="K120" s="436"/>
      <c r="L120" s="436"/>
      <c r="M120" s="437"/>
      <c r="N120" s="281"/>
      <c r="O120" s="281"/>
      <c r="P120" s="281"/>
      <c r="Q120" s="281"/>
      <c r="R120" s="438">
        <v>1</v>
      </c>
      <c r="S120" s="438">
        <v>15</v>
      </c>
      <c r="T120" s="51">
        <v>4</v>
      </c>
      <c r="U120" s="442" t="s">
        <v>982</v>
      </c>
      <c r="V120" s="438">
        <v>2</v>
      </c>
      <c r="W120" s="438">
        <v>8</v>
      </c>
      <c r="X120" s="235"/>
      <c r="Y120" s="235"/>
      <c r="Z120" s="235"/>
      <c r="AA120" s="438" t="s">
        <v>265</v>
      </c>
      <c r="AB120" s="438" t="s">
        <v>973</v>
      </c>
      <c r="AC120" s="235"/>
      <c r="AD120" s="438">
        <v>1</v>
      </c>
      <c r="AE120" s="235"/>
      <c r="AF120" s="444">
        <v>1</v>
      </c>
      <c r="AG120" s="438" t="s">
        <v>723</v>
      </c>
      <c r="AH120" s="438" t="s">
        <v>724</v>
      </c>
      <c r="AI120" s="438"/>
      <c r="AJ120" s="438">
        <v>0</v>
      </c>
      <c r="AK120" s="438"/>
      <c r="AL120" s="440" t="s">
        <v>725</v>
      </c>
    </row>
    <row r="121" spans="1:38" ht="123.75">
      <c r="A121" s="433"/>
      <c r="B121" s="281"/>
      <c r="C121" s="281"/>
      <c r="D121" s="365"/>
      <c r="E121" s="281"/>
      <c r="F121" s="235"/>
      <c r="G121" s="434"/>
      <c r="H121" s="173"/>
      <c r="I121" s="240"/>
      <c r="J121" s="435"/>
      <c r="K121" s="436"/>
      <c r="L121" s="436"/>
      <c r="M121" s="437"/>
      <c r="N121" s="281"/>
      <c r="O121" s="281"/>
      <c r="P121" s="281"/>
      <c r="Q121" s="281"/>
      <c r="R121" s="438">
        <v>1</v>
      </c>
      <c r="S121" s="438">
        <v>14</v>
      </c>
      <c r="T121" s="51">
        <v>1</v>
      </c>
      <c r="U121" s="442" t="s">
        <v>983</v>
      </c>
      <c r="V121" s="438">
        <v>1</v>
      </c>
      <c r="W121" s="438">
        <v>3</v>
      </c>
      <c r="X121" s="235"/>
      <c r="Y121" s="235"/>
      <c r="Z121" s="235"/>
      <c r="AA121" s="438" t="s">
        <v>984</v>
      </c>
      <c r="AB121" s="438" t="s">
        <v>985</v>
      </c>
      <c r="AC121" s="235"/>
      <c r="AD121" s="438">
        <v>1</v>
      </c>
      <c r="AE121" s="438">
        <v>1</v>
      </c>
      <c r="AF121" s="235"/>
      <c r="AG121" s="438" t="s">
        <v>705</v>
      </c>
      <c r="AH121" s="438" t="s">
        <v>706</v>
      </c>
      <c r="AI121" s="438"/>
      <c r="AJ121" s="438">
        <v>0</v>
      </c>
      <c r="AK121" s="438"/>
      <c r="AL121" s="440" t="s">
        <v>707</v>
      </c>
    </row>
    <row r="122" spans="1:38" ht="123.75">
      <c r="A122" s="433"/>
      <c r="B122" s="281"/>
      <c r="C122" s="281"/>
      <c r="D122" s="365"/>
      <c r="E122" s="281"/>
      <c r="F122" s="235"/>
      <c r="G122" s="434"/>
      <c r="H122" s="173"/>
      <c r="I122" s="240"/>
      <c r="J122" s="435"/>
      <c r="K122" s="436"/>
      <c r="L122" s="436"/>
      <c r="M122" s="437"/>
      <c r="N122" s="281"/>
      <c r="O122" s="281"/>
      <c r="P122" s="281"/>
      <c r="Q122" s="281"/>
      <c r="R122" s="438">
        <v>1</v>
      </c>
      <c r="S122" s="438">
        <v>16</v>
      </c>
      <c r="T122" s="51">
        <v>1</v>
      </c>
      <c r="U122" s="442" t="s">
        <v>986</v>
      </c>
      <c r="V122" s="438">
        <v>1</v>
      </c>
      <c r="W122" s="438">
        <v>2</v>
      </c>
      <c r="X122" s="235"/>
      <c r="Y122" s="235"/>
      <c r="Z122" s="235"/>
      <c r="AA122" s="438" t="s">
        <v>987</v>
      </c>
      <c r="AB122" s="438" t="s">
        <v>988</v>
      </c>
      <c r="AC122" s="235"/>
      <c r="AD122" s="438">
        <v>1</v>
      </c>
      <c r="AE122" s="235"/>
      <c r="AF122" s="438">
        <v>1</v>
      </c>
      <c r="AG122" s="438" t="s">
        <v>705</v>
      </c>
      <c r="AH122" s="438" t="s">
        <v>706</v>
      </c>
      <c r="AI122" s="438"/>
      <c r="AJ122" s="438">
        <v>0</v>
      </c>
      <c r="AK122" s="438"/>
      <c r="AL122" s="440" t="s">
        <v>707</v>
      </c>
    </row>
    <row r="123" spans="1:38" ht="124.5" thickBot="1">
      <c r="A123" s="433"/>
      <c r="B123" s="281"/>
      <c r="C123" s="281"/>
      <c r="D123" s="365"/>
      <c r="E123" s="281"/>
      <c r="F123" s="235"/>
      <c r="G123" s="434"/>
      <c r="H123" s="173"/>
      <c r="I123" s="240"/>
      <c r="J123" s="435"/>
      <c r="K123" s="436"/>
      <c r="L123" s="436"/>
      <c r="M123" s="437"/>
      <c r="N123" s="281"/>
      <c r="O123" s="281"/>
      <c r="P123" s="281"/>
      <c r="Q123" s="281"/>
      <c r="R123" s="438">
        <v>1</v>
      </c>
      <c r="S123" s="438">
        <v>32</v>
      </c>
      <c r="T123" s="51">
        <v>1</v>
      </c>
      <c r="U123" s="442" t="s">
        <v>989</v>
      </c>
      <c r="V123" s="438">
        <v>2</v>
      </c>
      <c r="W123" s="438">
        <v>2</v>
      </c>
      <c r="X123" s="235"/>
      <c r="Y123" s="235"/>
      <c r="Z123" s="235"/>
      <c r="AA123" s="438" t="s">
        <v>990</v>
      </c>
      <c r="AB123" s="438" t="s">
        <v>991</v>
      </c>
      <c r="AC123" s="235"/>
      <c r="AD123" s="438">
        <v>1</v>
      </c>
      <c r="AE123" s="235"/>
      <c r="AF123" s="438">
        <v>1</v>
      </c>
      <c r="AG123" s="438" t="s">
        <v>705</v>
      </c>
      <c r="AH123" s="438" t="s">
        <v>706</v>
      </c>
      <c r="AI123" s="438"/>
      <c r="AJ123" s="438">
        <v>0</v>
      </c>
      <c r="AK123" s="438"/>
      <c r="AL123" s="440" t="s">
        <v>707</v>
      </c>
    </row>
    <row r="124" spans="1:38" ht="15.75" thickBot="1">
      <c r="A124" s="175" t="s">
        <v>45</v>
      </c>
      <c r="B124" s="176"/>
      <c r="C124" s="176"/>
      <c r="D124" s="176"/>
      <c r="E124" s="177"/>
      <c r="F124" s="88">
        <f>SUM(F14:F123)</f>
        <v>0</v>
      </c>
      <c r="G124" s="88">
        <f>SUM(G14:G123)</f>
        <v>0</v>
      </c>
      <c r="H124" s="88">
        <f>SUM(H14:H123)</f>
        <v>116</v>
      </c>
      <c r="I124" s="88">
        <f>SUM(I14:I123)</f>
        <v>116</v>
      </c>
      <c r="J124" s="178">
        <f t="shared" ref="J124" si="0">SUM(F124:I124)</f>
        <v>232</v>
      </c>
      <c r="K124" s="179" t="e">
        <f>L15A</f>
        <v>#NAME?</v>
      </c>
      <c r="L124" s="179" t="s">
        <v>57</v>
      </c>
      <c r="M124" s="180" t="s">
        <v>57</v>
      </c>
      <c r="N124" s="183">
        <v>20</v>
      </c>
      <c r="O124" s="447"/>
      <c r="P124" s="447"/>
      <c r="Q124" s="447"/>
      <c r="R124" s="87">
        <f>SUM(R14:R123)</f>
        <v>157</v>
      </c>
      <c r="S124" s="87">
        <f t="shared" ref="S124:AK124" si="1">SUM(S14:S123)</f>
        <v>2180</v>
      </c>
      <c r="T124" s="87">
        <f t="shared" si="1"/>
        <v>296</v>
      </c>
      <c r="U124" s="87"/>
      <c r="V124" s="87">
        <f t="shared" si="1"/>
        <v>128</v>
      </c>
      <c r="W124" s="87">
        <f t="shared" si="1"/>
        <v>772</v>
      </c>
      <c r="X124" s="87">
        <f t="shared" si="1"/>
        <v>0</v>
      </c>
      <c r="Y124" s="87">
        <f t="shared" si="1"/>
        <v>0</v>
      </c>
      <c r="Z124" s="87">
        <f t="shared" si="1"/>
        <v>0</v>
      </c>
      <c r="AA124" s="87"/>
      <c r="AB124" s="87"/>
      <c r="AC124" s="87">
        <f t="shared" si="1"/>
        <v>0</v>
      </c>
      <c r="AD124" s="87">
        <f t="shared" si="1"/>
        <v>109</v>
      </c>
      <c r="AE124" s="87">
        <f t="shared" si="1"/>
        <v>10</v>
      </c>
      <c r="AF124" s="87">
        <f t="shared" si="1"/>
        <v>99</v>
      </c>
      <c r="AG124" s="87"/>
      <c r="AH124" s="87"/>
      <c r="AI124" s="87">
        <f t="shared" si="1"/>
        <v>0</v>
      </c>
      <c r="AJ124" s="87">
        <f t="shared" si="1"/>
        <v>175</v>
      </c>
      <c r="AK124" s="87">
        <f t="shared" si="1"/>
        <v>0</v>
      </c>
      <c r="AL124" s="87"/>
    </row>
    <row r="125" spans="1:38" ht="15.75" thickBot="1">
      <c r="A125" s="1058" t="s">
        <v>102</v>
      </c>
      <c r="B125" s="1059"/>
      <c r="C125" s="1059"/>
      <c r="D125" s="1059"/>
      <c r="E125" s="1059"/>
      <c r="F125" s="1059"/>
      <c r="G125" s="1059"/>
      <c r="H125" s="1059"/>
      <c r="I125" s="1059"/>
      <c r="J125" s="1059"/>
      <c r="K125" s="1059"/>
      <c r="L125" s="1059"/>
      <c r="M125" s="1059"/>
      <c r="N125" s="1059"/>
      <c r="O125" s="1059"/>
      <c r="P125" s="1059"/>
      <c r="Q125" s="1059"/>
      <c r="R125" s="1059"/>
      <c r="S125" s="1059"/>
      <c r="T125" s="1059"/>
      <c r="U125" s="1059"/>
      <c r="V125" s="1059"/>
      <c r="W125" s="1059"/>
      <c r="X125" s="1059"/>
      <c r="Y125" s="1059"/>
      <c r="Z125" s="1059"/>
      <c r="AA125" s="1059"/>
      <c r="AB125" s="1059"/>
      <c r="AC125" s="1059"/>
      <c r="AD125" s="1059"/>
      <c r="AE125" s="1059"/>
      <c r="AF125" s="1059"/>
      <c r="AG125" s="1059"/>
      <c r="AH125" s="1059"/>
      <c r="AI125" s="1059"/>
      <c r="AJ125" s="1059"/>
      <c r="AK125" s="1059"/>
      <c r="AL125" s="1120"/>
    </row>
    <row r="127" spans="1:38">
      <c r="U127" s="5"/>
    </row>
    <row r="128" spans="1:38">
      <c r="U128" s="5"/>
    </row>
    <row r="129" spans="1:21">
      <c r="A129" s="1125" t="s">
        <v>2927</v>
      </c>
      <c r="B129" s="1125"/>
      <c r="C129" s="1125"/>
      <c r="D129" s="1125"/>
      <c r="E129" s="1125"/>
      <c r="U129" s="5"/>
    </row>
    <row r="130" spans="1:21">
      <c r="A130" t="s">
        <v>96</v>
      </c>
      <c r="U130" s="5"/>
    </row>
    <row r="131" spans="1:21">
      <c r="U131" s="5"/>
    </row>
    <row r="132" spans="1:21">
      <c r="U132" s="5"/>
    </row>
    <row r="133" spans="1:21">
      <c r="A133" s="1125" t="s">
        <v>231</v>
      </c>
      <c r="B133" s="1125"/>
      <c r="C133" s="1125"/>
      <c r="D133" s="1125"/>
      <c r="E133" s="1125"/>
      <c r="U133" s="5"/>
    </row>
    <row r="134" spans="1:21">
      <c r="A134" t="s">
        <v>232</v>
      </c>
      <c r="U134" s="5"/>
    </row>
    <row r="135" spans="1:21">
      <c r="U135" s="5"/>
    </row>
    <row r="136" spans="1:21">
      <c r="U136" s="5"/>
    </row>
    <row r="137" spans="1:21">
      <c r="U137" s="5"/>
    </row>
    <row r="138" spans="1:21">
      <c r="U138" s="5"/>
    </row>
    <row r="139" spans="1:21">
      <c r="U139" s="5"/>
    </row>
    <row r="140" spans="1:21">
      <c r="U140" s="5"/>
    </row>
    <row r="141" spans="1:21">
      <c r="U141" s="5"/>
    </row>
    <row r="142" spans="1:21">
      <c r="U142" s="5"/>
    </row>
    <row r="143" spans="1:21">
      <c r="U143" s="5"/>
    </row>
    <row r="144" spans="1:21">
      <c r="U144" s="5"/>
    </row>
    <row r="145" spans="21:21">
      <c r="U145" s="5"/>
    </row>
    <row r="146" spans="21:21">
      <c r="U146" s="5"/>
    </row>
    <row r="147" spans="21:21">
      <c r="U147" s="5"/>
    </row>
    <row r="148" spans="21:21">
      <c r="U148" s="5"/>
    </row>
    <row r="149" spans="21:21">
      <c r="U149" s="5"/>
    </row>
    <row r="150" spans="21:21">
      <c r="U150" s="5"/>
    </row>
    <row r="151" spans="21:21">
      <c r="U151" s="5"/>
    </row>
    <row r="152" spans="21:21">
      <c r="U152" s="5"/>
    </row>
    <row r="153" spans="21:21">
      <c r="U153" s="5"/>
    </row>
    <row r="154" spans="21:21">
      <c r="U154" s="5"/>
    </row>
    <row r="155" spans="21:21">
      <c r="U155" s="5"/>
    </row>
    <row r="156" spans="21:21">
      <c r="U156" s="5"/>
    </row>
    <row r="157" spans="21:21">
      <c r="U157" s="5"/>
    </row>
    <row r="158" spans="21:21">
      <c r="U158" s="5"/>
    </row>
    <row r="159" spans="21:21">
      <c r="U159" s="5"/>
    </row>
    <row r="160" spans="21:21">
      <c r="U160" s="5"/>
    </row>
    <row r="161" spans="21:21">
      <c r="U161" s="5"/>
    </row>
    <row r="162" spans="21:21">
      <c r="U162" s="5"/>
    </row>
    <row r="163" spans="21:21">
      <c r="U163" s="5"/>
    </row>
    <row r="164" spans="21:21">
      <c r="U164" s="5"/>
    </row>
    <row r="165" spans="21:21">
      <c r="U165" s="5"/>
    </row>
    <row r="166" spans="21:21">
      <c r="U166" s="5"/>
    </row>
    <row r="167" spans="21:21">
      <c r="U167" s="5"/>
    </row>
    <row r="168" spans="21:21">
      <c r="U168" s="5"/>
    </row>
    <row r="169" spans="21:21">
      <c r="U169" s="5"/>
    </row>
    <row r="170" spans="21:21">
      <c r="U170" s="5"/>
    </row>
    <row r="171" spans="21:21">
      <c r="U171" s="5"/>
    </row>
    <row r="172" spans="21:21">
      <c r="U172" s="5"/>
    </row>
    <row r="173" spans="21:21">
      <c r="U173" s="5"/>
    </row>
    <row r="174" spans="21:21">
      <c r="U174" s="5"/>
    </row>
    <row r="175" spans="21:21">
      <c r="U175" s="5"/>
    </row>
    <row r="176" spans="21:21">
      <c r="U176" s="5"/>
    </row>
    <row r="177" spans="21:21">
      <c r="U177" s="5"/>
    </row>
    <row r="178" spans="21:21">
      <c r="U178" s="5"/>
    </row>
    <row r="179" spans="21:21">
      <c r="U179" s="5"/>
    </row>
    <row r="180" spans="21:21">
      <c r="U180" s="5"/>
    </row>
    <row r="181" spans="21:21">
      <c r="U181" s="5"/>
    </row>
    <row r="182" spans="21:21">
      <c r="U182" s="5"/>
    </row>
    <row r="183" spans="21:21">
      <c r="U183" s="5"/>
    </row>
    <row r="184" spans="21:21">
      <c r="U184" s="5"/>
    </row>
    <row r="185" spans="21:21">
      <c r="U185" s="5"/>
    </row>
    <row r="186" spans="21:21">
      <c r="U186" s="5"/>
    </row>
    <row r="187" spans="21:21">
      <c r="U187" s="5"/>
    </row>
    <row r="188" spans="21:21">
      <c r="U188" s="5"/>
    </row>
    <row r="189" spans="21:21">
      <c r="U189" s="5"/>
    </row>
    <row r="190" spans="21:21">
      <c r="U190" s="5"/>
    </row>
    <row r="191" spans="21:21">
      <c r="U191" s="5"/>
    </row>
    <row r="192" spans="21:21">
      <c r="U192" s="5"/>
    </row>
    <row r="193" spans="21:21">
      <c r="U193" s="5"/>
    </row>
    <row r="194" spans="21:21">
      <c r="U194" s="5"/>
    </row>
    <row r="195" spans="21:21">
      <c r="U195" s="5"/>
    </row>
    <row r="196" spans="21:21">
      <c r="U196" s="5"/>
    </row>
    <row r="197" spans="21:21">
      <c r="U197" s="5"/>
    </row>
    <row r="198" spans="21:21">
      <c r="U198" s="5"/>
    </row>
    <row r="199" spans="21:21">
      <c r="U199" s="5"/>
    </row>
    <row r="200" spans="21:21">
      <c r="U200" s="5"/>
    </row>
    <row r="201" spans="21:21">
      <c r="U201" s="5"/>
    </row>
    <row r="202" spans="21:21">
      <c r="U202" s="5"/>
    </row>
    <row r="203" spans="21:21">
      <c r="U203" s="5"/>
    </row>
    <row r="204" spans="21:21">
      <c r="U204" s="5"/>
    </row>
    <row r="205" spans="21:21">
      <c r="U205" s="5"/>
    </row>
    <row r="206" spans="21:21">
      <c r="U206" s="5"/>
    </row>
    <row r="207" spans="21:21">
      <c r="U207" s="5"/>
    </row>
    <row r="208" spans="21:21">
      <c r="U208" s="5"/>
    </row>
    <row r="209" spans="21:21">
      <c r="U209" s="5"/>
    </row>
    <row r="210" spans="21:21">
      <c r="U210" s="5"/>
    </row>
    <row r="211" spans="21:21">
      <c r="U211" s="5"/>
    </row>
    <row r="212" spans="21:21">
      <c r="U212" s="5"/>
    </row>
    <row r="213" spans="21:21">
      <c r="U213" s="5"/>
    </row>
    <row r="214" spans="21:21">
      <c r="U214" s="5"/>
    </row>
    <row r="215" spans="21:21">
      <c r="U215" s="5"/>
    </row>
    <row r="216" spans="21:21">
      <c r="U216" s="5"/>
    </row>
    <row r="217" spans="21:21">
      <c r="U217" s="5"/>
    </row>
    <row r="218" spans="21:21">
      <c r="U218" s="5"/>
    </row>
    <row r="219" spans="21:21">
      <c r="U219" s="5"/>
    </row>
    <row r="220" spans="21:21">
      <c r="U220" s="5"/>
    </row>
    <row r="221" spans="21:21">
      <c r="U221" s="5"/>
    </row>
    <row r="222" spans="21:21">
      <c r="U222" s="5"/>
    </row>
    <row r="223" spans="21:21">
      <c r="U223" s="5"/>
    </row>
    <row r="224" spans="21:21">
      <c r="U224" s="5"/>
    </row>
    <row r="225" spans="21:21">
      <c r="U225" s="5"/>
    </row>
    <row r="226" spans="21:21">
      <c r="U226" s="5"/>
    </row>
    <row r="227" spans="21:21">
      <c r="U227" s="5"/>
    </row>
    <row r="228" spans="21:21">
      <c r="U228" s="5"/>
    </row>
    <row r="229" spans="21:21">
      <c r="U229" s="5"/>
    </row>
    <row r="230" spans="21:21">
      <c r="U230" s="5"/>
    </row>
    <row r="231" spans="21:21">
      <c r="U231" s="5"/>
    </row>
    <row r="232" spans="21:21">
      <c r="U232" s="5"/>
    </row>
    <row r="233" spans="21:21">
      <c r="U233" s="5"/>
    </row>
    <row r="234" spans="21:21">
      <c r="U234" s="5"/>
    </row>
    <row r="235" spans="21:21">
      <c r="U235" s="5"/>
    </row>
    <row r="236" spans="21:21">
      <c r="U236" s="5"/>
    </row>
    <row r="237" spans="21:21">
      <c r="U237" s="5"/>
    </row>
    <row r="238" spans="21:21">
      <c r="U238" s="5"/>
    </row>
    <row r="239" spans="21:21">
      <c r="U239" s="5"/>
    </row>
    <row r="240" spans="21:21">
      <c r="U240" s="5"/>
    </row>
    <row r="241" spans="21:21">
      <c r="U241" s="5"/>
    </row>
    <row r="242" spans="21:21">
      <c r="U242" s="5"/>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133:E133"/>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125:AL125"/>
    <mergeCell ref="A129:E129"/>
    <mergeCell ref="AJ11:AJ13"/>
    <mergeCell ref="AK11:AK13"/>
    <mergeCell ref="S11:S13"/>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
  <sheetViews>
    <sheetView workbookViewId="0">
      <selection sqref="A1:E4"/>
    </sheetView>
  </sheetViews>
  <sheetFormatPr baseColWidth="10" defaultRowHeight="15"/>
  <cols>
    <col min="1" max="1" width="22.7109375" customWidth="1"/>
    <col min="2" max="4" width="4" customWidth="1"/>
    <col min="5" max="5" width="39.28515625" customWidth="1"/>
    <col min="6" max="6" width="4" customWidth="1"/>
    <col min="7" max="7" width="4.140625" customWidth="1"/>
    <col min="8" max="9" width="3.85546875" customWidth="1"/>
    <col min="10" max="10" width="5.140625" customWidth="1"/>
    <col min="11" max="11" width="14.85546875" customWidth="1"/>
    <col min="12" max="12" width="8.140625" customWidth="1"/>
    <col min="13" max="13" width="10.5703125" customWidth="1"/>
    <col min="14" max="14" width="17" customWidth="1"/>
    <col min="15" max="15" width="21.7109375" customWidth="1"/>
    <col min="16" max="16" width="7.42578125" customWidth="1"/>
    <col min="17" max="17" width="10.7109375" customWidth="1"/>
    <col min="18" max="20" width="5" customWidth="1"/>
    <col min="21" max="21" width="33.85546875" customWidth="1"/>
    <col min="22" max="22" width="6.7109375" customWidth="1"/>
    <col min="23" max="23" width="6.28515625" customWidth="1"/>
    <col min="24" max="26" width="6.140625" customWidth="1"/>
    <col min="27" max="27" width="31" customWidth="1"/>
    <col min="28" max="28" width="7.140625" customWidth="1"/>
    <col min="29" max="32" width="5" customWidth="1"/>
    <col min="33" max="33" width="51.85546875" customWidth="1"/>
    <col min="34" max="34" width="28.42578125" customWidth="1"/>
    <col min="35" max="35" width="12.5703125" customWidth="1"/>
    <col min="36" max="36" width="8.85546875" customWidth="1"/>
    <col min="37" max="37" width="11.85546875" customWidth="1"/>
    <col min="38" max="38" width="48.28515625" customWidth="1"/>
    <col min="41" max="41" width="11.85546875" bestFit="1" customWidth="1"/>
  </cols>
  <sheetData>
    <row r="1" spans="1:38">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c r="A6" s="4" t="s">
        <v>993</v>
      </c>
      <c r="B6" s="4"/>
      <c r="C6" s="4"/>
      <c r="D6" s="4"/>
      <c r="E6" s="4"/>
      <c r="F6" s="4"/>
      <c r="G6" s="4"/>
      <c r="H6" s="4"/>
      <c r="I6" s="4"/>
      <c r="J6" s="4"/>
      <c r="K6" s="4"/>
    </row>
    <row r="7" spans="1:38">
      <c r="A7" s="4" t="s">
        <v>994</v>
      </c>
      <c r="B7" s="4"/>
      <c r="C7" s="4"/>
      <c r="D7" s="4"/>
      <c r="E7" s="4"/>
      <c r="F7" s="4"/>
      <c r="G7" s="4"/>
      <c r="H7" s="4"/>
      <c r="I7" s="4"/>
    </row>
    <row r="8" spans="1:38" ht="15.75" thickBot="1">
      <c r="A8" s="5"/>
      <c r="B8" s="5"/>
      <c r="C8" s="5"/>
      <c r="D8" s="5"/>
      <c r="E8" s="5"/>
      <c r="F8" s="5"/>
      <c r="G8" s="5"/>
      <c r="H8" s="5"/>
      <c r="I8" s="5"/>
    </row>
    <row r="9" spans="1:38" ht="15.75" thickBot="1">
      <c r="A9" s="1142" t="s">
        <v>8</v>
      </c>
      <c r="B9" s="1143"/>
      <c r="C9" s="1143"/>
      <c r="D9" s="1143"/>
      <c r="E9" s="1143"/>
      <c r="F9" s="1143"/>
      <c r="G9" s="1143"/>
      <c r="H9" s="1143"/>
      <c r="I9" s="1143"/>
      <c r="J9" s="1143"/>
      <c r="K9" s="1143"/>
      <c r="L9" s="1143"/>
      <c r="M9" s="1143"/>
      <c r="N9" s="1143"/>
      <c r="O9" s="1143"/>
      <c r="P9" s="1143"/>
      <c r="Q9" s="1339"/>
      <c r="R9" s="1147" t="s">
        <v>9</v>
      </c>
      <c r="S9" s="1147"/>
      <c r="T9" s="1147"/>
      <c r="U9" s="1147"/>
      <c r="V9" s="1147"/>
      <c r="W9" s="1147"/>
      <c r="X9" s="1147"/>
      <c r="Y9" s="1147"/>
      <c r="Z9" s="1147"/>
      <c r="AA9" s="1147"/>
      <c r="AB9" s="1147"/>
      <c r="AC9" s="1147"/>
      <c r="AD9" s="1147"/>
      <c r="AE9" s="1147"/>
      <c r="AF9" s="1147"/>
      <c r="AG9" s="1147"/>
      <c r="AH9" s="1147"/>
      <c r="AI9" s="1147"/>
      <c r="AJ9" s="1147"/>
      <c r="AK9" s="1147"/>
      <c r="AL9" s="1186"/>
    </row>
    <row r="10" spans="1:38">
      <c r="A10" s="1340" t="s">
        <v>10</v>
      </c>
      <c r="B10" s="1342" t="s">
        <v>11</v>
      </c>
      <c r="C10" s="1342"/>
      <c r="D10" s="1342"/>
      <c r="E10" s="1342" t="s">
        <v>12</v>
      </c>
      <c r="F10" s="1342" t="s">
        <v>13</v>
      </c>
      <c r="G10" s="1342"/>
      <c r="H10" s="1342"/>
      <c r="I10" s="1342"/>
      <c r="J10" s="1342"/>
      <c r="K10" s="1342" t="s">
        <v>14</v>
      </c>
      <c r="L10" s="1342" t="s">
        <v>15</v>
      </c>
      <c r="M10" s="1342" t="s">
        <v>995</v>
      </c>
      <c r="N10" s="1342" t="s">
        <v>17</v>
      </c>
      <c r="O10" s="1177" t="s">
        <v>18</v>
      </c>
      <c r="P10" s="1179" t="s">
        <v>996</v>
      </c>
      <c r="Q10" s="1181" t="s">
        <v>20</v>
      </c>
      <c r="R10" s="1328" t="s">
        <v>21</v>
      </c>
      <c r="S10" s="1330" t="s">
        <v>22</v>
      </c>
      <c r="T10" s="1330" t="s">
        <v>23</v>
      </c>
      <c r="U10" s="1172" t="s">
        <v>101</v>
      </c>
      <c r="V10" s="1170" t="s">
        <v>25</v>
      </c>
      <c r="W10" s="1170"/>
      <c r="X10" s="1170"/>
      <c r="Y10" s="1170"/>
      <c r="Z10" s="1170"/>
      <c r="AA10" s="1174" t="s">
        <v>26</v>
      </c>
      <c r="AB10" s="1170" t="s">
        <v>27</v>
      </c>
      <c r="AC10" s="1170" t="s">
        <v>28</v>
      </c>
      <c r="AD10" s="1170"/>
      <c r="AE10" s="1170" t="s">
        <v>29</v>
      </c>
      <c r="AF10" s="1170"/>
      <c r="AG10" s="1172" t="s">
        <v>30</v>
      </c>
      <c r="AH10" s="1172" t="s">
        <v>31</v>
      </c>
      <c r="AI10" s="1172" t="s">
        <v>32</v>
      </c>
      <c r="AJ10" s="1172" t="s">
        <v>33</v>
      </c>
      <c r="AK10" s="1172" t="s">
        <v>34</v>
      </c>
      <c r="AL10" s="1343" t="s">
        <v>35</v>
      </c>
    </row>
    <row r="11" spans="1:38">
      <c r="A11" s="1341"/>
      <c r="B11" s="1139"/>
      <c r="C11" s="1139"/>
      <c r="D11" s="1139"/>
      <c r="E11" s="1139"/>
      <c r="F11" s="1139"/>
      <c r="G11" s="1139"/>
      <c r="H11" s="1139"/>
      <c r="I11" s="1139"/>
      <c r="J11" s="1139"/>
      <c r="K11" s="1139"/>
      <c r="L11" s="1139"/>
      <c r="M11" s="1139"/>
      <c r="N11" s="1139"/>
      <c r="O11" s="1137"/>
      <c r="P11" s="1138"/>
      <c r="Q11" s="1182"/>
      <c r="R11" s="1329"/>
      <c r="S11" s="1331"/>
      <c r="T11" s="1331"/>
      <c r="U11" s="1129"/>
      <c r="V11" s="1127" t="s">
        <v>36</v>
      </c>
      <c r="W11" s="1127"/>
      <c r="X11" s="1127" t="s">
        <v>37</v>
      </c>
      <c r="Y11" s="1127"/>
      <c r="Z11" s="1127"/>
      <c r="AA11" s="1131"/>
      <c r="AB11" s="1127"/>
      <c r="AC11" s="1127"/>
      <c r="AD11" s="1127"/>
      <c r="AE11" s="1127"/>
      <c r="AF11" s="1127"/>
      <c r="AG11" s="1129"/>
      <c r="AH11" s="1129"/>
      <c r="AI11" s="1129"/>
      <c r="AJ11" s="1129"/>
      <c r="AK11" s="1129"/>
      <c r="AL11" s="1344"/>
    </row>
    <row r="12" spans="1:38" ht="72">
      <c r="A12" s="1341"/>
      <c r="B12" s="448" t="s">
        <v>38</v>
      </c>
      <c r="C12" s="448" t="s">
        <v>39</v>
      </c>
      <c r="D12" s="449" t="s">
        <v>40</v>
      </c>
      <c r="E12" s="1139"/>
      <c r="F12" s="289" t="s">
        <v>41</v>
      </c>
      <c r="G12" s="289" t="s">
        <v>42</v>
      </c>
      <c r="H12" s="289" t="s">
        <v>43</v>
      </c>
      <c r="I12" s="289" t="s">
        <v>44</v>
      </c>
      <c r="J12" s="450" t="s">
        <v>45</v>
      </c>
      <c r="K12" s="1139"/>
      <c r="L12" s="1139"/>
      <c r="M12" s="1139"/>
      <c r="N12" s="1139"/>
      <c r="O12" s="1137"/>
      <c r="P12" s="1138"/>
      <c r="Q12" s="1182"/>
      <c r="R12" s="1329"/>
      <c r="S12" s="1331"/>
      <c r="T12" s="1331"/>
      <c r="U12" s="1129"/>
      <c r="V12" s="451" t="s">
        <v>46</v>
      </c>
      <c r="W12" s="451" t="s">
        <v>47</v>
      </c>
      <c r="X12" s="451" t="s">
        <v>48</v>
      </c>
      <c r="Y12" s="451" t="s">
        <v>49</v>
      </c>
      <c r="Z12" s="451" t="s">
        <v>47</v>
      </c>
      <c r="AA12" s="1131"/>
      <c r="AB12" s="1127"/>
      <c r="AC12" s="109" t="s">
        <v>50</v>
      </c>
      <c r="AD12" s="109" t="s">
        <v>51</v>
      </c>
      <c r="AE12" s="109" t="s">
        <v>52</v>
      </c>
      <c r="AF12" s="109" t="s">
        <v>53</v>
      </c>
      <c r="AG12" s="1129"/>
      <c r="AH12" s="1129"/>
      <c r="AI12" s="1129"/>
      <c r="AJ12" s="1129"/>
      <c r="AK12" s="1129"/>
      <c r="AL12" s="1344"/>
    </row>
    <row r="13" spans="1:38" s="5" customFormat="1" ht="270">
      <c r="A13" s="452" t="s">
        <v>997</v>
      </c>
      <c r="B13" s="65"/>
      <c r="C13" s="65" t="s">
        <v>55</v>
      </c>
      <c r="D13" s="65"/>
      <c r="E13" s="218" t="s">
        <v>998</v>
      </c>
      <c r="F13" s="213"/>
      <c r="G13" s="213"/>
      <c r="H13" s="65">
        <v>200</v>
      </c>
      <c r="I13" s="65">
        <v>200</v>
      </c>
      <c r="J13" s="214">
        <f t="shared" ref="J13" si="0">SUM(F13:I13)</f>
        <v>400</v>
      </c>
      <c r="K13" s="218" t="s">
        <v>999</v>
      </c>
      <c r="L13" s="211" t="s">
        <v>1000</v>
      </c>
      <c r="M13" s="218" t="s">
        <v>1001</v>
      </c>
      <c r="N13" s="218" t="s">
        <v>1002</v>
      </c>
      <c r="O13" s="218" t="s">
        <v>1003</v>
      </c>
      <c r="P13" s="65">
        <v>400</v>
      </c>
      <c r="Q13" s="453" t="s">
        <v>1004</v>
      </c>
      <c r="R13" s="294">
        <f>200+100</f>
        <v>300</v>
      </c>
      <c r="S13" s="294">
        <f>200+100</f>
        <v>300</v>
      </c>
      <c r="T13" s="47">
        <v>106</v>
      </c>
      <c r="U13" s="218" t="s">
        <v>1005</v>
      </c>
      <c r="V13" s="132">
        <v>1</v>
      </c>
      <c r="W13" s="218" t="s">
        <v>1006</v>
      </c>
      <c r="X13" s="218" t="s">
        <v>1007</v>
      </c>
      <c r="Y13" s="218" t="s">
        <v>1007</v>
      </c>
      <c r="Z13" s="218" t="s">
        <v>1007</v>
      </c>
      <c r="AA13" s="218" t="s">
        <v>1008</v>
      </c>
      <c r="AB13" s="218" t="s">
        <v>1009</v>
      </c>
      <c r="AC13" s="397" t="s">
        <v>1010</v>
      </c>
      <c r="AD13" s="397"/>
      <c r="AE13" s="397"/>
      <c r="AF13" s="397" t="s">
        <v>1011</v>
      </c>
      <c r="AG13" s="218" t="s">
        <v>1012</v>
      </c>
      <c r="AH13" s="218" t="s">
        <v>1013</v>
      </c>
      <c r="AI13" s="149" t="s">
        <v>1014</v>
      </c>
      <c r="AJ13" s="397">
        <v>117</v>
      </c>
      <c r="AK13" s="397"/>
      <c r="AL13" s="453" t="s">
        <v>1015</v>
      </c>
    </row>
    <row r="14" spans="1:38" s="5" customFormat="1" ht="315">
      <c r="A14" s="452" t="s">
        <v>1016</v>
      </c>
      <c r="B14" s="65"/>
      <c r="C14" s="65" t="s">
        <v>55</v>
      </c>
      <c r="D14" s="376"/>
      <c r="E14" s="218" t="s">
        <v>1017</v>
      </c>
      <c r="F14" s="397"/>
      <c r="G14" s="397"/>
      <c r="H14" s="65">
        <v>80</v>
      </c>
      <c r="I14" s="65">
        <v>80</v>
      </c>
      <c r="J14" s="214">
        <f t="shared" ref="J14:J15" si="1">SUM(F14:I14)</f>
        <v>160</v>
      </c>
      <c r="K14" s="218" t="s">
        <v>1018</v>
      </c>
      <c r="L14" s="211" t="s">
        <v>1019</v>
      </c>
      <c r="M14" s="218" t="s">
        <v>1001</v>
      </c>
      <c r="N14" s="218" t="s">
        <v>1020</v>
      </c>
      <c r="O14" s="218" t="s">
        <v>1021</v>
      </c>
      <c r="P14" s="65">
        <v>160</v>
      </c>
      <c r="Q14" s="453" t="s">
        <v>1022</v>
      </c>
      <c r="R14" s="222">
        <f>479+112</f>
        <v>591</v>
      </c>
      <c r="S14" s="222">
        <f>479+112</f>
        <v>591</v>
      </c>
      <c r="T14" s="65">
        <v>11</v>
      </c>
      <c r="U14" s="218" t="s">
        <v>1023</v>
      </c>
      <c r="V14" s="65">
        <v>1</v>
      </c>
      <c r="W14" s="218" t="s">
        <v>1006</v>
      </c>
      <c r="X14" s="218" t="s">
        <v>1007</v>
      </c>
      <c r="Y14" s="218" t="s">
        <v>1007</v>
      </c>
      <c r="Z14" s="218" t="s">
        <v>1007</v>
      </c>
      <c r="AA14" s="218" t="s">
        <v>1024</v>
      </c>
      <c r="AB14" s="218" t="s">
        <v>1009</v>
      </c>
      <c r="AC14" s="397" t="s">
        <v>1010</v>
      </c>
      <c r="AD14" s="397"/>
      <c r="AE14" s="397"/>
      <c r="AF14" s="397" t="s">
        <v>1011</v>
      </c>
      <c r="AG14" s="218" t="s">
        <v>1025</v>
      </c>
      <c r="AH14" s="149" t="s">
        <v>1026</v>
      </c>
      <c r="AI14" s="149" t="s">
        <v>1027</v>
      </c>
      <c r="AJ14" s="454">
        <v>112</v>
      </c>
      <c r="AK14" s="397"/>
      <c r="AL14" s="453" t="s">
        <v>1028</v>
      </c>
    </row>
    <row r="15" spans="1:38" ht="90">
      <c r="A15" s="452" t="s">
        <v>1029</v>
      </c>
      <c r="B15" s="281"/>
      <c r="C15" s="65" t="s">
        <v>55</v>
      </c>
      <c r="D15" s="65"/>
      <c r="E15" s="218" t="s">
        <v>1030</v>
      </c>
      <c r="F15" s="455"/>
      <c r="G15" s="455"/>
      <c r="H15" s="65">
        <v>40</v>
      </c>
      <c r="I15" s="65">
        <v>40</v>
      </c>
      <c r="J15" s="214">
        <f t="shared" si="1"/>
        <v>80</v>
      </c>
      <c r="K15" s="218" t="s">
        <v>1031</v>
      </c>
      <c r="L15" s="211" t="s">
        <v>1000</v>
      </c>
      <c r="M15" s="218" t="s">
        <v>1001</v>
      </c>
      <c r="N15" s="218" t="s">
        <v>1032</v>
      </c>
      <c r="O15" s="218" t="s">
        <v>1033</v>
      </c>
      <c r="P15" s="65">
        <v>80</v>
      </c>
      <c r="Q15" s="453" t="s">
        <v>1034</v>
      </c>
      <c r="R15" s="456">
        <f>64+41</f>
        <v>105</v>
      </c>
      <c r="S15" s="65">
        <f>(18*3)+10+41</f>
        <v>105</v>
      </c>
      <c r="T15" s="65">
        <f>(18*3)+10+41</f>
        <v>105</v>
      </c>
      <c r="U15" s="218" t="s">
        <v>1035</v>
      </c>
      <c r="V15" s="65">
        <v>2</v>
      </c>
      <c r="W15" s="218" t="s">
        <v>1006</v>
      </c>
      <c r="X15" s="218" t="s">
        <v>1007</v>
      </c>
      <c r="Y15" s="218" t="s">
        <v>1007</v>
      </c>
      <c r="Z15" s="218" t="s">
        <v>1007</v>
      </c>
      <c r="AA15" s="218" t="s">
        <v>1036</v>
      </c>
      <c r="AB15" s="218" t="s">
        <v>1009</v>
      </c>
      <c r="AC15" s="218"/>
      <c r="AD15" s="457" t="s">
        <v>1011</v>
      </c>
      <c r="AE15" s="457"/>
      <c r="AF15" s="457" t="s">
        <v>1011</v>
      </c>
      <c r="AG15" s="218" t="s">
        <v>1037</v>
      </c>
      <c r="AH15" s="218" t="s">
        <v>1038</v>
      </c>
      <c r="AI15" s="149" t="s">
        <v>1039</v>
      </c>
      <c r="AJ15" s="397">
        <v>105</v>
      </c>
      <c r="AK15" s="173"/>
      <c r="AL15" s="453" t="s">
        <v>1040</v>
      </c>
    </row>
    <row r="16" spans="1:38" s="5" customFormat="1" ht="15.75" thickBot="1">
      <c r="A16" s="458" t="s">
        <v>45</v>
      </c>
      <c r="B16" s="459"/>
      <c r="C16" s="459"/>
      <c r="D16" s="459"/>
      <c r="E16" s="459"/>
      <c r="F16" s="460">
        <f>SUM(F13:F15)</f>
        <v>0</v>
      </c>
      <c r="G16" s="460">
        <f>SUM(G13:G15)</f>
        <v>0</v>
      </c>
      <c r="H16" s="460">
        <f>SUM(H13:H15)</f>
        <v>320</v>
      </c>
      <c r="I16" s="460">
        <f>SUM(I13:I15)</f>
        <v>320</v>
      </c>
      <c r="J16" s="461">
        <f>SUM(F16:I16)</f>
        <v>640</v>
      </c>
      <c r="K16" s="462" t="s">
        <v>57</v>
      </c>
      <c r="L16" s="462" t="s">
        <v>57</v>
      </c>
      <c r="M16" s="462" t="s">
        <v>57</v>
      </c>
      <c r="N16" s="460"/>
      <c r="O16" s="460"/>
      <c r="P16" s="460"/>
      <c r="Q16" s="463"/>
      <c r="R16" s="464">
        <f>SUM(R13:R15)</f>
        <v>996</v>
      </c>
      <c r="S16" s="464">
        <f t="shared" ref="S16:AK16" si="2">SUM(S13:S15)</f>
        <v>996</v>
      </c>
      <c r="T16" s="464">
        <f t="shared" si="2"/>
        <v>222</v>
      </c>
      <c r="U16" s="464"/>
      <c r="V16" s="464">
        <f t="shared" si="2"/>
        <v>4</v>
      </c>
      <c r="W16" s="464">
        <f t="shared" si="2"/>
        <v>0</v>
      </c>
      <c r="X16" s="464">
        <f t="shared" si="2"/>
        <v>0</v>
      </c>
      <c r="Y16" s="464">
        <f t="shared" si="2"/>
        <v>0</v>
      </c>
      <c r="Z16" s="464">
        <f t="shared" si="2"/>
        <v>0</v>
      </c>
      <c r="AA16" s="464"/>
      <c r="AB16" s="464"/>
      <c r="AC16" s="464">
        <f t="shared" si="2"/>
        <v>0</v>
      </c>
      <c r="AD16" s="464">
        <f t="shared" si="2"/>
        <v>0</v>
      </c>
      <c r="AE16" s="464">
        <f t="shared" si="2"/>
        <v>0</v>
      </c>
      <c r="AF16" s="464">
        <f t="shared" si="2"/>
        <v>0</v>
      </c>
      <c r="AG16" s="464"/>
      <c r="AH16" s="464"/>
      <c r="AI16" s="464"/>
      <c r="AJ16" s="464">
        <f t="shared" si="2"/>
        <v>334</v>
      </c>
      <c r="AK16" s="464">
        <f t="shared" si="2"/>
        <v>0</v>
      </c>
      <c r="AL16" s="464"/>
    </row>
    <row r="17" spans="1:38" ht="15.75" thickBot="1">
      <c r="A17" s="1333" t="s">
        <v>1041</v>
      </c>
      <c r="B17" s="1334"/>
      <c r="C17" s="1334"/>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5"/>
    </row>
    <row r="18" spans="1:38">
      <c r="A18" s="1336" t="s">
        <v>1042</v>
      </c>
      <c r="B18" s="1336"/>
      <c r="C18" s="1336"/>
      <c r="D18" s="1336"/>
      <c r="E18" s="1336"/>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row>
    <row r="19" spans="1:38">
      <c r="A19" s="1337"/>
      <c r="B19" s="1337"/>
      <c r="C19" s="1337"/>
      <c r="D19" s="1337"/>
      <c r="E19" s="1337"/>
    </row>
    <row r="20" spans="1:38">
      <c r="A20" s="1121" t="s">
        <v>1043</v>
      </c>
      <c r="B20" s="1121"/>
      <c r="C20" s="1121"/>
      <c r="D20" s="1121"/>
      <c r="E20" s="1121"/>
    </row>
    <row r="21" spans="1:38">
      <c r="A21" s="1125" t="s">
        <v>1044</v>
      </c>
      <c r="B21" s="1338"/>
      <c r="C21" s="1338"/>
      <c r="D21" s="1338"/>
      <c r="E21" s="1338"/>
    </row>
    <row r="24" spans="1:38">
      <c r="A24" s="1332"/>
      <c r="B24" s="1332"/>
      <c r="C24" s="1332"/>
      <c r="D24" s="1332"/>
      <c r="E24" s="1332"/>
    </row>
  </sheetData>
  <mergeCells count="42">
    <mergeCell ref="A1:E4"/>
    <mergeCell ref="F1:O2"/>
    <mergeCell ref="P1:Q1"/>
    <mergeCell ref="P2:Q2"/>
    <mergeCell ref="F3:O4"/>
    <mergeCell ref="P3:Q4"/>
    <mergeCell ref="A9:Q9"/>
    <mergeCell ref="R9:AL9"/>
    <mergeCell ref="A10:A12"/>
    <mergeCell ref="B10:D11"/>
    <mergeCell ref="E10:E12"/>
    <mergeCell ref="F10:J11"/>
    <mergeCell ref="K10:K12"/>
    <mergeCell ref="L10:L12"/>
    <mergeCell ref="M10:M12"/>
    <mergeCell ref="N10:N12"/>
    <mergeCell ref="AK10:AK12"/>
    <mergeCell ref="AL10:AL12"/>
    <mergeCell ref="U10:U12"/>
    <mergeCell ref="V10:Z10"/>
    <mergeCell ref="AA10:AA12"/>
    <mergeCell ref="AB10:AB12"/>
    <mergeCell ref="A24:E24"/>
    <mergeCell ref="A17:AL17"/>
    <mergeCell ref="A18:E18"/>
    <mergeCell ref="A19:E19"/>
    <mergeCell ref="A20:E20"/>
    <mergeCell ref="A21:E21"/>
    <mergeCell ref="AG10:AG12"/>
    <mergeCell ref="AH10:AH12"/>
    <mergeCell ref="AI10:AI12"/>
    <mergeCell ref="AJ10:AJ12"/>
    <mergeCell ref="O10:O12"/>
    <mergeCell ref="P10:P12"/>
    <mergeCell ref="Q10:Q12"/>
    <mergeCell ref="R10:R12"/>
    <mergeCell ref="S10:S12"/>
    <mergeCell ref="T10:T12"/>
    <mergeCell ref="AC10:AD11"/>
    <mergeCell ref="AE10:AF11"/>
    <mergeCell ref="V11:W11"/>
    <mergeCell ref="X11:Z11"/>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8"/>
  <sheetViews>
    <sheetView workbookViewId="0">
      <selection sqref="A1:E4"/>
    </sheetView>
  </sheetViews>
  <sheetFormatPr baseColWidth="10" defaultRowHeight="30.75" customHeight="1"/>
  <cols>
    <col min="1" max="1" width="13.7109375" customWidth="1"/>
    <col min="2" max="3" width="5.140625" customWidth="1"/>
    <col min="4" max="4" width="5.42578125" customWidth="1"/>
    <col min="5" max="5" width="13.7109375" customWidth="1"/>
    <col min="6" max="6" width="4" customWidth="1"/>
    <col min="7" max="7" width="4.140625" customWidth="1"/>
    <col min="8" max="8" width="3.85546875" customWidth="1"/>
    <col min="9" max="9" width="8.570312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53" ht="15">
      <c r="A1" s="1100"/>
      <c r="B1" s="1101"/>
      <c r="C1" s="1101"/>
      <c r="D1" s="1101"/>
      <c r="E1" s="1102"/>
      <c r="F1" s="1109" t="s">
        <v>0</v>
      </c>
      <c r="G1" s="1110"/>
      <c r="H1" s="1110"/>
      <c r="I1" s="1110"/>
      <c r="J1" s="1110"/>
      <c r="K1" s="1110"/>
      <c r="L1" s="1110"/>
      <c r="M1" s="1110"/>
      <c r="N1" s="1110"/>
      <c r="O1" s="1111"/>
      <c r="P1" s="1115" t="s">
        <v>1</v>
      </c>
      <c r="Q1" s="1115"/>
    </row>
    <row r="2" spans="1:53" ht="15">
      <c r="A2" s="1103"/>
      <c r="B2" s="1104"/>
      <c r="C2" s="1104"/>
      <c r="D2" s="1104"/>
      <c r="E2" s="1105"/>
      <c r="F2" s="1112"/>
      <c r="G2" s="1113"/>
      <c r="H2" s="1113"/>
      <c r="I2" s="1113"/>
      <c r="J2" s="1113"/>
      <c r="K2" s="1113"/>
      <c r="L2" s="1113"/>
      <c r="M2" s="1113"/>
      <c r="N2" s="1113"/>
      <c r="O2" s="1114"/>
      <c r="P2" s="1115" t="s">
        <v>2</v>
      </c>
      <c r="Q2" s="1115"/>
    </row>
    <row r="3" spans="1:53" ht="15">
      <c r="A3" s="1103"/>
      <c r="B3" s="1104"/>
      <c r="C3" s="1104"/>
      <c r="D3" s="1104"/>
      <c r="E3" s="1105"/>
      <c r="F3" s="1109" t="s">
        <v>3</v>
      </c>
      <c r="G3" s="1110"/>
      <c r="H3" s="1110"/>
      <c r="I3" s="1110"/>
      <c r="J3" s="1110"/>
      <c r="K3" s="1110"/>
      <c r="L3" s="1110"/>
      <c r="M3" s="1110"/>
      <c r="N3" s="1110"/>
      <c r="O3" s="1111"/>
      <c r="P3" s="1116" t="s">
        <v>4</v>
      </c>
      <c r="Q3" s="1117"/>
    </row>
    <row r="4" spans="1:53" ht="15">
      <c r="A4" s="1106"/>
      <c r="B4" s="1107"/>
      <c r="C4" s="1107"/>
      <c r="D4" s="1107"/>
      <c r="E4" s="1108"/>
      <c r="F4" s="1112"/>
      <c r="G4" s="1113"/>
      <c r="H4" s="1113"/>
      <c r="I4" s="1113"/>
      <c r="J4" s="1113"/>
      <c r="K4" s="1113"/>
      <c r="L4" s="1113"/>
      <c r="M4" s="1113"/>
      <c r="N4" s="1113"/>
      <c r="O4" s="1114"/>
      <c r="P4" s="1118"/>
      <c r="Q4" s="1119"/>
    </row>
    <row r="5" spans="1:53" ht="15.7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3"/>
    </row>
    <row r="6" spans="1:53" s="5" customFormat="1" ht="15">
      <c r="A6" s="466" t="s">
        <v>631</v>
      </c>
      <c r="B6" s="466"/>
      <c r="C6" s="466"/>
      <c r="D6" s="466" t="s">
        <v>1046</v>
      </c>
      <c r="E6" s="466"/>
      <c r="F6" s="466"/>
      <c r="G6" s="466"/>
      <c r="H6" s="466"/>
      <c r="I6" s="466"/>
      <c r="J6" s="466"/>
      <c r="K6" s="466"/>
    </row>
    <row r="7" spans="1:53" s="5" customFormat="1" ht="15">
      <c r="A7" s="466" t="s">
        <v>1047</v>
      </c>
      <c r="B7" s="466"/>
      <c r="C7" s="466"/>
      <c r="D7" s="466"/>
      <c r="E7" s="466"/>
      <c r="F7" s="466"/>
      <c r="G7" s="466"/>
      <c r="H7" s="466"/>
      <c r="I7" s="466"/>
    </row>
    <row r="8" spans="1:53" ht="15.75" thickBot="1">
      <c r="A8" s="5"/>
      <c r="B8" s="5"/>
      <c r="C8" s="5"/>
      <c r="D8" s="5"/>
      <c r="E8" s="5"/>
      <c r="F8" s="5"/>
      <c r="G8" s="5"/>
      <c r="H8" s="5"/>
      <c r="I8" s="5"/>
    </row>
    <row r="9" spans="1:53" ht="15.75" thickBot="1">
      <c r="A9" s="1142" t="s">
        <v>8</v>
      </c>
      <c r="B9" s="1143"/>
      <c r="C9" s="1143"/>
      <c r="D9" s="1143"/>
      <c r="E9" s="1143"/>
      <c r="F9" s="1143"/>
      <c r="G9" s="1143"/>
      <c r="H9" s="1143"/>
      <c r="I9" s="1143"/>
      <c r="J9" s="1143"/>
      <c r="K9" s="1143"/>
      <c r="L9" s="1143"/>
      <c r="M9" s="1143"/>
      <c r="N9" s="1144"/>
      <c r="O9" s="126"/>
      <c r="P9" s="126"/>
      <c r="Q9" s="126"/>
      <c r="R9" s="1185" t="s">
        <v>9</v>
      </c>
      <c r="S9" s="1147"/>
      <c r="T9" s="1147"/>
      <c r="U9" s="1147"/>
      <c r="V9" s="1147"/>
      <c r="W9" s="1147"/>
      <c r="X9" s="1147"/>
      <c r="Y9" s="1147"/>
      <c r="Z9" s="1147"/>
      <c r="AA9" s="1147"/>
      <c r="AB9" s="1147"/>
      <c r="AC9" s="1147"/>
      <c r="AD9" s="1147"/>
      <c r="AE9" s="1146"/>
      <c r="AF9" s="1146"/>
      <c r="AG9" s="1146"/>
      <c r="AH9" s="1146"/>
      <c r="AI9" s="1147"/>
      <c r="AJ9" s="1146"/>
      <c r="AK9" s="1146"/>
      <c r="AL9" s="1148"/>
    </row>
    <row r="10" spans="1:53" ht="15">
      <c r="A10" s="1149" t="s">
        <v>10</v>
      </c>
      <c r="B10" s="1152" t="s">
        <v>11</v>
      </c>
      <c r="C10" s="1153"/>
      <c r="D10" s="1154"/>
      <c r="E10" s="1158" t="s">
        <v>12</v>
      </c>
      <c r="F10" s="1152" t="s">
        <v>13</v>
      </c>
      <c r="G10" s="1153"/>
      <c r="H10" s="1153"/>
      <c r="I10" s="1153"/>
      <c r="J10" s="1154"/>
      <c r="K10" s="1158" t="s">
        <v>14</v>
      </c>
      <c r="L10" s="1158" t="s">
        <v>15</v>
      </c>
      <c r="M10" s="1158" t="s">
        <v>16</v>
      </c>
      <c r="N10" s="1152" t="s">
        <v>17</v>
      </c>
      <c r="O10" s="1177" t="s">
        <v>18</v>
      </c>
      <c r="P10" s="1179" t="s">
        <v>19</v>
      </c>
      <c r="Q10" s="1342" t="s">
        <v>20</v>
      </c>
      <c r="R10" s="1140" t="s">
        <v>21</v>
      </c>
      <c r="S10" s="1123" t="s">
        <v>22</v>
      </c>
      <c r="T10" s="1123" t="s">
        <v>23</v>
      </c>
      <c r="U10" s="1123" t="s">
        <v>101</v>
      </c>
      <c r="V10" s="1127" t="s">
        <v>25</v>
      </c>
      <c r="W10" s="1127"/>
      <c r="X10" s="1127"/>
      <c r="Y10" s="1127"/>
      <c r="Z10" s="1127"/>
      <c r="AA10" s="1131" t="s">
        <v>26</v>
      </c>
      <c r="AB10" s="1127" t="s">
        <v>27</v>
      </c>
      <c r="AC10" s="1127" t="s">
        <v>28</v>
      </c>
      <c r="AD10" s="1127"/>
      <c r="AE10" s="1126" t="s">
        <v>29</v>
      </c>
      <c r="AF10" s="1126"/>
      <c r="AG10" s="1124" t="s">
        <v>30</v>
      </c>
      <c r="AH10" s="1128" t="s">
        <v>31</v>
      </c>
      <c r="AI10" s="1129" t="s">
        <v>32</v>
      </c>
      <c r="AJ10" s="1122" t="s">
        <v>33</v>
      </c>
      <c r="AK10" s="1123" t="s">
        <v>34</v>
      </c>
      <c r="AL10" s="1161" t="s">
        <v>35</v>
      </c>
    </row>
    <row r="11" spans="1:53" ht="15">
      <c r="A11" s="1150"/>
      <c r="B11" s="1155"/>
      <c r="C11" s="1156"/>
      <c r="D11" s="1157"/>
      <c r="E11" s="1159"/>
      <c r="F11" s="1155"/>
      <c r="G11" s="1156"/>
      <c r="H11" s="1156"/>
      <c r="I11" s="1156"/>
      <c r="J11" s="1157"/>
      <c r="K11" s="1159"/>
      <c r="L11" s="1159"/>
      <c r="M11" s="1159"/>
      <c r="N11" s="1135"/>
      <c r="O11" s="1137"/>
      <c r="P11" s="1138"/>
      <c r="Q11" s="1139"/>
      <c r="R11" s="1122"/>
      <c r="S11" s="1124"/>
      <c r="T11" s="1124"/>
      <c r="U11" s="1124"/>
      <c r="V11" s="1127" t="s">
        <v>36</v>
      </c>
      <c r="W11" s="1127"/>
      <c r="X11" s="1127" t="s">
        <v>37</v>
      </c>
      <c r="Y11" s="1127"/>
      <c r="Z11" s="1127"/>
      <c r="AA11" s="1131"/>
      <c r="AB11" s="1127"/>
      <c r="AC11" s="1127"/>
      <c r="AD11" s="1127"/>
      <c r="AE11" s="1127"/>
      <c r="AF11" s="1127"/>
      <c r="AG11" s="1124"/>
      <c r="AH11" s="1128"/>
      <c r="AI11" s="1129"/>
      <c r="AJ11" s="1122"/>
      <c r="AK11" s="1124"/>
      <c r="AL11" s="1162"/>
    </row>
    <row r="12" spans="1:53" ht="67.5">
      <c r="A12" s="1150"/>
      <c r="B12" s="392" t="s">
        <v>38</v>
      </c>
      <c r="C12" s="392" t="s">
        <v>39</v>
      </c>
      <c r="D12" s="393" t="s">
        <v>40</v>
      </c>
      <c r="E12" s="1159"/>
      <c r="F12" s="290" t="s">
        <v>41</v>
      </c>
      <c r="G12" s="290" t="s">
        <v>42</v>
      </c>
      <c r="H12" s="290" t="s">
        <v>43</v>
      </c>
      <c r="I12" s="290" t="s">
        <v>44</v>
      </c>
      <c r="J12" s="394" t="s">
        <v>45</v>
      </c>
      <c r="K12" s="1159"/>
      <c r="L12" s="1159"/>
      <c r="M12" s="1159"/>
      <c r="N12" s="1135"/>
      <c r="O12" s="1165"/>
      <c r="P12" s="1166"/>
      <c r="Q12" s="1167"/>
      <c r="R12" s="1122"/>
      <c r="S12" s="1124"/>
      <c r="T12" s="1124"/>
      <c r="U12" s="1124"/>
      <c r="V12" s="129" t="s">
        <v>46</v>
      </c>
      <c r="W12" s="129" t="s">
        <v>47</v>
      </c>
      <c r="X12" s="129" t="s">
        <v>48</v>
      </c>
      <c r="Y12" s="129" t="s">
        <v>49</v>
      </c>
      <c r="Z12" s="129" t="s">
        <v>47</v>
      </c>
      <c r="AA12" s="1132"/>
      <c r="AB12" s="1133"/>
      <c r="AC12" s="129" t="s">
        <v>50</v>
      </c>
      <c r="AD12" s="129" t="s">
        <v>51</v>
      </c>
      <c r="AE12" s="130" t="s">
        <v>52</v>
      </c>
      <c r="AF12" s="130" t="s">
        <v>53</v>
      </c>
      <c r="AG12" s="1124"/>
      <c r="AH12" s="1128"/>
      <c r="AI12" s="1130"/>
      <c r="AJ12" s="1122"/>
      <c r="AK12" s="1124"/>
      <c r="AL12" s="1162"/>
    </row>
    <row r="13" spans="1:53" s="471" customFormat="1" ht="102">
      <c r="A13" s="396" t="s">
        <v>1048</v>
      </c>
      <c r="B13" s="202"/>
      <c r="C13" s="202"/>
      <c r="D13" s="202" t="s">
        <v>72</v>
      </c>
      <c r="E13" s="396" t="s">
        <v>1049</v>
      </c>
      <c r="F13" s="214"/>
      <c r="G13" s="214"/>
      <c r="H13" s="214">
        <v>3</v>
      </c>
      <c r="I13" s="214">
        <v>3</v>
      </c>
      <c r="J13" s="214">
        <f t="shared" ref="J13:J27" si="0">SUM(F13:I13)</f>
        <v>6</v>
      </c>
      <c r="K13" s="396" t="s">
        <v>1050</v>
      </c>
      <c r="L13" s="214" t="s">
        <v>1051</v>
      </c>
      <c r="M13" s="202">
        <v>206</v>
      </c>
      <c r="N13" s="396" t="s">
        <v>1052</v>
      </c>
      <c r="O13" s="396" t="s">
        <v>1053</v>
      </c>
      <c r="P13" s="396">
        <v>1</v>
      </c>
      <c r="Q13" s="396" t="s">
        <v>1054</v>
      </c>
      <c r="R13" s="467">
        <v>3</v>
      </c>
      <c r="S13" s="467">
        <v>24</v>
      </c>
      <c r="T13" s="467">
        <v>3</v>
      </c>
      <c r="U13" s="467" t="s">
        <v>1055</v>
      </c>
      <c r="V13" s="467" t="s">
        <v>1056</v>
      </c>
      <c r="W13" s="467" t="s">
        <v>1057</v>
      </c>
      <c r="X13" s="467" t="s">
        <v>1058</v>
      </c>
      <c r="Y13" s="467" t="s">
        <v>1058</v>
      </c>
      <c r="Z13" s="467"/>
      <c r="AA13" s="468" t="s">
        <v>1059</v>
      </c>
      <c r="AB13" s="468" t="s">
        <v>1060</v>
      </c>
      <c r="AC13" s="467"/>
      <c r="AD13" s="467" t="s">
        <v>72</v>
      </c>
      <c r="AE13" s="467"/>
      <c r="AF13" s="467" t="s">
        <v>72</v>
      </c>
      <c r="AG13" s="468" t="s">
        <v>1061</v>
      </c>
      <c r="AH13" s="276" t="s">
        <v>1062</v>
      </c>
      <c r="AI13" s="469">
        <v>0.94</v>
      </c>
      <c r="AJ13" s="276" t="s">
        <v>1063</v>
      </c>
      <c r="AK13" s="467"/>
      <c r="AL13" s="470"/>
      <c r="AM13" s="481"/>
      <c r="AN13" s="481"/>
      <c r="AO13" s="481"/>
      <c r="AP13" s="481"/>
      <c r="AQ13" s="481"/>
      <c r="AR13" s="481"/>
      <c r="AS13" s="481"/>
      <c r="AT13" s="481"/>
      <c r="AU13" s="481"/>
      <c r="AV13" s="481"/>
      <c r="AW13" s="481"/>
      <c r="AX13" s="481"/>
      <c r="AY13" s="481"/>
      <c r="AZ13" s="481"/>
      <c r="BA13" s="481"/>
    </row>
    <row r="14" spans="1:53" s="471" customFormat="1" ht="214.5">
      <c r="A14" s="396" t="s">
        <v>1064</v>
      </c>
      <c r="B14" s="202"/>
      <c r="C14" s="202" t="s">
        <v>72</v>
      </c>
      <c r="D14" s="202" t="s">
        <v>72</v>
      </c>
      <c r="E14" s="396" t="s">
        <v>1065</v>
      </c>
      <c r="F14" s="214"/>
      <c r="G14" s="214"/>
      <c r="H14" s="214" t="s">
        <v>1066</v>
      </c>
      <c r="I14" s="214">
        <v>38</v>
      </c>
      <c r="J14" s="214">
        <v>25</v>
      </c>
      <c r="K14" s="396" t="s">
        <v>1067</v>
      </c>
      <c r="L14" s="214" t="s">
        <v>1068</v>
      </c>
      <c r="M14" s="202">
        <v>270</v>
      </c>
      <c r="N14" s="396" t="s">
        <v>1069</v>
      </c>
      <c r="O14" s="396" t="s">
        <v>1070</v>
      </c>
      <c r="P14" s="202">
        <v>2</v>
      </c>
      <c r="Q14" s="396" t="s">
        <v>1071</v>
      </c>
      <c r="R14" s="467">
        <v>13</v>
      </c>
      <c r="S14" s="467">
        <v>25</v>
      </c>
      <c r="T14" s="467">
        <v>25</v>
      </c>
      <c r="U14" s="467" t="s">
        <v>1070</v>
      </c>
      <c r="V14" s="467">
        <v>1</v>
      </c>
      <c r="W14" s="467">
        <v>1</v>
      </c>
      <c r="X14" s="467" t="s">
        <v>68</v>
      </c>
      <c r="Y14" s="467" t="s">
        <v>68</v>
      </c>
      <c r="Z14" s="467" t="s">
        <v>68</v>
      </c>
      <c r="AA14" s="276" t="s">
        <v>1072</v>
      </c>
      <c r="AB14" s="276" t="s">
        <v>1073</v>
      </c>
      <c r="AC14" s="467"/>
      <c r="AD14" s="467" t="s">
        <v>55</v>
      </c>
      <c r="AE14" s="467"/>
      <c r="AF14" s="467" t="s">
        <v>55</v>
      </c>
      <c r="AG14" s="276" t="s">
        <v>1074</v>
      </c>
      <c r="AH14" s="276" t="s">
        <v>1075</v>
      </c>
      <c r="AI14" s="469">
        <v>0.94</v>
      </c>
      <c r="AJ14" s="276" t="s">
        <v>1063</v>
      </c>
      <c r="AK14" s="467"/>
      <c r="AL14" s="470"/>
      <c r="AM14" s="481"/>
      <c r="AN14" s="481"/>
      <c r="AO14" s="481"/>
      <c r="AP14" s="481"/>
      <c r="AQ14" s="481"/>
      <c r="AR14" s="481"/>
      <c r="AS14" s="481"/>
      <c r="AT14" s="481"/>
      <c r="AU14" s="481"/>
      <c r="AV14" s="481"/>
      <c r="AW14" s="481"/>
      <c r="AX14" s="481"/>
      <c r="AY14" s="481"/>
      <c r="AZ14" s="481"/>
      <c r="BA14" s="481"/>
    </row>
    <row r="15" spans="1:53" s="471" customFormat="1" ht="409.6">
      <c r="A15" s="396" t="s">
        <v>1076</v>
      </c>
      <c r="B15" s="202" t="s">
        <v>72</v>
      </c>
      <c r="C15" s="202" t="s">
        <v>72</v>
      </c>
      <c r="D15" s="202" t="s">
        <v>72</v>
      </c>
      <c r="E15" s="396" t="s">
        <v>1077</v>
      </c>
      <c r="F15" s="202"/>
      <c r="G15" s="202"/>
      <c r="H15" s="396">
        <v>14</v>
      </c>
      <c r="I15" s="202">
        <v>49</v>
      </c>
      <c r="J15" s="214">
        <f t="shared" si="0"/>
        <v>63</v>
      </c>
      <c r="K15" s="396" t="s">
        <v>1078</v>
      </c>
      <c r="L15" s="214" t="s">
        <v>1051</v>
      </c>
      <c r="M15" s="202">
        <v>302</v>
      </c>
      <c r="N15" s="396" t="s">
        <v>1079</v>
      </c>
      <c r="O15" s="396" t="s">
        <v>1080</v>
      </c>
      <c r="P15" s="202">
        <v>4</v>
      </c>
      <c r="Q15" s="396" t="s">
        <v>1071</v>
      </c>
      <c r="R15" s="467">
        <v>14</v>
      </c>
      <c r="S15" s="467">
        <v>93</v>
      </c>
      <c r="T15" s="467">
        <v>4</v>
      </c>
      <c r="U15" s="472" t="s">
        <v>1079</v>
      </c>
      <c r="V15" s="467">
        <v>1</v>
      </c>
      <c r="W15" s="467">
        <v>1</v>
      </c>
      <c r="X15" s="470"/>
      <c r="Y15" s="470"/>
      <c r="Z15" s="467"/>
      <c r="AA15" s="276" t="s">
        <v>1081</v>
      </c>
      <c r="AB15" s="276" t="s">
        <v>1082</v>
      </c>
      <c r="AC15" s="467"/>
      <c r="AD15" s="467" t="s">
        <v>72</v>
      </c>
      <c r="AE15" s="467"/>
      <c r="AF15" s="467" t="s">
        <v>72</v>
      </c>
      <c r="AG15" s="473" t="s">
        <v>1083</v>
      </c>
      <c r="AH15" s="276" t="s">
        <v>1084</v>
      </c>
      <c r="AI15" s="474">
        <v>0.94</v>
      </c>
      <c r="AJ15" s="276" t="s">
        <v>1063</v>
      </c>
      <c r="AK15" s="467"/>
      <c r="AL15" s="470"/>
      <c r="AM15" s="481"/>
      <c r="AN15" s="481"/>
      <c r="AO15" s="481"/>
      <c r="AP15" s="481"/>
      <c r="AQ15" s="481"/>
      <c r="AR15" s="481"/>
      <c r="AS15" s="481"/>
      <c r="AT15" s="481"/>
      <c r="AU15" s="481"/>
      <c r="AV15" s="481"/>
      <c r="AW15" s="481"/>
      <c r="AX15" s="481"/>
      <c r="AY15" s="481"/>
      <c r="AZ15" s="481"/>
      <c r="BA15" s="481"/>
    </row>
    <row r="16" spans="1:53" s="471" customFormat="1" ht="282">
      <c r="A16" s="396" t="s">
        <v>1085</v>
      </c>
      <c r="B16" s="202"/>
      <c r="C16" s="202"/>
      <c r="D16" s="202" t="s">
        <v>72</v>
      </c>
      <c r="E16" s="396" t="s">
        <v>1086</v>
      </c>
      <c r="F16" s="214"/>
      <c r="G16" s="214"/>
      <c r="H16" s="214">
        <v>11</v>
      </c>
      <c r="I16" s="214">
        <v>12</v>
      </c>
      <c r="J16" s="214">
        <f t="shared" si="0"/>
        <v>23</v>
      </c>
      <c r="K16" s="396" t="s">
        <v>1087</v>
      </c>
      <c r="L16" s="214" t="s">
        <v>1051</v>
      </c>
      <c r="M16" s="202">
        <v>215</v>
      </c>
      <c r="N16" s="202" t="s">
        <v>1088</v>
      </c>
      <c r="O16" s="396" t="s">
        <v>1089</v>
      </c>
      <c r="P16" s="202">
        <v>3</v>
      </c>
      <c r="Q16" s="396" t="s">
        <v>1090</v>
      </c>
      <c r="R16" s="467">
        <v>11</v>
      </c>
      <c r="S16" s="467">
        <v>12</v>
      </c>
      <c r="T16" s="467">
        <v>12</v>
      </c>
      <c r="U16" s="276" t="s">
        <v>1091</v>
      </c>
      <c r="V16" s="467">
        <v>1</v>
      </c>
      <c r="W16" s="467">
        <v>1</v>
      </c>
      <c r="X16" s="467" t="s">
        <v>68</v>
      </c>
      <c r="Y16" s="467" t="s">
        <v>68</v>
      </c>
      <c r="Z16" s="467" t="s">
        <v>68</v>
      </c>
      <c r="AA16" s="276" t="s">
        <v>1091</v>
      </c>
      <c r="AB16" s="276" t="s">
        <v>1092</v>
      </c>
      <c r="AC16" s="467"/>
      <c r="AD16" s="467" t="s">
        <v>55</v>
      </c>
      <c r="AE16" s="467"/>
      <c r="AF16" s="467" t="s">
        <v>55</v>
      </c>
      <c r="AG16" s="276" t="s">
        <v>1093</v>
      </c>
      <c r="AH16" s="276" t="s">
        <v>1094</v>
      </c>
      <c r="AI16" s="469">
        <v>0.94</v>
      </c>
      <c r="AJ16" s="276" t="s">
        <v>1063</v>
      </c>
      <c r="AK16" s="467"/>
      <c r="AL16" s="470"/>
      <c r="AM16" s="481"/>
      <c r="AN16" s="481"/>
      <c r="AO16" s="481"/>
      <c r="AP16" s="481"/>
      <c r="AQ16" s="481"/>
      <c r="AR16" s="481"/>
      <c r="AS16" s="481"/>
      <c r="AT16" s="481"/>
      <c r="AU16" s="481"/>
      <c r="AV16" s="481"/>
      <c r="AW16" s="481"/>
      <c r="AX16" s="481"/>
      <c r="AY16" s="481"/>
      <c r="AZ16" s="481"/>
      <c r="BA16" s="481"/>
    </row>
    <row r="17" spans="1:53" s="471" customFormat="1" ht="180">
      <c r="A17" s="202" t="s">
        <v>1095</v>
      </c>
      <c r="B17" s="202"/>
      <c r="C17" s="202" t="s">
        <v>72</v>
      </c>
      <c r="D17" s="202"/>
      <c r="E17" s="396" t="s">
        <v>1096</v>
      </c>
      <c r="F17" s="202"/>
      <c r="G17" s="202"/>
      <c r="H17" s="396">
        <v>6</v>
      </c>
      <c r="I17" s="202">
        <v>6</v>
      </c>
      <c r="J17" s="214">
        <f t="shared" si="0"/>
        <v>12</v>
      </c>
      <c r="K17" s="396" t="s">
        <v>1097</v>
      </c>
      <c r="L17" s="214" t="s">
        <v>1051</v>
      </c>
      <c r="M17" s="202">
        <v>213</v>
      </c>
      <c r="N17" s="202" t="s">
        <v>1098</v>
      </c>
      <c r="O17" s="396" t="s">
        <v>1099</v>
      </c>
      <c r="P17" s="202">
        <v>3</v>
      </c>
      <c r="Q17" s="396" t="s">
        <v>1100</v>
      </c>
      <c r="R17" s="467">
        <v>3</v>
      </c>
      <c r="S17" s="467">
        <v>3</v>
      </c>
      <c r="T17" s="467">
        <v>3</v>
      </c>
      <c r="U17" s="276" t="s">
        <v>1101</v>
      </c>
      <c r="V17" s="467">
        <v>1</v>
      </c>
      <c r="W17" s="467">
        <v>1</v>
      </c>
      <c r="X17" s="467" t="s">
        <v>68</v>
      </c>
      <c r="Y17" s="467" t="s">
        <v>68</v>
      </c>
      <c r="Z17" s="467" t="s">
        <v>68</v>
      </c>
      <c r="AA17" s="276" t="s">
        <v>1101</v>
      </c>
      <c r="AB17" s="276" t="s">
        <v>1102</v>
      </c>
      <c r="AC17" s="467"/>
      <c r="AD17" s="467" t="s">
        <v>55</v>
      </c>
      <c r="AE17" s="467"/>
      <c r="AF17" s="467" t="s">
        <v>55</v>
      </c>
      <c r="AG17" s="276" t="s">
        <v>1103</v>
      </c>
      <c r="AH17" s="276" t="s">
        <v>1104</v>
      </c>
      <c r="AI17" s="467">
        <v>94</v>
      </c>
      <c r="AJ17" s="467" t="s">
        <v>1063</v>
      </c>
      <c r="AK17" s="467"/>
      <c r="AL17" s="470"/>
      <c r="AM17" s="481"/>
      <c r="AN17" s="481"/>
      <c r="AO17" s="481"/>
      <c r="AP17" s="481"/>
      <c r="AQ17" s="481"/>
      <c r="AR17" s="481"/>
      <c r="AS17" s="481"/>
      <c r="AT17" s="481"/>
      <c r="AU17" s="481"/>
      <c r="AV17" s="481"/>
      <c r="AW17" s="481"/>
      <c r="AX17" s="481"/>
      <c r="AY17" s="481"/>
      <c r="AZ17" s="481"/>
      <c r="BA17" s="481"/>
    </row>
    <row r="18" spans="1:53" s="471" customFormat="1" ht="146.25">
      <c r="A18" s="396" t="s">
        <v>1105</v>
      </c>
      <c r="B18" s="202"/>
      <c r="C18" s="202" t="s">
        <v>72</v>
      </c>
      <c r="D18" s="202" t="s">
        <v>72</v>
      </c>
      <c r="E18" s="396" t="s">
        <v>1106</v>
      </c>
      <c r="F18" s="214"/>
      <c r="G18" s="214"/>
      <c r="H18" s="396">
        <v>10</v>
      </c>
      <c r="I18" s="214">
        <v>12</v>
      </c>
      <c r="J18" s="214">
        <f t="shared" si="0"/>
        <v>22</v>
      </c>
      <c r="K18" s="396" t="s">
        <v>1107</v>
      </c>
      <c r="L18" s="396" t="s">
        <v>1051</v>
      </c>
      <c r="M18" s="202">
        <v>480</v>
      </c>
      <c r="N18" s="202" t="s">
        <v>1088</v>
      </c>
      <c r="O18" s="396" t="s">
        <v>1108</v>
      </c>
      <c r="P18" s="396">
        <v>1</v>
      </c>
      <c r="Q18" s="396" t="s">
        <v>1109</v>
      </c>
      <c r="R18" s="467">
        <v>9</v>
      </c>
      <c r="S18" s="467">
        <v>75</v>
      </c>
      <c r="T18" s="467">
        <v>8</v>
      </c>
      <c r="U18" s="276" t="s">
        <v>1110</v>
      </c>
      <c r="V18" s="467">
        <v>6</v>
      </c>
      <c r="W18" s="467">
        <v>1</v>
      </c>
      <c r="X18" s="467" t="s">
        <v>68</v>
      </c>
      <c r="Y18" s="467" t="s">
        <v>68</v>
      </c>
      <c r="Z18" s="467" t="s">
        <v>68</v>
      </c>
      <c r="AA18" s="276" t="s">
        <v>1110</v>
      </c>
      <c r="AB18" s="276" t="s">
        <v>1111</v>
      </c>
      <c r="AC18" s="467"/>
      <c r="AD18" s="467" t="s">
        <v>55</v>
      </c>
      <c r="AE18" s="467"/>
      <c r="AF18" s="467" t="s">
        <v>55</v>
      </c>
      <c r="AG18" s="396" t="s">
        <v>1112</v>
      </c>
      <c r="AH18" s="396" t="s">
        <v>1113</v>
      </c>
      <c r="AI18" s="469">
        <v>0.94</v>
      </c>
      <c r="AJ18" s="276" t="s">
        <v>1063</v>
      </c>
      <c r="AK18" s="467"/>
      <c r="AL18" s="470"/>
      <c r="AM18" s="481"/>
      <c r="AN18" s="481"/>
      <c r="AO18" s="481"/>
      <c r="AP18" s="481"/>
      <c r="AQ18" s="481"/>
      <c r="AR18" s="481"/>
      <c r="AS18" s="481"/>
      <c r="AT18" s="481"/>
      <c r="AU18" s="481"/>
      <c r="AV18" s="481"/>
      <c r="AW18" s="481"/>
      <c r="AX18" s="481"/>
      <c r="AY18" s="481"/>
      <c r="AZ18" s="481"/>
      <c r="BA18" s="481"/>
    </row>
    <row r="19" spans="1:53" s="477" customFormat="1" ht="409.5">
      <c r="A19" s="396" t="s">
        <v>1114</v>
      </c>
      <c r="B19" s="202"/>
      <c r="C19" s="202"/>
      <c r="D19" s="202" t="s">
        <v>55</v>
      </c>
      <c r="E19" s="396" t="s">
        <v>1115</v>
      </c>
      <c r="F19" s="396"/>
      <c r="G19" s="396"/>
      <c r="H19" s="396">
        <v>32</v>
      </c>
      <c r="I19" s="396">
        <v>26</v>
      </c>
      <c r="J19" s="214">
        <f t="shared" si="0"/>
        <v>58</v>
      </c>
      <c r="K19" s="396" t="s">
        <v>1116</v>
      </c>
      <c r="L19" s="396" t="s">
        <v>1117</v>
      </c>
      <c r="M19" s="396">
        <v>285</v>
      </c>
      <c r="N19" s="396" t="s">
        <v>1118</v>
      </c>
      <c r="O19" s="396" t="s">
        <v>1119</v>
      </c>
      <c r="P19" s="396">
        <v>2</v>
      </c>
      <c r="Q19" s="396" t="s">
        <v>1120</v>
      </c>
      <c r="R19" s="276">
        <v>32</v>
      </c>
      <c r="S19" s="276">
        <v>77</v>
      </c>
      <c r="T19" s="475">
        <v>32</v>
      </c>
      <c r="U19" s="396" t="s">
        <v>1121</v>
      </c>
      <c r="V19" s="475">
        <v>2</v>
      </c>
      <c r="W19" s="475">
        <v>4</v>
      </c>
      <c r="X19" s="475" t="s">
        <v>68</v>
      </c>
      <c r="Y19" s="475" t="s">
        <v>68</v>
      </c>
      <c r="Z19" s="475" t="s">
        <v>68</v>
      </c>
      <c r="AA19" s="396" t="s">
        <v>1121</v>
      </c>
      <c r="AB19" s="475" t="s">
        <v>1122</v>
      </c>
      <c r="AC19" s="475"/>
      <c r="AD19" s="475" t="s">
        <v>55</v>
      </c>
      <c r="AE19" s="475"/>
      <c r="AF19" s="475" t="s">
        <v>55</v>
      </c>
      <c r="AG19" s="396" t="s">
        <v>1123</v>
      </c>
      <c r="AH19" s="396" t="s">
        <v>1123</v>
      </c>
      <c r="AI19" s="396"/>
      <c r="AJ19" s="475"/>
      <c r="AK19" s="475"/>
      <c r="AL19" s="476"/>
      <c r="AM19" s="482"/>
      <c r="AN19" s="482"/>
      <c r="AO19" s="482"/>
      <c r="AP19" s="482"/>
      <c r="AQ19" s="482"/>
      <c r="AR19" s="482"/>
      <c r="AS19" s="482"/>
      <c r="AT19" s="482"/>
      <c r="AU19" s="482"/>
      <c r="AV19" s="482"/>
      <c r="AW19" s="482"/>
      <c r="AX19" s="482"/>
      <c r="AY19" s="482"/>
      <c r="AZ19" s="482"/>
      <c r="BA19" s="482"/>
    </row>
    <row r="20" spans="1:53" s="477" customFormat="1" ht="409.5">
      <c r="A20" s="396" t="s">
        <v>1124</v>
      </c>
      <c r="B20" s="202"/>
      <c r="C20" s="202"/>
      <c r="D20" s="202" t="s">
        <v>55</v>
      </c>
      <c r="E20" s="396" t="s">
        <v>1125</v>
      </c>
      <c r="F20" s="214"/>
      <c r="G20" s="214"/>
      <c r="H20" s="214">
        <v>32</v>
      </c>
      <c r="I20" s="214">
        <v>26</v>
      </c>
      <c r="J20" s="214">
        <f t="shared" si="0"/>
        <v>58</v>
      </c>
      <c r="K20" s="396" t="s">
        <v>1116</v>
      </c>
      <c r="L20" s="396" t="s">
        <v>1117</v>
      </c>
      <c r="M20" s="202" t="s">
        <v>1126</v>
      </c>
      <c r="N20" s="202" t="s">
        <v>1118</v>
      </c>
      <c r="O20" s="396" t="s">
        <v>1127</v>
      </c>
      <c r="P20" s="396">
        <v>2</v>
      </c>
      <c r="Q20" s="396" t="s">
        <v>1120</v>
      </c>
      <c r="R20" s="276">
        <v>32</v>
      </c>
      <c r="S20" s="276">
        <v>77</v>
      </c>
      <c r="T20" s="475">
        <v>32</v>
      </c>
      <c r="U20" s="396" t="s">
        <v>1121</v>
      </c>
      <c r="V20" s="475">
        <v>2</v>
      </c>
      <c r="W20" s="475">
        <v>4</v>
      </c>
      <c r="X20" s="475" t="s">
        <v>68</v>
      </c>
      <c r="Y20" s="475" t="s">
        <v>68</v>
      </c>
      <c r="Z20" s="475" t="s">
        <v>68</v>
      </c>
      <c r="AA20" s="396" t="s">
        <v>1121</v>
      </c>
      <c r="AB20" s="475" t="s">
        <v>1122</v>
      </c>
      <c r="AC20" s="475"/>
      <c r="AD20" s="475" t="s">
        <v>55</v>
      </c>
      <c r="AE20" s="475"/>
      <c r="AF20" s="475" t="s">
        <v>55</v>
      </c>
      <c r="AG20" s="396" t="s">
        <v>1123</v>
      </c>
      <c r="AH20" s="396" t="s">
        <v>1123</v>
      </c>
      <c r="AI20" s="396"/>
      <c r="AJ20" s="475"/>
      <c r="AK20" s="475"/>
      <c r="AL20" s="476"/>
      <c r="AM20" s="482"/>
      <c r="AN20" s="482"/>
      <c r="AO20" s="482"/>
      <c r="AP20" s="482"/>
      <c r="AQ20" s="482"/>
      <c r="AR20" s="482"/>
      <c r="AS20" s="482"/>
      <c r="AT20" s="482"/>
      <c r="AU20" s="482"/>
      <c r="AV20" s="482"/>
      <c r="AW20" s="482"/>
      <c r="AX20" s="482"/>
      <c r="AY20" s="482"/>
      <c r="AZ20" s="482"/>
      <c r="BA20" s="482"/>
    </row>
    <row r="21" spans="1:53" s="471" customFormat="1" ht="101.25">
      <c r="A21" s="396" t="s">
        <v>1128</v>
      </c>
      <c r="B21" s="202" t="s">
        <v>72</v>
      </c>
      <c r="C21" s="202"/>
      <c r="D21" s="202"/>
      <c r="E21" s="396" t="s">
        <v>1129</v>
      </c>
      <c r="F21" s="214"/>
      <c r="G21" s="214"/>
      <c r="H21" s="214">
        <v>5</v>
      </c>
      <c r="I21" s="214" t="s">
        <v>1130</v>
      </c>
      <c r="J21" s="214">
        <f t="shared" si="0"/>
        <v>5</v>
      </c>
      <c r="K21" s="396" t="s">
        <v>1131</v>
      </c>
      <c r="L21" s="214" t="s">
        <v>1051</v>
      </c>
      <c r="M21" s="202">
        <v>332</v>
      </c>
      <c r="N21" s="396" t="s">
        <v>1118</v>
      </c>
      <c r="O21" s="396" t="s">
        <v>1132</v>
      </c>
      <c r="P21" s="396">
        <v>1</v>
      </c>
      <c r="Q21" s="396" t="s">
        <v>1133</v>
      </c>
      <c r="R21" s="202">
        <v>4</v>
      </c>
      <c r="S21" s="202">
        <v>1</v>
      </c>
      <c r="T21" s="202">
        <v>63</v>
      </c>
      <c r="U21" s="202" t="s">
        <v>1134</v>
      </c>
      <c r="V21" s="202">
        <v>1</v>
      </c>
      <c r="W21" s="202">
        <v>1</v>
      </c>
      <c r="X21" s="202" t="s">
        <v>68</v>
      </c>
      <c r="Y21" s="202" t="s">
        <v>68</v>
      </c>
      <c r="Z21" s="202" t="s">
        <v>68</v>
      </c>
      <c r="AA21" s="396" t="s">
        <v>1135</v>
      </c>
      <c r="AB21" s="396" t="s">
        <v>1136</v>
      </c>
      <c r="AC21" s="202"/>
      <c r="AD21" s="202" t="s">
        <v>55</v>
      </c>
      <c r="AE21" s="202"/>
      <c r="AF21" s="202" t="s">
        <v>55</v>
      </c>
      <c r="AG21" s="396" t="s">
        <v>1137</v>
      </c>
      <c r="AH21" s="396" t="s">
        <v>1138</v>
      </c>
      <c r="AI21" s="204">
        <v>0.94</v>
      </c>
      <c r="AJ21" s="396" t="s">
        <v>1063</v>
      </c>
      <c r="AK21" s="202"/>
      <c r="AL21" s="478"/>
      <c r="AM21" s="481"/>
      <c r="AN21" s="481"/>
      <c r="AO21" s="481"/>
      <c r="AP21" s="481"/>
      <c r="AQ21" s="481"/>
      <c r="AR21" s="481"/>
      <c r="AS21" s="481"/>
      <c r="AT21" s="481"/>
      <c r="AU21" s="481"/>
      <c r="AV21" s="481"/>
      <c r="AW21" s="481"/>
      <c r="AX21" s="481"/>
      <c r="AY21" s="481"/>
      <c r="AZ21" s="481"/>
      <c r="BA21" s="481"/>
    </row>
    <row r="22" spans="1:53" s="471" customFormat="1" ht="78.75">
      <c r="A22" s="396" t="s">
        <v>1139</v>
      </c>
      <c r="B22" s="202" t="s">
        <v>72</v>
      </c>
      <c r="C22" s="202"/>
      <c r="D22" s="202"/>
      <c r="E22" s="396" t="s">
        <v>1140</v>
      </c>
      <c r="F22" s="214"/>
      <c r="G22" s="214"/>
      <c r="H22" s="214">
        <v>5</v>
      </c>
      <c r="I22" s="214" t="s">
        <v>1130</v>
      </c>
      <c r="J22" s="214">
        <f t="shared" si="0"/>
        <v>5</v>
      </c>
      <c r="K22" s="396" t="s">
        <v>1141</v>
      </c>
      <c r="L22" s="214" t="s">
        <v>1051</v>
      </c>
      <c r="M22" s="202">
        <v>333</v>
      </c>
      <c r="N22" s="202" t="s">
        <v>68</v>
      </c>
      <c r="O22" s="396" t="s">
        <v>1142</v>
      </c>
      <c r="P22" s="202">
        <v>4</v>
      </c>
      <c r="Q22" s="396" t="s">
        <v>1133</v>
      </c>
      <c r="R22" s="202">
        <v>2</v>
      </c>
      <c r="S22" s="202">
        <v>1</v>
      </c>
      <c r="T22" s="202">
        <v>4</v>
      </c>
      <c r="U22" s="396" t="s">
        <v>1143</v>
      </c>
      <c r="V22" s="202">
        <v>1</v>
      </c>
      <c r="W22" s="202">
        <v>1</v>
      </c>
      <c r="X22" s="202" t="s">
        <v>68</v>
      </c>
      <c r="Y22" s="202" t="s">
        <v>68</v>
      </c>
      <c r="Z22" s="202" t="s">
        <v>68</v>
      </c>
      <c r="AA22" s="396" t="s">
        <v>1144</v>
      </c>
      <c r="AB22" s="396" t="s">
        <v>1145</v>
      </c>
      <c r="AC22" s="202"/>
      <c r="AD22" s="202" t="s">
        <v>55</v>
      </c>
      <c r="AE22" s="202"/>
      <c r="AF22" s="202" t="s">
        <v>55</v>
      </c>
      <c r="AG22" s="396" t="s">
        <v>1137</v>
      </c>
      <c r="AH22" s="202" t="s">
        <v>1138</v>
      </c>
      <c r="AI22" s="204">
        <v>0.94</v>
      </c>
      <c r="AJ22" s="396" t="s">
        <v>1063</v>
      </c>
      <c r="AK22" s="202"/>
      <c r="AL22" s="478"/>
      <c r="AM22" s="481"/>
      <c r="AN22" s="481"/>
      <c r="AO22" s="481"/>
      <c r="AP22" s="481"/>
      <c r="AQ22" s="481"/>
      <c r="AR22" s="481"/>
      <c r="AS22" s="481"/>
      <c r="AT22" s="481"/>
      <c r="AU22" s="481"/>
      <c r="AV22" s="481"/>
      <c r="AW22" s="481"/>
      <c r="AX22" s="481"/>
      <c r="AY22" s="481"/>
      <c r="AZ22" s="481"/>
      <c r="BA22" s="481"/>
    </row>
    <row r="23" spans="1:53" s="471" customFormat="1" ht="90">
      <c r="A23" s="396" t="s">
        <v>1146</v>
      </c>
      <c r="B23" s="202"/>
      <c r="C23" s="202"/>
      <c r="D23" s="202" t="s">
        <v>72</v>
      </c>
      <c r="E23" s="396" t="s">
        <v>1147</v>
      </c>
      <c r="F23" s="214"/>
      <c r="G23" s="214"/>
      <c r="H23" s="214">
        <v>2</v>
      </c>
      <c r="I23" s="214" t="s">
        <v>1130</v>
      </c>
      <c r="J23" s="214">
        <f t="shared" si="0"/>
        <v>2</v>
      </c>
      <c r="K23" s="396" t="s">
        <v>1148</v>
      </c>
      <c r="L23" s="214" t="s">
        <v>1051</v>
      </c>
      <c r="M23" s="202">
        <v>322</v>
      </c>
      <c r="N23" s="202" t="s">
        <v>68</v>
      </c>
      <c r="O23" s="396" t="s">
        <v>1149</v>
      </c>
      <c r="P23" s="202">
        <v>1</v>
      </c>
      <c r="Q23" s="396" t="s">
        <v>1133</v>
      </c>
      <c r="R23" s="467"/>
      <c r="S23" s="467"/>
      <c r="T23" s="467"/>
      <c r="U23" s="467"/>
      <c r="V23" s="467"/>
      <c r="W23" s="467"/>
      <c r="X23" s="467"/>
      <c r="Y23" s="467"/>
      <c r="Z23" s="467"/>
      <c r="AA23" s="276"/>
      <c r="AB23" s="276"/>
      <c r="AC23" s="467"/>
      <c r="AD23" s="467"/>
      <c r="AE23" s="467"/>
      <c r="AF23" s="467"/>
      <c r="AG23" s="276"/>
      <c r="AH23" s="467"/>
      <c r="AI23" s="467"/>
      <c r="AJ23" s="467"/>
      <c r="AK23" s="467"/>
      <c r="AL23" s="479" t="s">
        <v>1150</v>
      </c>
      <c r="AM23" s="481"/>
      <c r="AN23" s="481"/>
      <c r="AO23" s="481"/>
      <c r="AP23" s="481"/>
      <c r="AQ23" s="481"/>
      <c r="AR23" s="481"/>
      <c r="AS23" s="481"/>
      <c r="AT23" s="481"/>
      <c r="AU23" s="481"/>
      <c r="AV23" s="481"/>
      <c r="AW23" s="481"/>
      <c r="AX23" s="481"/>
      <c r="AY23" s="481"/>
      <c r="AZ23" s="481"/>
      <c r="BA23" s="481"/>
    </row>
    <row r="24" spans="1:53" s="471" customFormat="1" ht="90">
      <c r="A24" s="396" t="s">
        <v>1151</v>
      </c>
      <c r="B24" s="202"/>
      <c r="C24" s="202"/>
      <c r="D24" s="202" t="s">
        <v>72</v>
      </c>
      <c r="E24" s="396" t="s">
        <v>1152</v>
      </c>
      <c r="F24" s="214"/>
      <c r="G24" s="214"/>
      <c r="H24" s="214">
        <v>2</v>
      </c>
      <c r="I24" s="214" t="s">
        <v>1130</v>
      </c>
      <c r="J24" s="214">
        <f t="shared" si="0"/>
        <v>2</v>
      </c>
      <c r="K24" s="396" t="s">
        <v>1148</v>
      </c>
      <c r="L24" s="214" t="s">
        <v>1051</v>
      </c>
      <c r="M24" s="202">
        <v>323</v>
      </c>
      <c r="N24" s="202" t="s">
        <v>68</v>
      </c>
      <c r="O24" s="396" t="s">
        <v>1153</v>
      </c>
      <c r="P24" s="202">
        <v>1</v>
      </c>
      <c r="Q24" s="396" t="s">
        <v>1133</v>
      </c>
      <c r="R24" s="467"/>
      <c r="S24" s="467"/>
      <c r="T24" s="467"/>
      <c r="U24" s="467"/>
      <c r="V24" s="467"/>
      <c r="W24" s="467"/>
      <c r="X24" s="467"/>
      <c r="Y24" s="467"/>
      <c r="Z24" s="467"/>
      <c r="AA24" s="467"/>
      <c r="AB24" s="467"/>
      <c r="AC24" s="467"/>
      <c r="AD24" s="467"/>
      <c r="AE24" s="467"/>
      <c r="AF24" s="467"/>
      <c r="AG24" s="467"/>
      <c r="AH24" s="467"/>
      <c r="AI24" s="469"/>
      <c r="AJ24" s="467"/>
      <c r="AK24" s="467"/>
      <c r="AL24" s="479" t="s">
        <v>1150</v>
      </c>
      <c r="AM24" s="481"/>
      <c r="AN24" s="481"/>
      <c r="AO24" s="481"/>
      <c r="AP24" s="481"/>
      <c r="AQ24" s="481"/>
      <c r="AR24" s="481"/>
      <c r="AS24" s="481"/>
      <c r="AT24" s="481"/>
      <c r="AU24" s="481"/>
      <c r="AV24" s="481"/>
      <c r="AW24" s="481"/>
      <c r="AX24" s="481"/>
      <c r="AY24" s="481"/>
      <c r="AZ24" s="481"/>
      <c r="BA24" s="481"/>
    </row>
    <row r="25" spans="1:53" s="471" customFormat="1" ht="90">
      <c r="A25" s="396" t="s">
        <v>1154</v>
      </c>
      <c r="B25" s="202"/>
      <c r="C25" s="202" t="s">
        <v>55</v>
      </c>
      <c r="D25" s="202"/>
      <c r="E25" s="396" t="s">
        <v>1155</v>
      </c>
      <c r="F25" s="214"/>
      <c r="G25" s="214"/>
      <c r="H25" s="214">
        <v>3</v>
      </c>
      <c r="I25" s="214" t="s">
        <v>1130</v>
      </c>
      <c r="J25" s="214">
        <f t="shared" si="0"/>
        <v>3</v>
      </c>
      <c r="K25" s="396" t="s">
        <v>1156</v>
      </c>
      <c r="L25" s="214" t="s">
        <v>1051</v>
      </c>
      <c r="M25" s="202">
        <v>324</v>
      </c>
      <c r="N25" s="202" t="s">
        <v>68</v>
      </c>
      <c r="O25" s="396" t="s">
        <v>1157</v>
      </c>
      <c r="P25" s="202">
        <v>4</v>
      </c>
      <c r="Q25" s="396" t="s">
        <v>1133</v>
      </c>
      <c r="R25" s="467"/>
      <c r="S25" s="467"/>
      <c r="T25" s="467"/>
      <c r="U25" s="467"/>
      <c r="V25" s="467"/>
      <c r="W25" s="467"/>
      <c r="X25" s="467"/>
      <c r="Y25" s="467"/>
      <c r="Z25" s="467"/>
      <c r="AA25" s="467"/>
      <c r="AB25" s="467"/>
      <c r="AC25" s="467"/>
      <c r="AD25" s="467"/>
      <c r="AE25" s="467"/>
      <c r="AF25" s="467"/>
      <c r="AG25" s="467"/>
      <c r="AH25" s="467"/>
      <c r="AI25" s="467"/>
      <c r="AJ25" s="467"/>
      <c r="AK25" s="467"/>
      <c r="AL25" s="479" t="s">
        <v>1150</v>
      </c>
      <c r="AM25" s="481"/>
      <c r="AN25" s="481"/>
      <c r="AO25" s="481"/>
      <c r="AP25" s="481"/>
      <c r="AQ25" s="481"/>
      <c r="AR25" s="481"/>
      <c r="AS25" s="481"/>
      <c r="AT25" s="481"/>
      <c r="AU25" s="481"/>
      <c r="AV25" s="481"/>
      <c r="AW25" s="481"/>
      <c r="AX25" s="481"/>
      <c r="AY25" s="481"/>
      <c r="AZ25" s="481"/>
      <c r="BA25" s="481"/>
    </row>
    <row r="26" spans="1:53" s="471" customFormat="1" ht="101.25">
      <c r="A26" s="396" t="s">
        <v>1158</v>
      </c>
      <c r="B26" s="202"/>
      <c r="C26" s="202" t="s">
        <v>55</v>
      </c>
      <c r="D26" s="202"/>
      <c r="E26" s="396" t="s">
        <v>1159</v>
      </c>
      <c r="F26" s="214"/>
      <c r="G26" s="214"/>
      <c r="H26" s="214">
        <v>5</v>
      </c>
      <c r="I26" s="214" t="s">
        <v>1130</v>
      </c>
      <c r="J26" s="214">
        <f t="shared" si="0"/>
        <v>5</v>
      </c>
      <c r="K26" s="396" t="s">
        <v>1156</v>
      </c>
      <c r="L26" s="214" t="s">
        <v>1051</v>
      </c>
      <c r="M26" s="202">
        <v>326</v>
      </c>
      <c r="N26" s="202" t="s">
        <v>68</v>
      </c>
      <c r="O26" s="396" t="s">
        <v>1160</v>
      </c>
      <c r="P26" s="202">
        <v>1</v>
      </c>
      <c r="Q26" s="396" t="s">
        <v>1133</v>
      </c>
      <c r="R26" s="467"/>
      <c r="S26" s="467"/>
      <c r="T26" s="467"/>
      <c r="U26" s="467"/>
      <c r="V26" s="467"/>
      <c r="W26" s="467"/>
      <c r="X26" s="467"/>
      <c r="Y26" s="467"/>
      <c r="Z26" s="467"/>
      <c r="AA26" s="276"/>
      <c r="AB26" s="276"/>
      <c r="AC26" s="467"/>
      <c r="AD26" s="467"/>
      <c r="AE26" s="467"/>
      <c r="AF26" s="467"/>
      <c r="AG26" s="396"/>
      <c r="AH26" s="396"/>
      <c r="AI26" s="469"/>
      <c r="AJ26" s="467"/>
      <c r="AK26" s="467"/>
      <c r="AL26" s="479" t="s">
        <v>1150</v>
      </c>
      <c r="AM26" s="481"/>
      <c r="AN26" s="481"/>
      <c r="AO26" s="481"/>
      <c r="AP26" s="481"/>
      <c r="AQ26" s="481"/>
      <c r="AR26" s="481"/>
      <c r="AS26" s="481"/>
      <c r="AT26" s="481"/>
      <c r="AU26" s="481"/>
      <c r="AV26" s="481"/>
      <c r="AW26" s="481"/>
      <c r="AX26" s="481"/>
      <c r="AY26" s="481"/>
      <c r="AZ26" s="481"/>
      <c r="BA26" s="481"/>
    </row>
    <row r="27" spans="1:53" s="477" customFormat="1" ht="90">
      <c r="A27" s="396" t="s">
        <v>1161</v>
      </c>
      <c r="B27" s="202"/>
      <c r="C27" s="202"/>
      <c r="D27" s="202" t="s">
        <v>55</v>
      </c>
      <c r="E27" s="396" t="s">
        <v>1162</v>
      </c>
      <c r="F27" s="214"/>
      <c r="G27" s="214"/>
      <c r="H27" s="214">
        <v>1</v>
      </c>
      <c r="I27" s="214" t="s">
        <v>1130</v>
      </c>
      <c r="J27" s="214">
        <f t="shared" si="0"/>
        <v>1</v>
      </c>
      <c r="K27" s="396" t="s">
        <v>1163</v>
      </c>
      <c r="L27" s="396" t="s">
        <v>1051</v>
      </c>
      <c r="M27" s="202">
        <v>329</v>
      </c>
      <c r="N27" s="202" t="s">
        <v>1164</v>
      </c>
      <c r="O27" s="396" t="s">
        <v>1165</v>
      </c>
      <c r="P27" s="396">
        <v>1</v>
      </c>
      <c r="Q27" s="396" t="s">
        <v>1120</v>
      </c>
      <c r="R27" s="467"/>
      <c r="S27" s="467"/>
      <c r="T27" s="467"/>
      <c r="U27" s="467"/>
      <c r="V27" s="467"/>
      <c r="W27" s="467"/>
      <c r="X27" s="467"/>
      <c r="Y27" s="467"/>
      <c r="Z27" s="467"/>
      <c r="AA27" s="467"/>
      <c r="AB27" s="467"/>
      <c r="AC27" s="467"/>
      <c r="AD27" s="467"/>
      <c r="AE27" s="467"/>
      <c r="AF27" s="467"/>
      <c r="AG27" s="467"/>
      <c r="AH27" s="467"/>
      <c r="AI27" s="469"/>
      <c r="AJ27" s="467"/>
      <c r="AK27" s="467"/>
      <c r="AL27" s="479" t="s">
        <v>1150</v>
      </c>
      <c r="AM27" s="482"/>
      <c r="AN27" s="482"/>
      <c r="AO27" s="482"/>
      <c r="AP27" s="482"/>
      <c r="AQ27" s="482"/>
      <c r="AR27" s="482"/>
      <c r="AS27" s="482"/>
      <c r="AT27" s="482"/>
      <c r="AU27" s="482"/>
      <c r="AV27" s="482"/>
      <c r="AW27" s="482"/>
      <c r="AX27" s="482"/>
      <c r="AY27" s="482"/>
      <c r="AZ27" s="482"/>
      <c r="BA27" s="482"/>
    </row>
    <row r="28" spans="1:53" ht="15.75" thickBot="1">
      <c r="A28" s="458" t="s">
        <v>45</v>
      </c>
      <c r="B28" s="459"/>
      <c r="C28" s="459"/>
      <c r="D28" s="459"/>
      <c r="E28" s="459"/>
      <c r="F28" s="460">
        <f>SUM(F25:F27)</f>
        <v>0</v>
      </c>
      <c r="G28" s="460">
        <f>SUM(G25:G27)</f>
        <v>0</v>
      </c>
      <c r="H28" s="460">
        <f>SUM(H25:H27)</f>
        <v>9</v>
      </c>
      <c r="I28" s="460">
        <f>SUM(I25:I27)</f>
        <v>0</v>
      </c>
      <c r="J28" s="461">
        <f>SUM(F28:I28)</f>
        <v>9</v>
      </c>
      <c r="K28" s="462" t="s">
        <v>57</v>
      </c>
      <c r="L28" s="462" t="s">
        <v>57</v>
      </c>
      <c r="M28" s="462" t="s">
        <v>57</v>
      </c>
      <c r="N28" s="460"/>
      <c r="O28" s="460"/>
      <c r="P28" s="460"/>
      <c r="Q28" s="463"/>
      <c r="R28" s="464">
        <f>SUM(R25:R27)</f>
        <v>0</v>
      </c>
      <c r="S28" s="464">
        <f t="shared" ref="S28:AK28" si="1">SUM(S25:S27)</f>
        <v>0</v>
      </c>
      <c r="T28" s="464">
        <f t="shared" si="1"/>
        <v>0</v>
      </c>
      <c r="U28" s="464"/>
      <c r="V28" s="464">
        <f t="shared" si="1"/>
        <v>0</v>
      </c>
      <c r="W28" s="464">
        <f t="shared" si="1"/>
        <v>0</v>
      </c>
      <c r="X28" s="464">
        <f t="shared" si="1"/>
        <v>0</v>
      </c>
      <c r="Y28" s="464">
        <f t="shared" si="1"/>
        <v>0</v>
      </c>
      <c r="Z28" s="464">
        <f t="shared" si="1"/>
        <v>0</v>
      </c>
      <c r="AA28" s="464"/>
      <c r="AB28" s="464"/>
      <c r="AC28" s="464">
        <f t="shared" si="1"/>
        <v>0</v>
      </c>
      <c r="AD28" s="464">
        <f t="shared" si="1"/>
        <v>0</v>
      </c>
      <c r="AE28" s="464">
        <f t="shared" si="1"/>
        <v>0</v>
      </c>
      <c r="AF28" s="464">
        <f t="shared" si="1"/>
        <v>0</v>
      </c>
      <c r="AG28" s="464"/>
      <c r="AH28" s="464"/>
      <c r="AI28" s="464"/>
      <c r="AJ28" s="464">
        <f t="shared" si="1"/>
        <v>0</v>
      </c>
      <c r="AK28" s="464">
        <f t="shared" si="1"/>
        <v>0</v>
      </c>
      <c r="AL28" s="464"/>
      <c r="AM28" s="481"/>
      <c r="AN28" s="481"/>
      <c r="AO28" s="481"/>
      <c r="AP28" s="481"/>
      <c r="AQ28" s="481"/>
      <c r="AR28" s="481"/>
      <c r="AS28" s="481"/>
      <c r="AT28" s="481"/>
      <c r="AU28" s="481"/>
      <c r="AV28" s="481"/>
      <c r="AW28" s="481"/>
      <c r="AX28" s="481"/>
      <c r="AY28" s="481"/>
      <c r="AZ28" s="481"/>
      <c r="BA28" s="481"/>
    </row>
    <row r="29" spans="1:53" ht="15.75" thickBot="1">
      <c r="A29" s="1333" t="s">
        <v>1041</v>
      </c>
      <c r="B29" s="1334"/>
      <c r="C29" s="1334"/>
      <c r="D29" s="1334"/>
      <c r="E29" s="1334"/>
      <c r="F29" s="1334"/>
      <c r="G29" s="1334"/>
      <c r="H29" s="1334"/>
      <c r="I29" s="1334"/>
      <c r="J29" s="1334"/>
      <c r="K29" s="1334"/>
      <c r="L29" s="1334"/>
      <c r="M29" s="1334"/>
      <c r="N29" s="1334"/>
      <c r="O29" s="1334"/>
      <c r="P29" s="1334"/>
      <c r="Q29" s="1334"/>
      <c r="R29" s="1334"/>
      <c r="S29" s="1334"/>
      <c r="T29" s="1334"/>
      <c r="U29" s="1334"/>
      <c r="V29" s="1334"/>
      <c r="W29" s="1334"/>
      <c r="X29" s="1334"/>
      <c r="Y29" s="1334"/>
      <c r="Z29" s="1334"/>
      <c r="AA29" s="1334"/>
      <c r="AB29" s="1334"/>
      <c r="AC29" s="1334"/>
      <c r="AD29" s="1334"/>
      <c r="AE29" s="1334"/>
      <c r="AF29" s="1334"/>
      <c r="AG29" s="1334"/>
      <c r="AH29" s="1334"/>
      <c r="AI29" s="1334"/>
      <c r="AJ29" s="1334"/>
      <c r="AK29" s="1334"/>
      <c r="AL29" s="1335"/>
    </row>
    <row r="32" spans="1:53" ht="15">
      <c r="A32" s="1125" t="s">
        <v>1166</v>
      </c>
      <c r="B32" s="1125"/>
      <c r="C32" s="1125"/>
      <c r="D32" s="1125"/>
      <c r="E32" s="1125"/>
    </row>
    <row r="33" spans="1:5" ht="15">
      <c r="A33" t="s">
        <v>1167</v>
      </c>
    </row>
    <row r="34" spans="1:5" ht="15">
      <c r="A34" s="480" t="s">
        <v>96</v>
      </c>
      <c r="B34" s="480"/>
      <c r="C34" s="480"/>
      <c r="D34" s="480"/>
      <c r="E34" s="480"/>
    </row>
    <row r="37" spans="1:5" ht="15">
      <c r="A37" s="1125" t="s">
        <v>231</v>
      </c>
      <c r="B37" s="1125"/>
      <c r="C37" s="1125"/>
      <c r="D37" s="1125"/>
      <c r="E37" s="1125"/>
    </row>
    <row r="38" spans="1:5" ht="15">
      <c r="A38" t="s">
        <v>232</v>
      </c>
    </row>
  </sheetData>
  <mergeCells count="39">
    <mergeCell ref="S10:S12"/>
    <mergeCell ref="A1:E4"/>
    <mergeCell ref="F1:O2"/>
    <mergeCell ref="P1:Q1"/>
    <mergeCell ref="P2:Q2"/>
    <mergeCell ref="F3:O4"/>
    <mergeCell ref="P3:Q4"/>
    <mergeCell ref="AE10:AF11"/>
    <mergeCell ref="A9:N9"/>
    <mergeCell ref="R9:AL9"/>
    <mergeCell ref="A10:A12"/>
    <mergeCell ref="B10:D11"/>
    <mergeCell ref="E10:E12"/>
    <mergeCell ref="F10:J11"/>
    <mergeCell ref="K10:K12"/>
    <mergeCell ref="L10:L12"/>
    <mergeCell ref="M10:M12"/>
    <mergeCell ref="N10:N12"/>
    <mergeCell ref="X11:Z11"/>
    <mergeCell ref="O10:O12"/>
    <mergeCell ref="P10:P12"/>
    <mergeCell ref="Q10:Q12"/>
    <mergeCell ref="R10:R12"/>
    <mergeCell ref="V11:W11"/>
    <mergeCell ref="T10:T12"/>
    <mergeCell ref="A32:E32"/>
    <mergeCell ref="A37:E37"/>
    <mergeCell ref="A29:AL29"/>
    <mergeCell ref="AG10:AG12"/>
    <mergeCell ref="AH10:AH12"/>
    <mergeCell ref="AI10:AI12"/>
    <mergeCell ref="AJ10:AJ12"/>
    <mergeCell ref="AK10:AK12"/>
    <mergeCell ref="AL10:AL12"/>
    <mergeCell ref="U10:U12"/>
    <mergeCell ref="V10:Z10"/>
    <mergeCell ref="AA10:AA12"/>
    <mergeCell ref="AB10:AB12"/>
    <mergeCell ref="AC10:AD11"/>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sqref="A1:E4"/>
    </sheetView>
  </sheetViews>
  <sheetFormatPr baseColWidth="10" defaultColWidth="11.42578125" defaultRowHeight="1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0" max="20" width="11.28515625" customWidth="1"/>
    <col min="21" max="21" width="38.285156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3" width="15.85546875" customWidth="1"/>
    <col min="34" max="34" width="13.140625" customWidth="1"/>
    <col min="35" max="35" width="12.5703125" customWidth="1"/>
    <col min="36" max="37" width="11.85546875" customWidth="1"/>
    <col min="41" max="41" width="11.85546875" bestFit="1" customWidth="1"/>
  </cols>
  <sheetData>
    <row r="1" spans="1:38">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c r="A7" s="4" t="s">
        <v>690</v>
      </c>
      <c r="B7" s="4"/>
      <c r="C7" s="4"/>
      <c r="D7" s="4"/>
      <c r="E7" s="4" t="s">
        <v>1169</v>
      </c>
      <c r="F7" s="4"/>
      <c r="G7" s="4"/>
      <c r="H7" s="4"/>
      <c r="I7" s="4"/>
      <c r="J7" s="4"/>
      <c r="K7" s="4"/>
    </row>
    <row r="8" spans="1:38">
      <c r="A8" s="4" t="s">
        <v>2928</v>
      </c>
      <c r="B8" s="4"/>
      <c r="C8" s="4"/>
      <c r="D8" s="4"/>
      <c r="E8" s="4"/>
      <c r="F8" s="4"/>
      <c r="G8" s="4"/>
      <c r="H8" s="4"/>
      <c r="I8" s="4"/>
    </row>
    <row r="9" spans="1:38" ht="15.75" thickBot="1">
      <c r="A9" s="5"/>
      <c r="B9" s="5"/>
      <c r="C9" s="5"/>
      <c r="D9" s="5"/>
      <c r="E9" s="5"/>
      <c r="F9" s="5"/>
      <c r="G9" s="5"/>
      <c r="H9" s="5"/>
      <c r="I9" s="5"/>
    </row>
    <row r="10" spans="1:38" ht="15.75"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8.25" thickBot="1">
      <c r="A13" s="1151"/>
      <c r="B13" s="127" t="s">
        <v>38</v>
      </c>
      <c r="C13" s="127" t="s">
        <v>39</v>
      </c>
      <c r="D13" s="128" t="s">
        <v>40</v>
      </c>
      <c r="E13" s="1160"/>
      <c r="F13" s="107" t="s">
        <v>41</v>
      </c>
      <c r="G13" s="107" t="s">
        <v>42</v>
      </c>
      <c r="H13" s="107" t="s">
        <v>43</v>
      </c>
      <c r="I13" s="107" t="s">
        <v>44</v>
      </c>
      <c r="J13" s="108" t="s">
        <v>45</v>
      </c>
      <c r="K13" s="1160"/>
      <c r="L13" s="1160"/>
      <c r="M13" s="1160"/>
      <c r="N13" s="1136"/>
      <c r="O13" s="1137"/>
      <c r="P13" s="1138"/>
      <c r="Q13" s="1139"/>
      <c r="R13" s="1168"/>
      <c r="S13" s="1163"/>
      <c r="T13" s="1163"/>
      <c r="U13" s="1163"/>
      <c r="V13" s="109" t="s">
        <v>46</v>
      </c>
      <c r="W13" s="109" t="s">
        <v>47</v>
      </c>
      <c r="X13" s="109" t="s">
        <v>48</v>
      </c>
      <c r="Y13" s="109" t="s">
        <v>49</v>
      </c>
      <c r="Z13" s="109" t="s">
        <v>47</v>
      </c>
      <c r="AA13" s="1131"/>
      <c r="AB13" s="1127"/>
      <c r="AC13" s="109" t="s">
        <v>50</v>
      </c>
      <c r="AD13" s="109" t="s">
        <v>51</v>
      </c>
      <c r="AE13" s="110" t="s">
        <v>52</v>
      </c>
      <c r="AF13" s="110" t="s">
        <v>53</v>
      </c>
      <c r="AG13" s="1163"/>
      <c r="AH13" s="1164"/>
      <c r="AI13" s="1129"/>
      <c r="AJ13" s="1122"/>
      <c r="AK13" s="1124"/>
      <c r="AL13" s="1162"/>
    </row>
    <row r="14" spans="1:38" ht="15.75" thickBot="1">
      <c r="A14" s="111"/>
      <c r="B14" s="112"/>
      <c r="C14" s="112"/>
      <c r="D14" s="113"/>
      <c r="E14" s="112"/>
      <c r="F14" s="114"/>
      <c r="G14" s="114"/>
      <c r="H14" s="114"/>
      <c r="I14" s="114"/>
      <c r="J14" s="115">
        <f>SUM(F14:I14)</f>
        <v>0</v>
      </c>
      <c r="K14" s="116"/>
      <c r="L14" s="116"/>
      <c r="M14" s="117"/>
      <c r="N14" s="118"/>
      <c r="O14" s="119"/>
      <c r="P14" s="119"/>
      <c r="Q14" s="119"/>
      <c r="R14" s="120">
        <f>SUM(J14)</f>
        <v>0</v>
      </c>
      <c r="S14" s="114">
        <v>0</v>
      </c>
      <c r="T14" s="121">
        <f t="shared" ref="T14:T17" si="0">SUM(S14)</f>
        <v>0</v>
      </c>
      <c r="U14" s="116"/>
      <c r="V14" s="122">
        <f t="shared" ref="V14:V18" si="1">SUM(T14)</f>
        <v>0</v>
      </c>
      <c r="W14" s="122">
        <f t="shared" ref="W14:W18" si="2">SUM(V14,R14)</f>
        <v>0</v>
      </c>
      <c r="X14" s="122"/>
      <c r="Y14" s="122">
        <f t="shared" ref="Y14:Y18" si="3">SUM(W14)</f>
        <v>0</v>
      </c>
      <c r="Z14" s="122">
        <f t="shared" ref="Z14:Z18" si="4">SUM(Y14)</f>
        <v>0</v>
      </c>
      <c r="AA14" s="122"/>
      <c r="AB14" s="122"/>
      <c r="AC14" s="122">
        <f t="shared" ref="AC14:AC18" si="5">SUM(Z14)</f>
        <v>0</v>
      </c>
      <c r="AD14" s="122">
        <f t="shared" ref="AD14:AF18" si="6">SUM(AC14)</f>
        <v>0</v>
      </c>
      <c r="AE14" s="121">
        <f t="shared" si="6"/>
        <v>0</v>
      </c>
      <c r="AF14" s="121">
        <f t="shared" si="6"/>
        <v>0</v>
      </c>
      <c r="AG14" s="116"/>
      <c r="AH14" s="117"/>
      <c r="AI14" s="123"/>
      <c r="AJ14" s="121"/>
      <c r="AK14" s="124"/>
      <c r="AL14" s="387"/>
    </row>
    <row r="15" spans="1:38" ht="169.5">
      <c r="A15" s="483" t="s">
        <v>1170</v>
      </c>
      <c r="B15" s="244"/>
      <c r="C15" s="244" t="s">
        <v>55</v>
      </c>
      <c r="D15" s="365"/>
      <c r="E15" s="484" t="s">
        <v>1171</v>
      </c>
      <c r="F15" s="485" t="s">
        <v>68</v>
      </c>
      <c r="G15" s="485" t="s">
        <v>68</v>
      </c>
      <c r="H15" s="485" t="s">
        <v>68</v>
      </c>
      <c r="I15" s="485" t="s">
        <v>68</v>
      </c>
      <c r="J15" s="486">
        <f t="shared" ref="J15:J19" si="7">SUM(F15:I15)</f>
        <v>0</v>
      </c>
      <c r="K15" s="487" t="s">
        <v>1172</v>
      </c>
      <c r="L15" s="487" t="s">
        <v>1051</v>
      </c>
      <c r="M15" s="437"/>
      <c r="N15" s="437" t="s">
        <v>57</v>
      </c>
      <c r="O15" s="488" t="s">
        <v>1173</v>
      </c>
      <c r="P15" s="365"/>
      <c r="Q15" s="488" t="s">
        <v>1174</v>
      </c>
      <c r="R15" s="40">
        <v>13</v>
      </c>
      <c r="S15" s="51">
        <v>13</v>
      </c>
      <c r="T15" s="51">
        <f t="shared" si="0"/>
        <v>13</v>
      </c>
      <c r="U15" s="484" t="s">
        <v>1175</v>
      </c>
      <c r="V15" s="51">
        <f t="shared" si="1"/>
        <v>13</v>
      </c>
      <c r="W15" s="51">
        <f t="shared" si="2"/>
        <v>26</v>
      </c>
      <c r="X15" s="51"/>
      <c r="Y15" s="51">
        <f t="shared" si="3"/>
        <v>26</v>
      </c>
      <c r="Z15" s="51">
        <f t="shared" si="4"/>
        <v>26</v>
      </c>
      <c r="AA15" s="51"/>
      <c r="AB15" s="51"/>
      <c r="AC15" s="51">
        <f t="shared" si="5"/>
        <v>26</v>
      </c>
      <c r="AD15" s="51">
        <f t="shared" si="6"/>
        <v>26</v>
      </c>
      <c r="AE15" s="51">
        <f t="shared" si="6"/>
        <v>26</v>
      </c>
      <c r="AF15" s="51">
        <f t="shared" si="6"/>
        <v>26</v>
      </c>
      <c r="AG15" s="56" t="s">
        <v>1176</v>
      </c>
      <c r="AH15" s="381"/>
      <c r="AI15" s="364" t="s">
        <v>1177</v>
      </c>
      <c r="AJ15" s="51">
        <v>13</v>
      </c>
      <c r="AK15" s="224"/>
      <c r="AL15" s="489"/>
    </row>
    <row r="16" spans="1:38" ht="214.5">
      <c r="A16" s="483" t="s">
        <v>1178</v>
      </c>
      <c r="B16" s="281"/>
      <c r="C16" s="281" t="s">
        <v>55</v>
      </c>
      <c r="D16" s="365"/>
      <c r="E16" s="284" t="s">
        <v>1179</v>
      </c>
      <c r="F16" s="235"/>
      <c r="G16" s="434"/>
      <c r="H16" s="173"/>
      <c r="I16" s="240"/>
      <c r="J16" s="435">
        <f t="shared" si="7"/>
        <v>0</v>
      </c>
      <c r="K16" s="487" t="s">
        <v>1172</v>
      </c>
      <c r="L16" s="487" t="s">
        <v>1051</v>
      </c>
      <c r="M16" s="437"/>
      <c r="N16" s="437" t="s">
        <v>57</v>
      </c>
      <c r="O16" s="488" t="s">
        <v>1173</v>
      </c>
      <c r="P16" s="365"/>
      <c r="Q16" s="488" t="s">
        <v>1174</v>
      </c>
      <c r="R16" s="490">
        <f>SUM(J16)</f>
        <v>0</v>
      </c>
      <c r="S16" s="235"/>
      <c r="T16" s="235">
        <f t="shared" si="0"/>
        <v>0</v>
      </c>
      <c r="U16" s="235"/>
      <c r="V16" s="51">
        <f t="shared" si="1"/>
        <v>0</v>
      </c>
      <c r="W16" s="51">
        <f t="shared" si="2"/>
        <v>0</v>
      </c>
      <c r="X16" s="51"/>
      <c r="Y16" s="51">
        <f t="shared" si="3"/>
        <v>0</v>
      </c>
      <c r="Z16" s="51">
        <f t="shared" si="4"/>
        <v>0</v>
      </c>
      <c r="AA16" s="51"/>
      <c r="AB16" s="51"/>
      <c r="AC16" s="51">
        <f t="shared" si="5"/>
        <v>0</v>
      </c>
      <c r="AD16" s="51">
        <f t="shared" si="6"/>
        <v>0</v>
      </c>
      <c r="AE16" s="51">
        <f t="shared" si="6"/>
        <v>0</v>
      </c>
      <c r="AF16" s="51">
        <f t="shared" si="6"/>
        <v>0</v>
      </c>
      <c r="AG16" s="56"/>
      <c r="AH16" s="57"/>
      <c r="AI16" s="376"/>
      <c r="AJ16" s="51"/>
      <c r="AK16" s="224"/>
      <c r="AL16" s="377"/>
    </row>
    <row r="17" spans="1:38" ht="123.75">
      <c r="A17" s="491" t="s">
        <v>1180</v>
      </c>
      <c r="B17" s="281"/>
      <c r="C17" s="281" t="s">
        <v>55</v>
      </c>
      <c r="D17" s="374"/>
      <c r="E17" s="284" t="s">
        <v>1181</v>
      </c>
      <c r="F17" s="173" t="s">
        <v>68</v>
      </c>
      <c r="G17" s="492" t="s">
        <v>68</v>
      </c>
      <c r="H17" s="173" t="s">
        <v>68</v>
      </c>
      <c r="I17" s="240" t="s">
        <v>68</v>
      </c>
      <c r="J17" s="435">
        <f t="shared" si="7"/>
        <v>0</v>
      </c>
      <c r="K17" s="487" t="s">
        <v>1172</v>
      </c>
      <c r="L17" s="487" t="s">
        <v>1051</v>
      </c>
      <c r="M17" s="493"/>
      <c r="N17" s="437" t="s">
        <v>57</v>
      </c>
      <c r="O17" s="488" t="s">
        <v>1173</v>
      </c>
      <c r="P17" s="374"/>
      <c r="Q17" s="488" t="s">
        <v>1174</v>
      </c>
      <c r="R17" s="64">
        <v>10</v>
      </c>
      <c r="S17" s="65">
        <v>10</v>
      </c>
      <c r="T17" s="65">
        <f t="shared" si="0"/>
        <v>10</v>
      </c>
      <c r="U17" s="203" t="s">
        <v>1182</v>
      </c>
      <c r="V17" s="65">
        <f t="shared" si="1"/>
        <v>10</v>
      </c>
      <c r="W17" s="65">
        <f t="shared" si="2"/>
        <v>20</v>
      </c>
      <c r="X17" s="65" t="s">
        <v>68</v>
      </c>
      <c r="Y17" s="65">
        <f t="shared" si="3"/>
        <v>20</v>
      </c>
      <c r="Z17" s="65">
        <f t="shared" si="4"/>
        <v>20</v>
      </c>
      <c r="AA17" s="65" t="s">
        <v>68</v>
      </c>
      <c r="AB17" s="56" t="s">
        <v>1183</v>
      </c>
      <c r="AC17" s="65">
        <f t="shared" si="5"/>
        <v>20</v>
      </c>
      <c r="AD17" s="65">
        <f t="shared" si="6"/>
        <v>20</v>
      </c>
      <c r="AE17" s="65">
        <f t="shared" si="6"/>
        <v>20</v>
      </c>
      <c r="AF17" s="65">
        <f t="shared" si="6"/>
        <v>20</v>
      </c>
      <c r="AG17" s="56" t="s">
        <v>1184</v>
      </c>
      <c r="AH17" s="57" t="s">
        <v>1185</v>
      </c>
      <c r="AI17" s="376"/>
      <c r="AJ17" s="65">
        <v>10</v>
      </c>
      <c r="AK17" s="376"/>
      <c r="AL17" s="377"/>
    </row>
    <row r="18" spans="1:38" ht="113.25" thickBot="1">
      <c r="A18" s="494" t="s">
        <v>1186</v>
      </c>
      <c r="B18" s="161"/>
      <c r="C18" s="162" t="s">
        <v>55</v>
      </c>
      <c r="D18" s="163"/>
      <c r="E18" s="495" t="s">
        <v>1187</v>
      </c>
      <c r="F18" s="164" t="s">
        <v>68</v>
      </c>
      <c r="G18" s="164" t="s">
        <v>68</v>
      </c>
      <c r="H18" s="164" t="s">
        <v>68</v>
      </c>
      <c r="I18" s="164" t="s">
        <v>68</v>
      </c>
      <c r="J18" s="165">
        <f t="shared" si="7"/>
        <v>0</v>
      </c>
      <c r="K18" s="487" t="s">
        <v>1172</v>
      </c>
      <c r="L18" s="487" t="s">
        <v>1051</v>
      </c>
      <c r="M18" s="168" t="s">
        <v>68</v>
      </c>
      <c r="N18" s="437" t="s">
        <v>57</v>
      </c>
      <c r="O18" s="488" t="s">
        <v>1173</v>
      </c>
      <c r="P18" s="496"/>
      <c r="Q18" s="488" t="s">
        <v>1174</v>
      </c>
      <c r="R18" s="76">
        <v>4</v>
      </c>
      <c r="S18" s="77"/>
      <c r="T18" s="77">
        <v>4</v>
      </c>
      <c r="U18" s="78" t="s">
        <v>1188</v>
      </c>
      <c r="V18" s="79">
        <f t="shared" si="1"/>
        <v>4</v>
      </c>
      <c r="W18" s="54">
        <f t="shared" si="2"/>
        <v>8</v>
      </c>
      <c r="X18" s="54" t="s">
        <v>68</v>
      </c>
      <c r="Y18" s="54">
        <f t="shared" si="3"/>
        <v>8</v>
      </c>
      <c r="Z18" s="54">
        <f t="shared" si="4"/>
        <v>8</v>
      </c>
      <c r="AA18" s="54" t="s">
        <v>68</v>
      </c>
      <c r="AB18" s="78" t="s">
        <v>1183</v>
      </c>
      <c r="AC18" s="77">
        <f t="shared" si="5"/>
        <v>8</v>
      </c>
      <c r="AD18" s="77">
        <f t="shared" si="6"/>
        <v>8</v>
      </c>
      <c r="AE18" s="77">
        <f t="shared" si="6"/>
        <v>8</v>
      </c>
      <c r="AF18" s="77">
        <f t="shared" si="6"/>
        <v>8</v>
      </c>
      <c r="AG18" s="78" t="s">
        <v>1189</v>
      </c>
      <c r="AH18" s="194" t="s">
        <v>1190</v>
      </c>
      <c r="AI18" s="385"/>
      <c r="AJ18" s="77">
        <v>4</v>
      </c>
      <c r="AK18" s="383"/>
      <c r="AL18" s="386"/>
    </row>
    <row r="19" spans="1:38" s="389" customFormat="1" ht="15.75" thickBot="1">
      <c r="A19" s="497" t="s">
        <v>45</v>
      </c>
      <c r="B19" s="498"/>
      <c r="C19" s="498"/>
      <c r="D19" s="498"/>
      <c r="E19" s="499"/>
      <c r="F19" s="500">
        <f>SUM(F14:F18)</f>
        <v>0</v>
      </c>
      <c r="G19" s="500">
        <f>SUM(G14:G18)</f>
        <v>0</v>
      </c>
      <c r="H19" s="500">
        <f>SUM(H14:H18)</f>
        <v>0</v>
      </c>
      <c r="I19" s="500">
        <f>SUM(I14:I18)</f>
        <v>0</v>
      </c>
      <c r="J19" s="501">
        <f t="shared" si="7"/>
        <v>0</v>
      </c>
      <c r="K19" s="500" t="s">
        <v>57</v>
      </c>
      <c r="L19" s="500" t="s">
        <v>57</v>
      </c>
      <c r="M19" s="502" t="s">
        <v>57</v>
      </c>
      <c r="N19" s="500">
        <v>20</v>
      </c>
      <c r="O19" s="502"/>
      <c r="P19" s="502"/>
      <c r="Q19" s="502"/>
      <c r="R19" s="503">
        <f>SUM(R14:R18)</f>
        <v>27</v>
      </c>
      <c r="S19" s="503">
        <f t="shared" ref="S19:AK19" si="8">SUM(S14:S18)</f>
        <v>23</v>
      </c>
      <c r="T19" s="503">
        <f t="shared" si="8"/>
        <v>27</v>
      </c>
      <c r="U19" s="503"/>
      <c r="V19" s="503">
        <f t="shared" si="8"/>
        <v>27</v>
      </c>
      <c r="W19" s="503">
        <f t="shared" si="8"/>
        <v>54</v>
      </c>
      <c r="X19" s="503">
        <f t="shared" si="8"/>
        <v>0</v>
      </c>
      <c r="Y19" s="503">
        <f t="shared" si="8"/>
        <v>54</v>
      </c>
      <c r="Z19" s="503">
        <f t="shared" si="8"/>
        <v>54</v>
      </c>
      <c r="AA19" s="503">
        <f t="shared" si="8"/>
        <v>0</v>
      </c>
      <c r="AB19" s="503">
        <f t="shared" si="8"/>
        <v>0</v>
      </c>
      <c r="AC19" s="503">
        <f t="shared" si="8"/>
        <v>54</v>
      </c>
      <c r="AD19" s="503">
        <f t="shared" si="8"/>
        <v>54</v>
      </c>
      <c r="AE19" s="503">
        <f t="shared" si="8"/>
        <v>54</v>
      </c>
      <c r="AF19" s="503">
        <f t="shared" si="8"/>
        <v>54</v>
      </c>
      <c r="AG19" s="503"/>
      <c r="AH19" s="503"/>
      <c r="AI19" s="503">
        <f t="shared" si="8"/>
        <v>0</v>
      </c>
      <c r="AJ19" s="503">
        <f t="shared" si="8"/>
        <v>27</v>
      </c>
      <c r="AK19" s="503">
        <f t="shared" si="8"/>
        <v>0</v>
      </c>
      <c r="AL19" s="503"/>
    </row>
    <row r="20" spans="1:38" ht="15.75" thickBot="1">
      <c r="A20" s="1058" t="s">
        <v>102</v>
      </c>
      <c r="B20" s="1059"/>
      <c r="C20" s="1059"/>
      <c r="D20" s="1059"/>
      <c r="E20" s="1059"/>
      <c r="F20" s="1059"/>
      <c r="G20" s="1059"/>
      <c r="H20" s="1059"/>
      <c r="I20" s="1059"/>
      <c r="J20" s="1059"/>
      <c r="K20" s="1059"/>
      <c r="L20" s="1059"/>
      <c r="M20" s="1059"/>
      <c r="N20" s="1059"/>
      <c r="O20" s="1059"/>
      <c r="P20" s="1059"/>
      <c r="Q20" s="1059"/>
      <c r="R20" s="1059"/>
      <c r="S20" s="1059"/>
      <c r="T20" s="1059"/>
      <c r="U20" s="1059"/>
      <c r="V20" s="1059"/>
      <c r="W20" s="1059"/>
      <c r="X20" s="1059"/>
      <c r="Y20" s="1059"/>
      <c r="Z20" s="1059"/>
      <c r="AA20" s="1059"/>
      <c r="AB20" s="1059"/>
      <c r="AC20" s="1059"/>
      <c r="AD20" s="1059"/>
      <c r="AE20" s="1059"/>
      <c r="AF20" s="1059"/>
      <c r="AG20" s="1059"/>
      <c r="AH20" s="1059"/>
      <c r="AI20" s="1059"/>
      <c r="AJ20" s="1059"/>
      <c r="AK20" s="1059"/>
      <c r="AL20" s="1120"/>
    </row>
    <row r="24" spans="1:38">
      <c r="A24" s="1125" t="s">
        <v>1191</v>
      </c>
      <c r="B24" s="1125"/>
      <c r="C24" s="1125"/>
      <c r="D24" s="1125"/>
      <c r="E24" s="1125"/>
    </row>
    <row r="25" spans="1:38">
      <c r="A25" t="s">
        <v>96</v>
      </c>
    </row>
    <row r="28" spans="1:38">
      <c r="A28" s="1125" t="s">
        <v>231</v>
      </c>
      <c r="B28" s="1125"/>
      <c r="C28" s="1125"/>
      <c r="D28" s="1125"/>
      <c r="E28" s="1125"/>
    </row>
    <row r="29" spans="1:38">
      <c r="A29" t="s">
        <v>232</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7"/>
  <sheetViews>
    <sheetView workbookViewId="0">
      <selection sqref="A1:E4"/>
    </sheetView>
  </sheetViews>
  <sheetFormatPr baseColWidth="10" defaultRowHeight="15"/>
  <cols>
    <col min="1" max="1" width="22" customWidth="1"/>
    <col min="2" max="3" width="5.140625" customWidth="1"/>
    <col min="4" max="4" width="5.42578125" customWidth="1"/>
    <col min="5" max="5" width="32" customWidth="1"/>
    <col min="6" max="6" width="4" customWidth="1"/>
    <col min="7" max="7" width="4.140625" customWidth="1"/>
    <col min="8" max="8" width="5.42578125" customWidth="1"/>
    <col min="9" max="9" width="6" customWidth="1"/>
    <col min="10" max="10" width="7" customWidth="1"/>
    <col min="11" max="11" width="21.42578125" customWidth="1"/>
    <col min="12" max="12" width="16.7109375" customWidth="1"/>
    <col min="13" max="13" width="24.5703125" customWidth="1"/>
    <col min="14" max="17" width="13.140625" customWidth="1"/>
    <col min="18" max="18" width="12.42578125" style="389" customWidth="1"/>
    <col min="19" max="20" width="11.42578125" style="389"/>
    <col min="21" max="21" width="84.710937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85546875" customWidth="1"/>
    <col min="29" max="29" width="6.85546875" customWidth="1"/>
    <col min="30" max="30" width="6.5703125" customWidth="1"/>
    <col min="31" max="31" width="6.7109375" customWidth="1"/>
    <col min="32" max="32" width="6.85546875" customWidth="1"/>
    <col min="33" max="33" width="58.28515625" customWidth="1"/>
    <col min="34" max="34" width="28.28515625" customWidth="1"/>
    <col min="35" max="35" width="12.5703125" customWidth="1"/>
    <col min="36" max="37" width="11.85546875" customWidth="1"/>
    <col min="41" max="41" width="11.85546875" bestFit="1" customWidth="1"/>
    <col min="257" max="257" width="22" customWidth="1"/>
    <col min="258" max="259" width="5.140625" customWidth="1"/>
    <col min="260" max="260" width="5.42578125" customWidth="1"/>
    <col min="261" max="261" width="32" customWidth="1"/>
    <col min="262" max="262" width="4" customWidth="1"/>
    <col min="263" max="263" width="4.140625" customWidth="1"/>
    <col min="264" max="264" width="5.42578125" customWidth="1"/>
    <col min="265" max="265" width="6" customWidth="1"/>
    <col min="266" max="266" width="7" customWidth="1"/>
    <col min="267" max="267" width="21.42578125" customWidth="1"/>
    <col min="268" max="268" width="16.7109375" customWidth="1"/>
    <col min="269" max="269" width="24.5703125" customWidth="1"/>
    <col min="270" max="273" width="13.140625" customWidth="1"/>
    <col min="274" max="274" width="12.42578125" customWidth="1"/>
    <col min="277" max="277" width="84.7109375" customWidth="1"/>
    <col min="278" max="278" width="9.42578125" customWidth="1"/>
    <col min="279" max="279" width="8" customWidth="1"/>
    <col min="280" max="280" width="8.85546875" customWidth="1"/>
    <col min="281" max="281" width="9.140625" customWidth="1"/>
    <col min="282" max="282" width="8" customWidth="1"/>
    <col min="283" max="283" width="9.5703125" customWidth="1"/>
    <col min="284" max="284" width="8.85546875" customWidth="1"/>
    <col min="285" max="285" width="6.85546875" customWidth="1"/>
    <col min="286" max="286" width="6.5703125" customWidth="1"/>
    <col min="287" max="287" width="6.7109375" customWidth="1"/>
    <col min="288" max="288" width="6.85546875" customWidth="1"/>
    <col min="289" max="289" width="58.28515625" customWidth="1"/>
    <col min="290" max="290" width="28.28515625" customWidth="1"/>
    <col min="291" max="291" width="12.5703125" customWidth="1"/>
    <col min="292" max="293" width="11.85546875" customWidth="1"/>
    <col min="297" max="297" width="11.85546875" bestFit="1" customWidth="1"/>
    <col min="513" max="513" width="22" customWidth="1"/>
    <col min="514" max="515" width="5.140625" customWidth="1"/>
    <col min="516" max="516" width="5.42578125" customWidth="1"/>
    <col min="517" max="517" width="32" customWidth="1"/>
    <col min="518" max="518" width="4" customWidth="1"/>
    <col min="519" max="519" width="4.140625" customWidth="1"/>
    <col min="520" max="520" width="5.42578125" customWidth="1"/>
    <col min="521" max="521" width="6" customWidth="1"/>
    <col min="522" max="522" width="7" customWidth="1"/>
    <col min="523" max="523" width="21.42578125" customWidth="1"/>
    <col min="524" max="524" width="16.7109375" customWidth="1"/>
    <col min="525" max="525" width="24.5703125" customWidth="1"/>
    <col min="526" max="529" width="13.140625" customWidth="1"/>
    <col min="530" max="530" width="12.42578125" customWidth="1"/>
    <col min="533" max="533" width="84.7109375" customWidth="1"/>
    <col min="534" max="534" width="9.42578125" customWidth="1"/>
    <col min="535" max="535" width="8" customWidth="1"/>
    <col min="536" max="536" width="8.85546875" customWidth="1"/>
    <col min="537" max="537" width="9.140625" customWidth="1"/>
    <col min="538" max="538" width="8" customWidth="1"/>
    <col min="539" max="539" width="9.5703125" customWidth="1"/>
    <col min="540" max="540" width="8.85546875" customWidth="1"/>
    <col min="541" max="541" width="6.85546875" customWidth="1"/>
    <col min="542" max="542" width="6.5703125" customWidth="1"/>
    <col min="543" max="543" width="6.7109375" customWidth="1"/>
    <col min="544" max="544" width="6.85546875" customWidth="1"/>
    <col min="545" max="545" width="58.28515625" customWidth="1"/>
    <col min="546" max="546" width="28.28515625" customWidth="1"/>
    <col min="547" max="547" width="12.5703125" customWidth="1"/>
    <col min="548" max="549" width="11.85546875" customWidth="1"/>
    <col min="553" max="553" width="11.85546875" bestFit="1" customWidth="1"/>
    <col min="769" max="769" width="22" customWidth="1"/>
    <col min="770" max="771" width="5.140625" customWidth="1"/>
    <col min="772" max="772" width="5.42578125" customWidth="1"/>
    <col min="773" max="773" width="32" customWidth="1"/>
    <col min="774" max="774" width="4" customWidth="1"/>
    <col min="775" max="775" width="4.140625" customWidth="1"/>
    <col min="776" max="776" width="5.42578125" customWidth="1"/>
    <col min="777" max="777" width="6" customWidth="1"/>
    <col min="778" max="778" width="7" customWidth="1"/>
    <col min="779" max="779" width="21.42578125" customWidth="1"/>
    <col min="780" max="780" width="16.7109375" customWidth="1"/>
    <col min="781" max="781" width="24.5703125" customWidth="1"/>
    <col min="782" max="785" width="13.140625" customWidth="1"/>
    <col min="786" max="786" width="12.42578125" customWidth="1"/>
    <col min="789" max="789" width="84.7109375" customWidth="1"/>
    <col min="790" max="790" width="9.42578125" customWidth="1"/>
    <col min="791" max="791" width="8" customWidth="1"/>
    <col min="792" max="792" width="8.85546875" customWidth="1"/>
    <col min="793" max="793" width="9.140625" customWidth="1"/>
    <col min="794" max="794" width="8" customWidth="1"/>
    <col min="795" max="795" width="9.5703125" customWidth="1"/>
    <col min="796" max="796" width="8.85546875" customWidth="1"/>
    <col min="797" max="797" width="6.85546875" customWidth="1"/>
    <col min="798" max="798" width="6.5703125" customWidth="1"/>
    <col min="799" max="799" width="6.7109375" customWidth="1"/>
    <col min="800" max="800" width="6.85546875" customWidth="1"/>
    <col min="801" max="801" width="58.28515625" customWidth="1"/>
    <col min="802" max="802" width="28.28515625" customWidth="1"/>
    <col min="803" max="803" width="12.5703125" customWidth="1"/>
    <col min="804" max="805" width="11.85546875" customWidth="1"/>
    <col min="809" max="809" width="11.85546875" bestFit="1" customWidth="1"/>
    <col min="1025" max="1025" width="22" customWidth="1"/>
    <col min="1026" max="1027" width="5.140625" customWidth="1"/>
    <col min="1028" max="1028" width="5.42578125" customWidth="1"/>
    <col min="1029" max="1029" width="32" customWidth="1"/>
    <col min="1030" max="1030" width="4" customWidth="1"/>
    <col min="1031" max="1031" width="4.140625" customWidth="1"/>
    <col min="1032" max="1032" width="5.42578125" customWidth="1"/>
    <col min="1033" max="1033" width="6" customWidth="1"/>
    <col min="1034" max="1034" width="7" customWidth="1"/>
    <col min="1035" max="1035" width="21.42578125" customWidth="1"/>
    <col min="1036" max="1036" width="16.7109375" customWidth="1"/>
    <col min="1037" max="1037" width="24.5703125" customWidth="1"/>
    <col min="1038" max="1041" width="13.140625" customWidth="1"/>
    <col min="1042" max="1042" width="12.42578125" customWidth="1"/>
    <col min="1045" max="1045" width="84.7109375" customWidth="1"/>
    <col min="1046" max="1046" width="9.42578125" customWidth="1"/>
    <col min="1047" max="1047" width="8" customWidth="1"/>
    <col min="1048" max="1048" width="8.85546875" customWidth="1"/>
    <col min="1049" max="1049" width="9.140625" customWidth="1"/>
    <col min="1050" max="1050" width="8" customWidth="1"/>
    <col min="1051" max="1051" width="9.5703125" customWidth="1"/>
    <col min="1052" max="1052" width="8.85546875" customWidth="1"/>
    <col min="1053" max="1053" width="6.85546875" customWidth="1"/>
    <col min="1054" max="1054" width="6.5703125" customWidth="1"/>
    <col min="1055" max="1055" width="6.7109375" customWidth="1"/>
    <col min="1056" max="1056" width="6.85546875" customWidth="1"/>
    <col min="1057" max="1057" width="58.28515625" customWidth="1"/>
    <col min="1058" max="1058" width="28.28515625" customWidth="1"/>
    <col min="1059" max="1059" width="12.5703125" customWidth="1"/>
    <col min="1060" max="1061" width="11.85546875" customWidth="1"/>
    <col min="1065" max="1065" width="11.85546875" bestFit="1" customWidth="1"/>
    <col min="1281" max="1281" width="22" customWidth="1"/>
    <col min="1282" max="1283" width="5.140625" customWidth="1"/>
    <col min="1284" max="1284" width="5.42578125" customWidth="1"/>
    <col min="1285" max="1285" width="32" customWidth="1"/>
    <col min="1286" max="1286" width="4" customWidth="1"/>
    <col min="1287" max="1287" width="4.140625" customWidth="1"/>
    <col min="1288" max="1288" width="5.42578125" customWidth="1"/>
    <col min="1289" max="1289" width="6" customWidth="1"/>
    <col min="1290" max="1290" width="7" customWidth="1"/>
    <col min="1291" max="1291" width="21.42578125" customWidth="1"/>
    <col min="1292" max="1292" width="16.7109375" customWidth="1"/>
    <col min="1293" max="1293" width="24.5703125" customWidth="1"/>
    <col min="1294" max="1297" width="13.140625" customWidth="1"/>
    <col min="1298" max="1298" width="12.42578125" customWidth="1"/>
    <col min="1301" max="1301" width="84.7109375" customWidth="1"/>
    <col min="1302" max="1302" width="9.42578125" customWidth="1"/>
    <col min="1303" max="1303" width="8" customWidth="1"/>
    <col min="1304" max="1304" width="8.85546875" customWidth="1"/>
    <col min="1305" max="1305" width="9.140625" customWidth="1"/>
    <col min="1306" max="1306" width="8" customWidth="1"/>
    <col min="1307" max="1307" width="9.5703125" customWidth="1"/>
    <col min="1308" max="1308" width="8.85546875" customWidth="1"/>
    <col min="1309" max="1309" width="6.85546875" customWidth="1"/>
    <col min="1310" max="1310" width="6.5703125" customWidth="1"/>
    <col min="1311" max="1311" width="6.7109375" customWidth="1"/>
    <col min="1312" max="1312" width="6.85546875" customWidth="1"/>
    <col min="1313" max="1313" width="58.28515625" customWidth="1"/>
    <col min="1314" max="1314" width="28.28515625" customWidth="1"/>
    <col min="1315" max="1315" width="12.5703125" customWidth="1"/>
    <col min="1316" max="1317" width="11.85546875" customWidth="1"/>
    <col min="1321" max="1321" width="11.85546875" bestFit="1" customWidth="1"/>
    <col min="1537" max="1537" width="22" customWidth="1"/>
    <col min="1538" max="1539" width="5.140625" customWidth="1"/>
    <col min="1540" max="1540" width="5.42578125" customWidth="1"/>
    <col min="1541" max="1541" width="32" customWidth="1"/>
    <col min="1542" max="1542" width="4" customWidth="1"/>
    <col min="1543" max="1543" width="4.140625" customWidth="1"/>
    <col min="1544" max="1544" width="5.42578125" customWidth="1"/>
    <col min="1545" max="1545" width="6" customWidth="1"/>
    <col min="1546" max="1546" width="7" customWidth="1"/>
    <col min="1547" max="1547" width="21.42578125" customWidth="1"/>
    <col min="1548" max="1548" width="16.7109375" customWidth="1"/>
    <col min="1549" max="1549" width="24.5703125" customWidth="1"/>
    <col min="1550" max="1553" width="13.140625" customWidth="1"/>
    <col min="1554" max="1554" width="12.42578125" customWidth="1"/>
    <col min="1557" max="1557" width="84.7109375" customWidth="1"/>
    <col min="1558" max="1558" width="9.42578125" customWidth="1"/>
    <col min="1559" max="1559" width="8" customWidth="1"/>
    <col min="1560" max="1560" width="8.85546875" customWidth="1"/>
    <col min="1561" max="1561" width="9.140625" customWidth="1"/>
    <col min="1562" max="1562" width="8" customWidth="1"/>
    <col min="1563" max="1563" width="9.5703125" customWidth="1"/>
    <col min="1564" max="1564" width="8.85546875" customWidth="1"/>
    <col min="1565" max="1565" width="6.85546875" customWidth="1"/>
    <col min="1566" max="1566" width="6.5703125" customWidth="1"/>
    <col min="1567" max="1567" width="6.7109375" customWidth="1"/>
    <col min="1568" max="1568" width="6.85546875" customWidth="1"/>
    <col min="1569" max="1569" width="58.28515625" customWidth="1"/>
    <col min="1570" max="1570" width="28.28515625" customWidth="1"/>
    <col min="1571" max="1571" width="12.5703125" customWidth="1"/>
    <col min="1572" max="1573" width="11.85546875" customWidth="1"/>
    <col min="1577" max="1577" width="11.85546875" bestFit="1" customWidth="1"/>
    <col min="1793" max="1793" width="22" customWidth="1"/>
    <col min="1794" max="1795" width="5.140625" customWidth="1"/>
    <col min="1796" max="1796" width="5.42578125" customWidth="1"/>
    <col min="1797" max="1797" width="32" customWidth="1"/>
    <col min="1798" max="1798" width="4" customWidth="1"/>
    <col min="1799" max="1799" width="4.140625" customWidth="1"/>
    <col min="1800" max="1800" width="5.42578125" customWidth="1"/>
    <col min="1801" max="1801" width="6" customWidth="1"/>
    <col min="1802" max="1802" width="7" customWidth="1"/>
    <col min="1803" max="1803" width="21.42578125" customWidth="1"/>
    <col min="1804" max="1804" width="16.7109375" customWidth="1"/>
    <col min="1805" max="1805" width="24.5703125" customWidth="1"/>
    <col min="1806" max="1809" width="13.140625" customWidth="1"/>
    <col min="1810" max="1810" width="12.42578125" customWidth="1"/>
    <col min="1813" max="1813" width="84.7109375" customWidth="1"/>
    <col min="1814" max="1814" width="9.42578125" customWidth="1"/>
    <col min="1815" max="1815" width="8" customWidth="1"/>
    <col min="1816" max="1816" width="8.85546875" customWidth="1"/>
    <col min="1817" max="1817" width="9.140625" customWidth="1"/>
    <col min="1818" max="1818" width="8" customWidth="1"/>
    <col min="1819" max="1819" width="9.5703125" customWidth="1"/>
    <col min="1820" max="1820" width="8.85546875" customWidth="1"/>
    <col min="1821" max="1821" width="6.85546875" customWidth="1"/>
    <col min="1822" max="1822" width="6.5703125" customWidth="1"/>
    <col min="1823" max="1823" width="6.7109375" customWidth="1"/>
    <col min="1824" max="1824" width="6.85546875" customWidth="1"/>
    <col min="1825" max="1825" width="58.28515625" customWidth="1"/>
    <col min="1826" max="1826" width="28.28515625" customWidth="1"/>
    <col min="1827" max="1827" width="12.5703125" customWidth="1"/>
    <col min="1828" max="1829" width="11.85546875" customWidth="1"/>
    <col min="1833" max="1833" width="11.85546875" bestFit="1" customWidth="1"/>
    <col min="2049" max="2049" width="22" customWidth="1"/>
    <col min="2050" max="2051" width="5.140625" customWidth="1"/>
    <col min="2052" max="2052" width="5.42578125" customWidth="1"/>
    <col min="2053" max="2053" width="32" customWidth="1"/>
    <col min="2054" max="2054" width="4" customWidth="1"/>
    <col min="2055" max="2055" width="4.140625" customWidth="1"/>
    <col min="2056" max="2056" width="5.42578125" customWidth="1"/>
    <col min="2057" max="2057" width="6" customWidth="1"/>
    <col min="2058" max="2058" width="7" customWidth="1"/>
    <col min="2059" max="2059" width="21.42578125" customWidth="1"/>
    <col min="2060" max="2060" width="16.7109375" customWidth="1"/>
    <col min="2061" max="2061" width="24.5703125" customWidth="1"/>
    <col min="2062" max="2065" width="13.140625" customWidth="1"/>
    <col min="2066" max="2066" width="12.42578125" customWidth="1"/>
    <col min="2069" max="2069" width="84.7109375" customWidth="1"/>
    <col min="2070" max="2070" width="9.42578125" customWidth="1"/>
    <col min="2071" max="2071" width="8" customWidth="1"/>
    <col min="2072" max="2072" width="8.85546875" customWidth="1"/>
    <col min="2073" max="2073" width="9.140625" customWidth="1"/>
    <col min="2074" max="2074" width="8" customWidth="1"/>
    <col min="2075" max="2075" width="9.5703125" customWidth="1"/>
    <col min="2076" max="2076" width="8.85546875" customWidth="1"/>
    <col min="2077" max="2077" width="6.85546875" customWidth="1"/>
    <col min="2078" max="2078" width="6.5703125" customWidth="1"/>
    <col min="2079" max="2079" width="6.7109375" customWidth="1"/>
    <col min="2080" max="2080" width="6.85546875" customWidth="1"/>
    <col min="2081" max="2081" width="58.28515625" customWidth="1"/>
    <col min="2082" max="2082" width="28.28515625" customWidth="1"/>
    <col min="2083" max="2083" width="12.5703125" customWidth="1"/>
    <col min="2084" max="2085" width="11.85546875" customWidth="1"/>
    <col min="2089" max="2089" width="11.85546875" bestFit="1" customWidth="1"/>
    <col min="2305" max="2305" width="22" customWidth="1"/>
    <col min="2306" max="2307" width="5.140625" customWidth="1"/>
    <col min="2308" max="2308" width="5.42578125" customWidth="1"/>
    <col min="2309" max="2309" width="32" customWidth="1"/>
    <col min="2310" max="2310" width="4" customWidth="1"/>
    <col min="2311" max="2311" width="4.140625" customWidth="1"/>
    <col min="2312" max="2312" width="5.42578125" customWidth="1"/>
    <col min="2313" max="2313" width="6" customWidth="1"/>
    <col min="2314" max="2314" width="7" customWidth="1"/>
    <col min="2315" max="2315" width="21.42578125" customWidth="1"/>
    <col min="2316" max="2316" width="16.7109375" customWidth="1"/>
    <col min="2317" max="2317" width="24.5703125" customWidth="1"/>
    <col min="2318" max="2321" width="13.140625" customWidth="1"/>
    <col min="2322" max="2322" width="12.42578125" customWidth="1"/>
    <col min="2325" max="2325" width="84.7109375" customWidth="1"/>
    <col min="2326" max="2326" width="9.42578125" customWidth="1"/>
    <col min="2327" max="2327" width="8" customWidth="1"/>
    <col min="2328" max="2328" width="8.85546875" customWidth="1"/>
    <col min="2329" max="2329" width="9.140625" customWidth="1"/>
    <col min="2330" max="2330" width="8" customWidth="1"/>
    <col min="2331" max="2331" width="9.5703125" customWidth="1"/>
    <col min="2332" max="2332" width="8.85546875" customWidth="1"/>
    <col min="2333" max="2333" width="6.85546875" customWidth="1"/>
    <col min="2334" max="2334" width="6.5703125" customWidth="1"/>
    <col min="2335" max="2335" width="6.7109375" customWidth="1"/>
    <col min="2336" max="2336" width="6.85546875" customWidth="1"/>
    <col min="2337" max="2337" width="58.28515625" customWidth="1"/>
    <col min="2338" max="2338" width="28.28515625" customWidth="1"/>
    <col min="2339" max="2339" width="12.5703125" customWidth="1"/>
    <col min="2340" max="2341" width="11.85546875" customWidth="1"/>
    <col min="2345" max="2345" width="11.85546875" bestFit="1" customWidth="1"/>
    <col min="2561" max="2561" width="22" customWidth="1"/>
    <col min="2562" max="2563" width="5.140625" customWidth="1"/>
    <col min="2564" max="2564" width="5.42578125" customWidth="1"/>
    <col min="2565" max="2565" width="32" customWidth="1"/>
    <col min="2566" max="2566" width="4" customWidth="1"/>
    <col min="2567" max="2567" width="4.140625" customWidth="1"/>
    <col min="2568" max="2568" width="5.42578125" customWidth="1"/>
    <col min="2569" max="2569" width="6" customWidth="1"/>
    <col min="2570" max="2570" width="7" customWidth="1"/>
    <col min="2571" max="2571" width="21.42578125" customWidth="1"/>
    <col min="2572" max="2572" width="16.7109375" customWidth="1"/>
    <col min="2573" max="2573" width="24.5703125" customWidth="1"/>
    <col min="2574" max="2577" width="13.140625" customWidth="1"/>
    <col min="2578" max="2578" width="12.42578125" customWidth="1"/>
    <col min="2581" max="2581" width="84.7109375" customWidth="1"/>
    <col min="2582" max="2582" width="9.42578125" customWidth="1"/>
    <col min="2583" max="2583" width="8" customWidth="1"/>
    <col min="2584" max="2584" width="8.85546875" customWidth="1"/>
    <col min="2585" max="2585" width="9.140625" customWidth="1"/>
    <col min="2586" max="2586" width="8" customWidth="1"/>
    <col min="2587" max="2587" width="9.5703125" customWidth="1"/>
    <col min="2588" max="2588" width="8.85546875" customWidth="1"/>
    <col min="2589" max="2589" width="6.85546875" customWidth="1"/>
    <col min="2590" max="2590" width="6.5703125" customWidth="1"/>
    <col min="2591" max="2591" width="6.7109375" customWidth="1"/>
    <col min="2592" max="2592" width="6.85546875" customWidth="1"/>
    <col min="2593" max="2593" width="58.28515625" customWidth="1"/>
    <col min="2594" max="2594" width="28.28515625" customWidth="1"/>
    <col min="2595" max="2595" width="12.5703125" customWidth="1"/>
    <col min="2596" max="2597" width="11.85546875" customWidth="1"/>
    <col min="2601" max="2601" width="11.85546875" bestFit="1" customWidth="1"/>
    <col min="2817" max="2817" width="22" customWidth="1"/>
    <col min="2818" max="2819" width="5.140625" customWidth="1"/>
    <col min="2820" max="2820" width="5.42578125" customWidth="1"/>
    <col min="2821" max="2821" width="32" customWidth="1"/>
    <col min="2822" max="2822" width="4" customWidth="1"/>
    <col min="2823" max="2823" width="4.140625" customWidth="1"/>
    <col min="2824" max="2824" width="5.42578125" customWidth="1"/>
    <col min="2825" max="2825" width="6" customWidth="1"/>
    <col min="2826" max="2826" width="7" customWidth="1"/>
    <col min="2827" max="2827" width="21.42578125" customWidth="1"/>
    <col min="2828" max="2828" width="16.7109375" customWidth="1"/>
    <col min="2829" max="2829" width="24.5703125" customWidth="1"/>
    <col min="2830" max="2833" width="13.140625" customWidth="1"/>
    <col min="2834" max="2834" width="12.42578125" customWidth="1"/>
    <col min="2837" max="2837" width="84.7109375" customWidth="1"/>
    <col min="2838" max="2838" width="9.42578125" customWidth="1"/>
    <col min="2839" max="2839" width="8" customWidth="1"/>
    <col min="2840" max="2840" width="8.85546875" customWidth="1"/>
    <col min="2841" max="2841" width="9.140625" customWidth="1"/>
    <col min="2842" max="2842" width="8" customWidth="1"/>
    <col min="2843" max="2843" width="9.5703125" customWidth="1"/>
    <col min="2844" max="2844" width="8.85546875" customWidth="1"/>
    <col min="2845" max="2845" width="6.85546875" customWidth="1"/>
    <col min="2846" max="2846" width="6.5703125" customWidth="1"/>
    <col min="2847" max="2847" width="6.7109375" customWidth="1"/>
    <col min="2848" max="2848" width="6.85546875" customWidth="1"/>
    <col min="2849" max="2849" width="58.28515625" customWidth="1"/>
    <col min="2850" max="2850" width="28.28515625" customWidth="1"/>
    <col min="2851" max="2851" width="12.5703125" customWidth="1"/>
    <col min="2852" max="2853" width="11.85546875" customWidth="1"/>
    <col min="2857" max="2857" width="11.85546875" bestFit="1" customWidth="1"/>
    <col min="3073" max="3073" width="22" customWidth="1"/>
    <col min="3074" max="3075" width="5.140625" customWidth="1"/>
    <col min="3076" max="3076" width="5.42578125" customWidth="1"/>
    <col min="3077" max="3077" width="32" customWidth="1"/>
    <col min="3078" max="3078" width="4" customWidth="1"/>
    <col min="3079" max="3079" width="4.140625" customWidth="1"/>
    <col min="3080" max="3080" width="5.42578125" customWidth="1"/>
    <col min="3081" max="3081" width="6" customWidth="1"/>
    <col min="3082" max="3082" width="7" customWidth="1"/>
    <col min="3083" max="3083" width="21.42578125" customWidth="1"/>
    <col min="3084" max="3084" width="16.7109375" customWidth="1"/>
    <col min="3085" max="3085" width="24.5703125" customWidth="1"/>
    <col min="3086" max="3089" width="13.140625" customWidth="1"/>
    <col min="3090" max="3090" width="12.42578125" customWidth="1"/>
    <col min="3093" max="3093" width="84.7109375" customWidth="1"/>
    <col min="3094" max="3094" width="9.42578125" customWidth="1"/>
    <col min="3095" max="3095" width="8" customWidth="1"/>
    <col min="3096" max="3096" width="8.85546875" customWidth="1"/>
    <col min="3097" max="3097" width="9.140625" customWidth="1"/>
    <col min="3098" max="3098" width="8" customWidth="1"/>
    <col min="3099" max="3099" width="9.5703125" customWidth="1"/>
    <col min="3100" max="3100" width="8.85546875" customWidth="1"/>
    <col min="3101" max="3101" width="6.85546875" customWidth="1"/>
    <col min="3102" max="3102" width="6.5703125" customWidth="1"/>
    <col min="3103" max="3103" width="6.7109375" customWidth="1"/>
    <col min="3104" max="3104" width="6.85546875" customWidth="1"/>
    <col min="3105" max="3105" width="58.28515625" customWidth="1"/>
    <col min="3106" max="3106" width="28.28515625" customWidth="1"/>
    <col min="3107" max="3107" width="12.5703125" customWidth="1"/>
    <col min="3108" max="3109" width="11.85546875" customWidth="1"/>
    <col min="3113" max="3113" width="11.85546875" bestFit="1" customWidth="1"/>
    <col min="3329" max="3329" width="22" customWidth="1"/>
    <col min="3330" max="3331" width="5.140625" customWidth="1"/>
    <col min="3332" max="3332" width="5.42578125" customWidth="1"/>
    <col min="3333" max="3333" width="32" customWidth="1"/>
    <col min="3334" max="3334" width="4" customWidth="1"/>
    <col min="3335" max="3335" width="4.140625" customWidth="1"/>
    <col min="3336" max="3336" width="5.42578125" customWidth="1"/>
    <col min="3337" max="3337" width="6" customWidth="1"/>
    <col min="3338" max="3338" width="7" customWidth="1"/>
    <col min="3339" max="3339" width="21.42578125" customWidth="1"/>
    <col min="3340" max="3340" width="16.7109375" customWidth="1"/>
    <col min="3341" max="3341" width="24.5703125" customWidth="1"/>
    <col min="3342" max="3345" width="13.140625" customWidth="1"/>
    <col min="3346" max="3346" width="12.42578125" customWidth="1"/>
    <col min="3349" max="3349" width="84.7109375" customWidth="1"/>
    <col min="3350" max="3350" width="9.42578125" customWidth="1"/>
    <col min="3351" max="3351" width="8" customWidth="1"/>
    <col min="3352" max="3352" width="8.85546875" customWidth="1"/>
    <col min="3353" max="3353" width="9.140625" customWidth="1"/>
    <col min="3354" max="3354" width="8" customWidth="1"/>
    <col min="3355" max="3355" width="9.5703125" customWidth="1"/>
    <col min="3356" max="3356" width="8.85546875" customWidth="1"/>
    <col min="3357" max="3357" width="6.85546875" customWidth="1"/>
    <col min="3358" max="3358" width="6.5703125" customWidth="1"/>
    <col min="3359" max="3359" width="6.7109375" customWidth="1"/>
    <col min="3360" max="3360" width="6.85546875" customWidth="1"/>
    <col min="3361" max="3361" width="58.28515625" customWidth="1"/>
    <col min="3362" max="3362" width="28.28515625" customWidth="1"/>
    <col min="3363" max="3363" width="12.5703125" customWidth="1"/>
    <col min="3364" max="3365" width="11.85546875" customWidth="1"/>
    <col min="3369" max="3369" width="11.85546875" bestFit="1" customWidth="1"/>
    <col min="3585" max="3585" width="22" customWidth="1"/>
    <col min="3586" max="3587" width="5.140625" customWidth="1"/>
    <col min="3588" max="3588" width="5.42578125" customWidth="1"/>
    <col min="3589" max="3589" width="32" customWidth="1"/>
    <col min="3590" max="3590" width="4" customWidth="1"/>
    <col min="3591" max="3591" width="4.140625" customWidth="1"/>
    <col min="3592" max="3592" width="5.42578125" customWidth="1"/>
    <col min="3593" max="3593" width="6" customWidth="1"/>
    <col min="3594" max="3594" width="7" customWidth="1"/>
    <col min="3595" max="3595" width="21.42578125" customWidth="1"/>
    <col min="3596" max="3596" width="16.7109375" customWidth="1"/>
    <col min="3597" max="3597" width="24.5703125" customWidth="1"/>
    <col min="3598" max="3601" width="13.140625" customWidth="1"/>
    <col min="3602" max="3602" width="12.42578125" customWidth="1"/>
    <col min="3605" max="3605" width="84.7109375" customWidth="1"/>
    <col min="3606" max="3606" width="9.42578125" customWidth="1"/>
    <col min="3607" max="3607" width="8" customWidth="1"/>
    <col min="3608" max="3608" width="8.85546875" customWidth="1"/>
    <col min="3609" max="3609" width="9.140625" customWidth="1"/>
    <col min="3610" max="3610" width="8" customWidth="1"/>
    <col min="3611" max="3611" width="9.5703125" customWidth="1"/>
    <col min="3612" max="3612" width="8.85546875" customWidth="1"/>
    <col min="3613" max="3613" width="6.85546875" customWidth="1"/>
    <col min="3614" max="3614" width="6.5703125" customWidth="1"/>
    <col min="3615" max="3615" width="6.7109375" customWidth="1"/>
    <col min="3616" max="3616" width="6.85546875" customWidth="1"/>
    <col min="3617" max="3617" width="58.28515625" customWidth="1"/>
    <col min="3618" max="3618" width="28.28515625" customWidth="1"/>
    <col min="3619" max="3619" width="12.5703125" customWidth="1"/>
    <col min="3620" max="3621" width="11.85546875" customWidth="1"/>
    <col min="3625" max="3625" width="11.85546875" bestFit="1" customWidth="1"/>
    <col min="3841" max="3841" width="22" customWidth="1"/>
    <col min="3842" max="3843" width="5.140625" customWidth="1"/>
    <col min="3844" max="3844" width="5.42578125" customWidth="1"/>
    <col min="3845" max="3845" width="32" customWidth="1"/>
    <col min="3846" max="3846" width="4" customWidth="1"/>
    <col min="3847" max="3847" width="4.140625" customWidth="1"/>
    <col min="3848" max="3848" width="5.42578125" customWidth="1"/>
    <col min="3849" max="3849" width="6" customWidth="1"/>
    <col min="3850" max="3850" width="7" customWidth="1"/>
    <col min="3851" max="3851" width="21.42578125" customWidth="1"/>
    <col min="3852" max="3852" width="16.7109375" customWidth="1"/>
    <col min="3853" max="3853" width="24.5703125" customWidth="1"/>
    <col min="3854" max="3857" width="13.140625" customWidth="1"/>
    <col min="3858" max="3858" width="12.42578125" customWidth="1"/>
    <col min="3861" max="3861" width="84.7109375" customWidth="1"/>
    <col min="3862" max="3862" width="9.42578125" customWidth="1"/>
    <col min="3863" max="3863" width="8" customWidth="1"/>
    <col min="3864" max="3864" width="8.85546875" customWidth="1"/>
    <col min="3865" max="3865" width="9.140625" customWidth="1"/>
    <col min="3866" max="3866" width="8" customWidth="1"/>
    <col min="3867" max="3867" width="9.5703125" customWidth="1"/>
    <col min="3868" max="3868" width="8.85546875" customWidth="1"/>
    <col min="3869" max="3869" width="6.85546875" customWidth="1"/>
    <col min="3870" max="3870" width="6.5703125" customWidth="1"/>
    <col min="3871" max="3871" width="6.7109375" customWidth="1"/>
    <col min="3872" max="3872" width="6.85546875" customWidth="1"/>
    <col min="3873" max="3873" width="58.28515625" customWidth="1"/>
    <col min="3874" max="3874" width="28.28515625" customWidth="1"/>
    <col min="3875" max="3875" width="12.5703125" customWidth="1"/>
    <col min="3876" max="3877" width="11.85546875" customWidth="1"/>
    <col min="3881" max="3881" width="11.85546875" bestFit="1" customWidth="1"/>
    <col min="4097" max="4097" width="22" customWidth="1"/>
    <col min="4098" max="4099" width="5.140625" customWidth="1"/>
    <col min="4100" max="4100" width="5.42578125" customWidth="1"/>
    <col min="4101" max="4101" width="32" customWidth="1"/>
    <col min="4102" max="4102" width="4" customWidth="1"/>
    <col min="4103" max="4103" width="4.140625" customWidth="1"/>
    <col min="4104" max="4104" width="5.42578125" customWidth="1"/>
    <col min="4105" max="4105" width="6" customWidth="1"/>
    <col min="4106" max="4106" width="7" customWidth="1"/>
    <col min="4107" max="4107" width="21.42578125" customWidth="1"/>
    <col min="4108" max="4108" width="16.7109375" customWidth="1"/>
    <col min="4109" max="4109" width="24.5703125" customWidth="1"/>
    <col min="4110" max="4113" width="13.140625" customWidth="1"/>
    <col min="4114" max="4114" width="12.42578125" customWidth="1"/>
    <col min="4117" max="4117" width="84.7109375" customWidth="1"/>
    <col min="4118" max="4118" width="9.42578125" customWidth="1"/>
    <col min="4119" max="4119" width="8" customWidth="1"/>
    <col min="4120" max="4120" width="8.85546875" customWidth="1"/>
    <col min="4121" max="4121" width="9.140625" customWidth="1"/>
    <col min="4122" max="4122" width="8" customWidth="1"/>
    <col min="4123" max="4123" width="9.5703125" customWidth="1"/>
    <col min="4124" max="4124" width="8.85546875" customWidth="1"/>
    <col min="4125" max="4125" width="6.85546875" customWidth="1"/>
    <col min="4126" max="4126" width="6.5703125" customWidth="1"/>
    <col min="4127" max="4127" width="6.7109375" customWidth="1"/>
    <col min="4128" max="4128" width="6.85546875" customWidth="1"/>
    <col min="4129" max="4129" width="58.28515625" customWidth="1"/>
    <col min="4130" max="4130" width="28.28515625" customWidth="1"/>
    <col min="4131" max="4131" width="12.5703125" customWidth="1"/>
    <col min="4132" max="4133" width="11.85546875" customWidth="1"/>
    <col min="4137" max="4137" width="11.85546875" bestFit="1" customWidth="1"/>
    <col min="4353" max="4353" width="22" customWidth="1"/>
    <col min="4354" max="4355" width="5.140625" customWidth="1"/>
    <col min="4356" max="4356" width="5.42578125" customWidth="1"/>
    <col min="4357" max="4357" width="32" customWidth="1"/>
    <col min="4358" max="4358" width="4" customWidth="1"/>
    <col min="4359" max="4359" width="4.140625" customWidth="1"/>
    <col min="4360" max="4360" width="5.42578125" customWidth="1"/>
    <col min="4361" max="4361" width="6" customWidth="1"/>
    <col min="4362" max="4362" width="7" customWidth="1"/>
    <col min="4363" max="4363" width="21.42578125" customWidth="1"/>
    <col min="4364" max="4364" width="16.7109375" customWidth="1"/>
    <col min="4365" max="4365" width="24.5703125" customWidth="1"/>
    <col min="4366" max="4369" width="13.140625" customWidth="1"/>
    <col min="4370" max="4370" width="12.42578125" customWidth="1"/>
    <col min="4373" max="4373" width="84.7109375" customWidth="1"/>
    <col min="4374" max="4374" width="9.42578125" customWidth="1"/>
    <col min="4375" max="4375" width="8" customWidth="1"/>
    <col min="4376" max="4376" width="8.85546875" customWidth="1"/>
    <col min="4377" max="4377" width="9.140625" customWidth="1"/>
    <col min="4378" max="4378" width="8" customWidth="1"/>
    <col min="4379" max="4379" width="9.5703125" customWidth="1"/>
    <col min="4380" max="4380" width="8.85546875" customWidth="1"/>
    <col min="4381" max="4381" width="6.85546875" customWidth="1"/>
    <col min="4382" max="4382" width="6.5703125" customWidth="1"/>
    <col min="4383" max="4383" width="6.7109375" customWidth="1"/>
    <col min="4384" max="4384" width="6.85546875" customWidth="1"/>
    <col min="4385" max="4385" width="58.28515625" customWidth="1"/>
    <col min="4386" max="4386" width="28.28515625" customWidth="1"/>
    <col min="4387" max="4387" width="12.5703125" customWidth="1"/>
    <col min="4388" max="4389" width="11.85546875" customWidth="1"/>
    <col min="4393" max="4393" width="11.85546875" bestFit="1" customWidth="1"/>
    <col min="4609" max="4609" width="22" customWidth="1"/>
    <col min="4610" max="4611" width="5.140625" customWidth="1"/>
    <col min="4612" max="4612" width="5.42578125" customWidth="1"/>
    <col min="4613" max="4613" width="32" customWidth="1"/>
    <col min="4614" max="4614" width="4" customWidth="1"/>
    <col min="4615" max="4615" width="4.140625" customWidth="1"/>
    <col min="4616" max="4616" width="5.42578125" customWidth="1"/>
    <col min="4617" max="4617" width="6" customWidth="1"/>
    <col min="4618" max="4618" width="7" customWidth="1"/>
    <col min="4619" max="4619" width="21.42578125" customWidth="1"/>
    <col min="4620" max="4620" width="16.7109375" customWidth="1"/>
    <col min="4621" max="4621" width="24.5703125" customWidth="1"/>
    <col min="4622" max="4625" width="13.140625" customWidth="1"/>
    <col min="4626" max="4626" width="12.42578125" customWidth="1"/>
    <col min="4629" max="4629" width="84.7109375" customWidth="1"/>
    <col min="4630" max="4630" width="9.42578125" customWidth="1"/>
    <col min="4631" max="4631" width="8" customWidth="1"/>
    <col min="4632" max="4632" width="8.85546875" customWidth="1"/>
    <col min="4633" max="4633" width="9.140625" customWidth="1"/>
    <col min="4634" max="4634" width="8" customWidth="1"/>
    <col min="4635" max="4635" width="9.5703125" customWidth="1"/>
    <col min="4636" max="4636" width="8.85546875" customWidth="1"/>
    <col min="4637" max="4637" width="6.85546875" customWidth="1"/>
    <col min="4638" max="4638" width="6.5703125" customWidth="1"/>
    <col min="4639" max="4639" width="6.7109375" customWidth="1"/>
    <col min="4640" max="4640" width="6.85546875" customWidth="1"/>
    <col min="4641" max="4641" width="58.28515625" customWidth="1"/>
    <col min="4642" max="4642" width="28.28515625" customWidth="1"/>
    <col min="4643" max="4643" width="12.5703125" customWidth="1"/>
    <col min="4644" max="4645" width="11.85546875" customWidth="1"/>
    <col min="4649" max="4649" width="11.85546875" bestFit="1" customWidth="1"/>
    <col min="4865" max="4865" width="22" customWidth="1"/>
    <col min="4866" max="4867" width="5.140625" customWidth="1"/>
    <col min="4868" max="4868" width="5.42578125" customWidth="1"/>
    <col min="4869" max="4869" width="32" customWidth="1"/>
    <col min="4870" max="4870" width="4" customWidth="1"/>
    <col min="4871" max="4871" width="4.140625" customWidth="1"/>
    <col min="4872" max="4872" width="5.42578125" customWidth="1"/>
    <col min="4873" max="4873" width="6" customWidth="1"/>
    <col min="4874" max="4874" width="7" customWidth="1"/>
    <col min="4875" max="4875" width="21.42578125" customWidth="1"/>
    <col min="4876" max="4876" width="16.7109375" customWidth="1"/>
    <col min="4877" max="4877" width="24.5703125" customWidth="1"/>
    <col min="4878" max="4881" width="13.140625" customWidth="1"/>
    <col min="4882" max="4882" width="12.42578125" customWidth="1"/>
    <col min="4885" max="4885" width="84.7109375" customWidth="1"/>
    <col min="4886" max="4886" width="9.42578125" customWidth="1"/>
    <col min="4887" max="4887" width="8" customWidth="1"/>
    <col min="4888" max="4888" width="8.85546875" customWidth="1"/>
    <col min="4889" max="4889" width="9.140625" customWidth="1"/>
    <col min="4890" max="4890" width="8" customWidth="1"/>
    <col min="4891" max="4891" width="9.5703125" customWidth="1"/>
    <col min="4892" max="4892" width="8.85546875" customWidth="1"/>
    <col min="4893" max="4893" width="6.85546875" customWidth="1"/>
    <col min="4894" max="4894" width="6.5703125" customWidth="1"/>
    <col min="4895" max="4895" width="6.7109375" customWidth="1"/>
    <col min="4896" max="4896" width="6.85546875" customWidth="1"/>
    <col min="4897" max="4897" width="58.28515625" customWidth="1"/>
    <col min="4898" max="4898" width="28.28515625" customWidth="1"/>
    <col min="4899" max="4899" width="12.5703125" customWidth="1"/>
    <col min="4900" max="4901" width="11.85546875" customWidth="1"/>
    <col min="4905" max="4905" width="11.85546875" bestFit="1" customWidth="1"/>
    <col min="5121" max="5121" width="22" customWidth="1"/>
    <col min="5122" max="5123" width="5.140625" customWidth="1"/>
    <col min="5124" max="5124" width="5.42578125" customWidth="1"/>
    <col min="5125" max="5125" width="32" customWidth="1"/>
    <col min="5126" max="5126" width="4" customWidth="1"/>
    <col min="5127" max="5127" width="4.140625" customWidth="1"/>
    <col min="5128" max="5128" width="5.42578125" customWidth="1"/>
    <col min="5129" max="5129" width="6" customWidth="1"/>
    <col min="5130" max="5130" width="7" customWidth="1"/>
    <col min="5131" max="5131" width="21.42578125" customWidth="1"/>
    <col min="5132" max="5132" width="16.7109375" customWidth="1"/>
    <col min="5133" max="5133" width="24.5703125" customWidth="1"/>
    <col min="5134" max="5137" width="13.140625" customWidth="1"/>
    <col min="5138" max="5138" width="12.42578125" customWidth="1"/>
    <col min="5141" max="5141" width="84.7109375" customWidth="1"/>
    <col min="5142" max="5142" width="9.42578125" customWidth="1"/>
    <col min="5143" max="5143" width="8" customWidth="1"/>
    <col min="5144" max="5144" width="8.85546875" customWidth="1"/>
    <col min="5145" max="5145" width="9.140625" customWidth="1"/>
    <col min="5146" max="5146" width="8" customWidth="1"/>
    <col min="5147" max="5147" width="9.5703125" customWidth="1"/>
    <col min="5148" max="5148" width="8.85546875" customWidth="1"/>
    <col min="5149" max="5149" width="6.85546875" customWidth="1"/>
    <col min="5150" max="5150" width="6.5703125" customWidth="1"/>
    <col min="5151" max="5151" width="6.7109375" customWidth="1"/>
    <col min="5152" max="5152" width="6.85546875" customWidth="1"/>
    <col min="5153" max="5153" width="58.28515625" customWidth="1"/>
    <col min="5154" max="5154" width="28.28515625" customWidth="1"/>
    <col min="5155" max="5155" width="12.5703125" customWidth="1"/>
    <col min="5156" max="5157" width="11.85546875" customWidth="1"/>
    <col min="5161" max="5161" width="11.85546875" bestFit="1" customWidth="1"/>
    <col min="5377" max="5377" width="22" customWidth="1"/>
    <col min="5378" max="5379" width="5.140625" customWidth="1"/>
    <col min="5380" max="5380" width="5.42578125" customWidth="1"/>
    <col min="5381" max="5381" width="32" customWidth="1"/>
    <col min="5382" max="5382" width="4" customWidth="1"/>
    <col min="5383" max="5383" width="4.140625" customWidth="1"/>
    <col min="5384" max="5384" width="5.42578125" customWidth="1"/>
    <col min="5385" max="5385" width="6" customWidth="1"/>
    <col min="5386" max="5386" width="7" customWidth="1"/>
    <col min="5387" max="5387" width="21.42578125" customWidth="1"/>
    <col min="5388" max="5388" width="16.7109375" customWidth="1"/>
    <col min="5389" max="5389" width="24.5703125" customWidth="1"/>
    <col min="5390" max="5393" width="13.140625" customWidth="1"/>
    <col min="5394" max="5394" width="12.42578125" customWidth="1"/>
    <col min="5397" max="5397" width="84.7109375" customWidth="1"/>
    <col min="5398" max="5398" width="9.42578125" customWidth="1"/>
    <col min="5399" max="5399" width="8" customWidth="1"/>
    <col min="5400" max="5400" width="8.85546875" customWidth="1"/>
    <col min="5401" max="5401" width="9.140625" customWidth="1"/>
    <col min="5402" max="5402" width="8" customWidth="1"/>
    <col min="5403" max="5403" width="9.5703125" customWidth="1"/>
    <col min="5404" max="5404" width="8.85546875" customWidth="1"/>
    <col min="5405" max="5405" width="6.85546875" customWidth="1"/>
    <col min="5406" max="5406" width="6.5703125" customWidth="1"/>
    <col min="5407" max="5407" width="6.7109375" customWidth="1"/>
    <col min="5408" max="5408" width="6.85546875" customWidth="1"/>
    <col min="5409" max="5409" width="58.28515625" customWidth="1"/>
    <col min="5410" max="5410" width="28.28515625" customWidth="1"/>
    <col min="5411" max="5411" width="12.5703125" customWidth="1"/>
    <col min="5412" max="5413" width="11.85546875" customWidth="1"/>
    <col min="5417" max="5417" width="11.85546875" bestFit="1" customWidth="1"/>
    <col min="5633" max="5633" width="22" customWidth="1"/>
    <col min="5634" max="5635" width="5.140625" customWidth="1"/>
    <col min="5636" max="5636" width="5.42578125" customWidth="1"/>
    <col min="5637" max="5637" width="32" customWidth="1"/>
    <col min="5638" max="5638" width="4" customWidth="1"/>
    <col min="5639" max="5639" width="4.140625" customWidth="1"/>
    <col min="5640" max="5640" width="5.42578125" customWidth="1"/>
    <col min="5641" max="5641" width="6" customWidth="1"/>
    <col min="5642" max="5642" width="7" customWidth="1"/>
    <col min="5643" max="5643" width="21.42578125" customWidth="1"/>
    <col min="5644" max="5644" width="16.7109375" customWidth="1"/>
    <col min="5645" max="5645" width="24.5703125" customWidth="1"/>
    <col min="5646" max="5649" width="13.140625" customWidth="1"/>
    <col min="5650" max="5650" width="12.42578125" customWidth="1"/>
    <col min="5653" max="5653" width="84.7109375" customWidth="1"/>
    <col min="5654" max="5654" width="9.42578125" customWidth="1"/>
    <col min="5655" max="5655" width="8" customWidth="1"/>
    <col min="5656" max="5656" width="8.85546875" customWidth="1"/>
    <col min="5657" max="5657" width="9.140625" customWidth="1"/>
    <col min="5658" max="5658" width="8" customWidth="1"/>
    <col min="5659" max="5659" width="9.5703125" customWidth="1"/>
    <col min="5660" max="5660" width="8.85546875" customWidth="1"/>
    <col min="5661" max="5661" width="6.85546875" customWidth="1"/>
    <col min="5662" max="5662" width="6.5703125" customWidth="1"/>
    <col min="5663" max="5663" width="6.7109375" customWidth="1"/>
    <col min="5664" max="5664" width="6.85546875" customWidth="1"/>
    <col min="5665" max="5665" width="58.28515625" customWidth="1"/>
    <col min="5666" max="5666" width="28.28515625" customWidth="1"/>
    <col min="5667" max="5667" width="12.5703125" customWidth="1"/>
    <col min="5668" max="5669" width="11.85546875" customWidth="1"/>
    <col min="5673" max="5673" width="11.85546875" bestFit="1" customWidth="1"/>
    <col min="5889" max="5889" width="22" customWidth="1"/>
    <col min="5890" max="5891" width="5.140625" customWidth="1"/>
    <col min="5892" max="5892" width="5.42578125" customWidth="1"/>
    <col min="5893" max="5893" width="32" customWidth="1"/>
    <col min="5894" max="5894" width="4" customWidth="1"/>
    <col min="5895" max="5895" width="4.140625" customWidth="1"/>
    <col min="5896" max="5896" width="5.42578125" customWidth="1"/>
    <col min="5897" max="5897" width="6" customWidth="1"/>
    <col min="5898" max="5898" width="7" customWidth="1"/>
    <col min="5899" max="5899" width="21.42578125" customWidth="1"/>
    <col min="5900" max="5900" width="16.7109375" customWidth="1"/>
    <col min="5901" max="5901" width="24.5703125" customWidth="1"/>
    <col min="5902" max="5905" width="13.140625" customWidth="1"/>
    <col min="5906" max="5906" width="12.42578125" customWidth="1"/>
    <col min="5909" max="5909" width="84.7109375" customWidth="1"/>
    <col min="5910" max="5910" width="9.42578125" customWidth="1"/>
    <col min="5911" max="5911" width="8" customWidth="1"/>
    <col min="5912" max="5912" width="8.85546875" customWidth="1"/>
    <col min="5913" max="5913" width="9.140625" customWidth="1"/>
    <col min="5914" max="5914" width="8" customWidth="1"/>
    <col min="5915" max="5915" width="9.5703125" customWidth="1"/>
    <col min="5916" max="5916" width="8.85546875" customWidth="1"/>
    <col min="5917" max="5917" width="6.85546875" customWidth="1"/>
    <col min="5918" max="5918" width="6.5703125" customWidth="1"/>
    <col min="5919" max="5919" width="6.7109375" customWidth="1"/>
    <col min="5920" max="5920" width="6.85546875" customWidth="1"/>
    <col min="5921" max="5921" width="58.28515625" customWidth="1"/>
    <col min="5922" max="5922" width="28.28515625" customWidth="1"/>
    <col min="5923" max="5923" width="12.5703125" customWidth="1"/>
    <col min="5924" max="5925" width="11.85546875" customWidth="1"/>
    <col min="5929" max="5929" width="11.85546875" bestFit="1" customWidth="1"/>
    <col min="6145" max="6145" width="22" customWidth="1"/>
    <col min="6146" max="6147" width="5.140625" customWidth="1"/>
    <col min="6148" max="6148" width="5.42578125" customWidth="1"/>
    <col min="6149" max="6149" width="32" customWidth="1"/>
    <col min="6150" max="6150" width="4" customWidth="1"/>
    <col min="6151" max="6151" width="4.140625" customWidth="1"/>
    <col min="6152" max="6152" width="5.42578125" customWidth="1"/>
    <col min="6153" max="6153" width="6" customWidth="1"/>
    <col min="6154" max="6154" width="7" customWidth="1"/>
    <col min="6155" max="6155" width="21.42578125" customWidth="1"/>
    <col min="6156" max="6156" width="16.7109375" customWidth="1"/>
    <col min="6157" max="6157" width="24.5703125" customWidth="1"/>
    <col min="6158" max="6161" width="13.140625" customWidth="1"/>
    <col min="6162" max="6162" width="12.42578125" customWidth="1"/>
    <col min="6165" max="6165" width="84.7109375" customWidth="1"/>
    <col min="6166" max="6166" width="9.42578125" customWidth="1"/>
    <col min="6167" max="6167" width="8" customWidth="1"/>
    <col min="6168" max="6168" width="8.85546875" customWidth="1"/>
    <col min="6169" max="6169" width="9.140625" customWidth="1"/>
    <col min="6170" max="6170" width="8" customWidth="1"/>
    <col min="6171" max="6171" width="9.5703125" customWidth="1"/>
    <col min="6172" max="6172" width="8.85546875" customWidth="1"/>
    <col min="6173" max="6173" width="6.85546875" customWidth="1"/>
    <col min="6174" max="6174" width="6.5703125" customWidth="1"/>
    <col min="6175" max="6175" width="6.7109375" customWidth="1"/>
    <col min="6176" max="6176" width="6.85546875" customWidth="1"/>
    <col min="6177" max="6177" width="58.28515625" customWidth="1"/>
    <col min="6178" max="6178" width="28.28515625" customWidth="1"/>
    <col min="6179" max="6179" width="12.5703125" customWidth="1"/>
    <col min="6180" max="6181" width="11.85546875" customWidth="1"/>
    <col min="6185" max="6185" width="11.85546875" bestFit="1" customWidth="1"/>
    <col min="6401" max="6401" width="22" customWidth="1"/>
    <col min="6402" max="6403" width="5.140625" customWidth="1"/>
    <col min="6404" max="6404" width="5.42578125" customWidth="1"/>
    <col min="6405" max="6405" width="32" customWidth="1"/>
    <col min="6406" max="6406" width="4" customWidth="1"/>
    <col min="6407" max="6407" width="4.140625" customWidth="1"/>
    <col min="6408" max="6408" width="5.42578125" customWidth="1"/>
    <col min="6409" max="6409" width="6" customWidth="1"/>
    <col min="6410" max="6410" width="7" customWidth="1"/>
    <col min="6411" max="6411" width="21.42578125" customWidth="1"/>
    <col min="6412" max="6412" width="16.7109375" customWidth="1"/>
    <col min="6413" max="6413" width="24.5703125" customWidth="1"/>
    <col min="6414" max="6417" width="13.140625" customWidth="1"/>
    <col min="6418" max="6418" width="12.42578125" customWidth="1"/>
    <col min="6421" max="6421" width="84.7109375" customWidth="1"/>
    <col min="6422" max="6422" width="9.42578125" customWidth="1"/>
    <col min="6423" max="6423" width="8" customWidth="1"/>
    <col min="6424" max="6424" width="8.85546875" customWidth="1"/>
    <col min="6425" max="6425" width="9.140625" customWidth="1"/>
    <col min="6426" max="6426" width="8" customWidth="1"/>
    <col min="6427" max="6427" width="9.5703125" customWidth="1"/>
    <col min="6428" max="6428" width="8.85546875" customWidth="1"/>
    <col min="6429" max="6429" width="6.85546875" customWidth="1"/>
    <col min="6430" max="6430" width="6.5703125" customWidth="1"/>
    <col min="6431" max="6431" width="6.7109375" customWidth="1"/>
    <col min="6432" max="6432" width="6.85546875" customWidth="1"/>
    <col min="6433" max="6433" width="58.28515625" customWidth="1"/>
    <col min="6434" max="6434" width="28.28515625" customWidth="1"/>
    <col min="6435" max="6435" width="12.5703125" customWidth="1"/>
    <col min="6436" max="6437" width="11.85546875" customWidth="1"/>
    <col min="6441" max="6441" width="11.85546875" bestFit="1" customWidth="1"/>
    <col min="6657" max="6657" width="22" customWidth="1"/>
    <col min="6658" max="6659" width="5.140625" customWidth="1"/>
    <col min="6660" max="6660" width="5.42578125" customWidth="1"/>
    <col min="6661" max="6661" width="32" customWidth="1"/>
    <col min="6662" max="6662" width="4" customWidth="1"/>
    <col min="6663" max="6663" width="4.140625" customWidth="1"/>
    <col min="6664" max="6664" width="5.42578125" customWidth="1"/>
    <col min="6665" max="6665" width="6" customWidth="1"/>
    <col min="6666" max="6666" width="7" customWidth="1"/>
    <col min="6667" max="6667" width="21.42578125" customWidth="1"/>
    <col min="6668" max="6668" width="16.7109375" customWidth="1"/>
    <col min="6669" max="6669" width="24.5703125" customWidth="1"/>
    <col min="6670" max="6673" width="13.140625" customWidth="1"/>
    <col min="6674" max="6674" width="12.42578125" customWidth="1"/>
    <col min="6677" max="6677" width="84.7109375" customWidth="1"/>
    <col min="6678" max="6678" width="9.42578125" customWidth="1"/>
    <col min="6679" max="6679" width="8" customWidth="1"/>
    <col min="6680" max="6680" width="8.85546875" customWidth="1"/>
    <col min="6681" max="6681" width="9.140625" customWidth="1"/>
    <col min="6682" max="6682" width="8" customWidth="1"/>
    <col min="6683" max="6683" width="9.5703125" customWidth="1"/>
    <col min="6684" max="6684" width="8.85546875" customWidth="1"/>
    <col min="6685" max="6685" width="6.85546875" customWidth="1"/>
    <col min="6686" max="6686" width="6.5703125" customWidth="1"/>
    <col min="6687" max="6687" width="6.7109375" customWidth="1"/>
    <col min="6688" max="6688" width="6.85546875" customWidth="1"/>
    <col min="6689" max="6689" width="58.28515625" customWidth="1"/>
    <col min="6690" max="6690" width="28.28515625" customWidth="1"/>
    <col min="6691" max="6691" width="12.5703125" customWidth="1"/>
    <col min="6692" max="6693" width="11.85546875" customWidth="1"/>
    <col min="6697" max="6697" width="11.85546875" bestFit="1" customWidth="1"/>
    <col min="6913" max="6913" width="22" customWidth="1"/>
    <col min="6914" max="6915" width="5.140625" customWidth="1"/>
    <col min="6916" max="6916" width="5.42578125" customWidth="1"/>
    <col min="6917" max="6917" width="32" customWidth="1"/>
    <col min="6918" max="6918" width="4" customWidth="1"/>
    <col min="6919" max="6919" width="4.140625" customWidth="1"/>
    <col min="6920" max="6920" width="5.42578125" customWidth="1"/>
    <col min="6921" max="6921" width="6" customWidth="1"/>
    <col min="6922" max="6922" width="7" customWidth="1"/>
    <col min="6923" max="6923" width="21.42578125" customWidth="1"/>
    <col min="6924" max="6924" width="16.7109375" customWidth="1"/>
    <col min="6925" max="6925" width="24.5703125" customWidth="1"/>
    <col min="6926" max="6929" width="13.140625" customWidth="1"/>
    <col min="6930" max="6930" width="12.42578125" customWidth="1"/>
    <col min="6933" max="6933" width="84.7109375" customWidth="1"/>
    <col min="6934" max="6934" width="9.42578125" customWidth="1"/>
    <col min="6935" max="6935" width="8" customWidth="1"/>
    <col min="6936" max="6936" width="8.85546875" customWidth="1"/>
    <col min="6937" max="6937" width="9.140625" customWidth="1"/>
    <col min="6938" max="6938" width="8" customWidth="1"/>
    <col min="6939" max="6939" width="9.5703125" customWidth="1"/>
    <col min="6940" max="6940" width="8.85546875" customWidth="1"/>
    <col min="6941" max="6941" width="6.85546875" customWidth="1"/>
    <col min="6942" max="6942" width="6.5703125" customWidth="1"/>
    <col min="6943" max="6943" width="6.7109375" customWidth="1"/>
    <col min="6944" max="6944" width="6.85546875" customWidth="1"/>
    <col min="6945" max="6945" width="58.28515625" customWidth="1"/>
    <col min="6946" max="6946" width="28.28515625" customWidth="1"/>
    <col min="6947" max="6947" width="12.5703125" customWidth="1"/>
    <col min="6948" max="6949" width="11.85546875" customWidth="1"/>
    <col min="6953" max="6953" width="11.85546875" bestFit="1" customWidth="1"/>
    <col min="7169" max="7169" width="22" customWidth="1"/>
    <col min="7170" max="7171" width="5.140625" customWidth="1"/>
    <col min="7172" max="7172" width="5.42578125" customWidth="1"/>
    <col min="7173" max="7173" width="32" customWidth="1"/>
    <col min="7174" max="7174" width="4" customWidth="1"/>
    <col min="7175" max="7175" width="4.140625" customWidth="1"/>
    <col min="7176" max="7176" width="5.42578125" customWidth="1"/>
    <col min="7177" max="7177" width="6" customWidth="1"/>
    <col min="7178" max="7178" width="7" customWidth="1"/>
    <col min="7179" max="7179" width="21.42578125" customWidth="1"/>
    <col min="7180" max="7180" width="16.7109375" customWidth="1"/>
    <col min="7181" max="7181" width="24.5703125" customWidth="1"/>
    <col min="7182" max="7185" width="13.140625" customWidth="1"/>
    <col min="7186" max="7186" width="12.42578125" customWidth="1"/>
    <col min="7189" max="7189" width="84.7109375" customWidth="1"/>
    <col min="7190" max="7190" width="9.42578125" customWidth="1"/>
    <col min="7191" max="7191" width="8" customWidth="1"/>
    <col min="7192" max="7192" width="8.85546875" customWidth="1"/>
    <col min="7193" max="7193" width="9.140625" customWidth="1"/>
    <col min="7194" max="7194" width="8" customWidth="1"/>
    <col min="7195" max="7195" width="9.5703125" customWidth="1"/>
    <col min="7196" max="7196" width="8.85546875" customWidth="1"/>
    <col min="7197" max="7197" width="6.85546875" customWidth="1"/>
    <col min="7198" max="7198" width="6.5703125" customWidth="1"/>
    <col min="7199" max="7199" width="6.7109375" customWidth="1"/>
    <col min="7200" max="7200" width="6.85546875" customWidth="1"/>
    <col min="7201" max="7201" width="58.28515625" customWidth="1"/>
    <col min="7202" max="7202" width="28.28515625" customWidth="1"/>
    <col min="7203" max="7203" width="12.5703125" customWidth="1"/>
    <col min="7204" max="7205" width="11.85546875" customWidth="1"/>
    <col min="7209" max="7209" width="11.85546875" bestFit="1" customWidth="1"/>
    <col min="7425" max="7425" width="22" customWidth="1"/>
    <col min="7426" max="7427" width="5.140625" customWidth="1"/>
    <col min="7428" max="7428" width="5.42578125" customWidth="1"/>
    <col min="7429" max="7429" width="32" customWidth="1"/>
    <col min="7430" max="7430" width="4" customWidth="1"/>
    <col min="7431" max="7431" width="4.140625" customWidth="1"/>
    <col min="7432" max="7432" width="5.42578125" customWidth="1"/>
    <col min="7433" max="7433" width="6" customWidth="1"/>
    <col min="7434" max="7434" width="7" customWidth="1"/>
    <col min="7435" max="7435" width="21.42578125" customWidth="1"/>
    <col min="7436" max="7436" width="16.7109375" customWidth="1"/>
    <col min="7437" max="7437" width="24.5703125" customWidth="1"/>
    <col min="7438" max="7441" width="13.140625" customWidth="1"/>
    <col min="7442" max="7442" width="12.42578125" customWidth="1"/>
    <col min="7445" max="7445" width="84.7109375" customWidth="1"/>
    <col min="7446" max="7446" width="9.42578125" customWidth="1"/>
    <col min="7447" max="7447" width="8" customWidth="1"/>
    <col min="7448" max="7448" width="8.85546875" customWidth="1"/>
    <col min="7449" max="7449" width="9.140625" customWidth="1"/>
    <col min="7450" max="7450" width="8" customWidth="1"/>
    <col min="7451" max="7451" width="9.5703125" customWidth="1"/>
    <col min="7452" max="7452" width="8.85546875" customWidth="1"/>
    <col min="7453" max="7453" width="6.85546875" customWidth="1"/>
    <col min="7454" max="7454" width="6.5703125" customWidth="1"/>
    <col min="7455" max="7455" width="6.7109375" customWidth="1"/>
    <col min="7456" max="7456" width="6.85546875" customWidth="1"/>
    <col min="7457" max="7457" width="58.28515625" customWidth="1"/>
    <col min="7458" max="7458" width="28.28515625" customWidth="1"/>
    <col min="7459" max="7459" width="12.5703125" customWidth="1"/>
    <col min="7460" max="7461" width="11.85546875" customWidth="1"/>
    <col min="7465" max="7465" width="11.85546875" bestFit="1" customWidth="1"/>
    <col min="7681" max="7681" width="22" customWidth="1"/>
    <col min="7682" max="7683" width="5.140625" customWidth="1"/>
    <col min="7684" max="7684" width="5.42578125" customWidth="1"/>
    <col min="7685" max="7685" width="32" customWidth="1"/>
    <col min="7686" max="7686" width="4" customWidth="1"/>
    <col min="7687" max="7687" width="4.140625" customWidth="1"/>
    <col min="7688" max="7688" width="5.42578125" customWidth="1"/>
    <col min="7689" max="7689" width="6" customWidth="1"/>
    <col min="7690" max="7690" width="7" customWidth="1"/>
    <col min="7691" max="7691" width="21.42578125" customWidth="1"/>
    <col min="7692" max="7692" width="16.7109375" customWidth="1"/>
    <col min="7693" max="7693" width="24.5703125" customWidth="1"/>
    <col min="7694" max="7697" width="13.140625" customWidth="1"/>
    <col min="7698" max="7698" width="12.42578125" customWidth="1"/>
    <col min="7701" max="7701" width="84.7109375" customWidth="1"/>
    <col min="7702" max="7702" width="9.42578125" customWidth="1"/>
    <col min="7703" max="7703" width="8" customWidth="1"/>
    <col min="7704" max="7704" width="8.85546875" customWidth="1"/>
    <col min="7705" max="7705" width="9.140625" customWidth="1"/>
    <col min="7706" max="7706" width="8" customWidth="1"/>
    <col min="7707" max="7707" width="9.5703125" customWidth="1"/>
    <col min="7708" max="7708" width="8.85546875" customWidth="1"/>
    <col min="7709" max="7709" width="6.85546875" customWidth="1"/>
    <col min="7710" max="7710" width="6.5703125" customWidth="1"/>
    <col min="7711" max="7711" width="6.7109375" customWidth="1"/>
    <col min="7712" max="7712" width="6.85546875" customWidth="1"/>
    <col min="7713" max="7713" width="58.28515625" customWidth="1"/>
    <col min="7714" max="7714" width="28.28515625" customWidth="1"/>
    <col min="7715" max="7715" width="12.5703125" customWidth="1"/>
    <col min="7716" max="7717" width="11.85546875" customWidth="1"/>
    <col min="7721" max="7721" width="11.85546875" bestFit="1" customWidth="1"/>
    <col min="7937" max="7937" width="22" customWidth="1"/>
    <col min="7938" max="7939" width="5.140625" customWidth="1"/>
    <col min="7940" max="7940" width="5.42578125" customWidth="1"/>
    <col min="7941" max="7941" width="32" customWidth="1"/>
    <col min="7942" max="7942" width="4" customWidth="1"/>
    <col min="7943" max="7943" width="4.140625" customWidth="1"/>
    <col min="7944" max="7944" width="5.42578125" customWidth="1"/>
    <col min="7945" max="7945" width="6" customWidth="1"/>
    <col min="7946" max="7946" width="7" customWidth="1"/>
    <col min="7947" max="7947" width="21.42578125" customWidth="1"/>
    <col min="7948" max="7948" width="16.7109375" customWidth="1"/>
    <col min="7949" max="7949" width="24.5703125" customWidth="1"/>
    <col min="7950" max="7953" width="13.140625" customWidth="1"/>
    <col min="7954" max="7954" width="12.42578125" customWidth="1"/>
    <col min="7957" max="7957" width="84.7109375" customWidth="1"/>
    <col min="7958" max="7958" width="9.42578125" customWidth="1"/>
    <col min="7959" max="7959" width="8" customWidth="1"/>
    <col min="7960" max="7960" width="8.85546875" customWidth="1"/>
    <col min="7961" max="7961" width="9.140625" customWidth="1"/>
    <col min="7962" max="7962" width="8" customWidth="1"/>
    <col min="7963" max="7963" width="9.5703125" customWidth="1"/>
    <col min="7964" max="7964" width="8.85546875" customWidth="1"/>
    <col min="7965" max="7965" width="6.85546875" customWidth="1"/>
    <col min="7966" max="7966" width="6.5703125" customWidth="1"/>
    <col min="7967" max="7967" width="6.7109375" customWidth="1"/>
    <col min="7968" max="7968" width="6.85546875" customWidth="1"/>
    <col min="7969" max="7969" width="58.28515625" customWidth="1"/>
    <col min="7970" max="7970" width="28.28515625" customWidth="1"/>
    <col min="7971" max="7971" width="12.5703125" customWidth="1"/>
    <col min="7972" max="7973" width="11.85546875" customWidth="1"/>
    <col min="7977" max="7977" width="11.85546875" bestFit="1" customWidth="1"/>
    <col min="8193" max="8193" width="22" customWidth="1"/>
    <col min="8194" max="8195" width="5.140625" customWidth="1"/>
    <col min="8196" max="8196" width="5.42578125" customWidth="1"/>
    <col min="8197" max="8197" width="32" customWidth="1"/>
    <col min="8198" max="8198" width="4" customWidth="1"/>
    <col min="8199" max="8199" width="4.140625" customWidth="1"/>
    <col min="8200" max="8200" width="5.42578125" customWidth="1"/>
    <col min="8201" max="8201" width="6" customWidth="1"/>
    <col min="8202" max="8202" width="7" customWidth="1"/>
    <col min="8203" max="8203" width="21.42578125" customWidth="1"/>
    <col min="8204" max="8204" width="16.7109375" customWidth="1"/>
    <col min="8205" max="8205" width="24.5703125" customWidth="1"/>
    <col min="8206" max="8209" width="13.140625" customWidth="1"/>
    <col min="8210" max="8210" width="12.42578125" customWidth="1"/>
    <col min="8213" max="8213" width="84.7109375" customWidth="1"/>
    <col min="8214" max="8214" width="9.42578125" customWidth="1"/>
    <col min="8215" max="8215" width="8" customWidth="1"/>
    <col min="8216" max="8216" width="8.85546875" customWidth="1"/>
    <col min="8217" max="8217" width="9.140625" customWidth="1"/>
    <col min="8218" max="8218" width="8" customWidth="1"/>
    <col min="8219" max="8219" width="9.5703125" customWidth="1"/>
    <col min="8220" max="8220" width="8.85546875" customWidth="1"/>
    <col min="8221" max="8221" width="6.85546875" customWidth="1"/>
    <col min="8222" max="8222" width="6.5703125" customWidth="1"/>
    <col min="8223" max="8223" width="6.7109375" customWidth="1"/>
    <col min="8224" max="8224" width="6.85546875" customWidth="1"/>
    <col min="8225" max="8225" width="58.28515625" customWidth="1"/>
    <col min="8226" max="8226" width="28.28515625" customWidth="1"/>
    <col min="8227" max="8227" width="12.5703125" customWidth="1"/>
    <col min="8228" max="8229" width="11.85546875" customWidth="1"/>
    <col min="8233" max="8233" width="11.85546875" bestFit="1" customWidth="1"/>
    <col min="8449" max="8449" width="22" customWidth="1"/>
    <col min="8450" max="8451" width="5.140625" customWidth="1"/>
    <col min="8452" max="8452" width="5.42578125" customWidth="1"/>
    <col min="8453" max="8453" width="32" customWidth="1"/>
    <col min="8454" max="8454" width="4" customWidth="1"/>
    <col min="8455" max="8455" width="4.140625" customWidth="1"/>
    <col min="8456" max="8456" width="5.42578125" customWidth="1"/>
    <col min="8457" max="8457" width="6" customWidth="1"/>
    <col min="8458" max="8458" width="7" customWidth="1"/>
    <col min="8459" max="8459" width="21.42578125" customWidth="1"/>
    <col min="8460" max="8460" width="16.7109375" customWidth="1"/>
    <col min="8461" max="8461" width="24.5703125" customWidth="1"/>
    <col min="8462" max="8465" width="13.140625" customWidth="1"/>
    <col min="8466" max="8466" width="12.42578125" customWidth="1"/>
    <col min="8469" max="8469" width="84.7109375" customWidth="1"/>
    <col min="8470" max="8470" width="9.42578125" customWidth="1"/>
    <col min="8471" max="8471" width="8" customWidth="1"/>
    <col min="8472" max="8472" width="8.85546875" customWidth="1"/>
    <col min="8473" max="8473" width="9.140625" customWidth="1"/>
    <col min="8474" max="8474" width="8" customWidth="1"/>
    <col min="8475" max="8475" width="9.5703125" customWidth="1"/>
    <col min="8476" max="8476" width="8.85546875" customWidth="1"/>
    <col min="8477" max="8477" width="6.85546875" customWidth="1"/>
    <col min="8478" max="8478" width="6.5703125" customWidth="1"/>
    <col min="8479" max="8479" width="6.7109375" customWidth="1"/>
    <col min="8480" max="8480" width="6.85546875" customWidth="1"/>
    <col min="8481" max="8481" width="58.28515625" customWidth="1"/>
    <col min="8482" max="8482" width="28.28515625" customWidth="1"/>
    <col min="8483" max="8483" width="12.5703125" customWidth="1"/>
    <col min="8484" max="8485" width="11.85546875" customWidth="1"/>
    <col min="8489" max="8489" width="11.85546875" bestFit="1" customWidth="1"/>
    <col min="8705" max="8705" width="22" customWidth="1"/>
    <col min="8706" max="8707" width="5.140625" customWidth="1"/>
    <col min="8708" max="8708" width="5.42578125" customWidth="1"/>
    <col min="8709" max="8709" width="32" customWidth="1"/>
    <col min="8710" max="8710" width="4" customWidth="1"/>
    <col min="8711" max="8711" width="4.140625" customWidth="1"/>
    <col min="8712" max="8712" width="5.42578125" customWidth="1"/>
    <col min="8713" max="8713" width="6" customWidth="1"/>
    <col min="8714" max="8714" width="7" customWidth="1"/>
    <col min="8715" max="8715" width="21.42578125" customWidth="1"/>
    <col min="8716" max="8716" width="16.7109375" customWidth="1"/>
    <col min="8717" max="8717" width="24.5703125" customWidth="1"/>
    <col min="8718" max="8721" width="13.140625" customWidth="1"/>
    <col min="8722" max="8722" width="12.42578125" customWidth="1"/>
    <col min="8725" max="8725" width="84.7109375" customWidth="1"/>
    <col min="8726" max="8726" width="9.42578125" customWidth="1"/>
    <col min="8727" max="8727" width="8" customWidth="1"/>
    <col min="8728" max="8728" width="8.85546875" customWidth="1"/>
    <col min="8729" max="8729" width="9.140625" customWidth="1"/>
    <col min="8730" max="8730" width="8" customWidth="1"/>
    <col min="8731" max="8731" width="9.5703125" customWidth="1"/>
    <col min="8732" max="8732" width="8.85546875" customWidth="1"/>
    <col min="8733" max="8733" width="6.85546875" customWidth="1"/>
    <col min="8734" max="8734" width="6.5703125" customWidth="1"/>
    <col min="8735" max="8735" width="6.7109375" customWidth="1"/>
    <col min="8736" max="8736" width="6.85546875" customWidth="1"/>
    <col min="8737" max="8737" width="58.28515625" customWidth="1"/>
    <col min="8738" max="8738" width="28.28515625" customWidth="1"/>
    <col min="8739" max="8739" width="12.5703125" customWidth="1"/>
    <col min="8740" max="8741" width="11.85546875" customWidth="1"/>
    <col min="8745" max="8745" width="11.85546875" bestFit="1" customWidth="1"/>
    <col min="8961" max="8961" width="22" customWidth="1"/>
    <col min="8962" max="8963" width="5.140625" customWidth="1"/>
    <col min="8964" max="8964" width="5.42578125" customWidth="1"/>
    <col min="8965" max="8965" width="32" customWidth="1"/>
    <col min="8966" max="8966" width="4" customWidth="1"/>
    <col min="8967" max="8967" width="4.140625" customWidth="1"/>
    <col min="8968" max="8968" width="5.42578125" customWidth="1"/>
    <col min="8969" max="8969" width="6" customWidth="1"/>
    <col min="8970" max="8970" width="7" customWidth="1"/>
    <col min="8971" max="8971" width="21.42578125" customWidth="1"/>
    <col min="8972" max="8972" width="16.7109375" customWidth="1"/>
    <col min="8973" max="8973" width="24.5703125" customWidth="1"/>
    <col min="8974" max="8977" width="13.140625" customWidth="1"/>
    <col min="8978" max="8978" width="12.42578125" customWidth="1"/>
    <col min="8981" max="8981" width="84.7109375" customWidth="1"/>
    <col min="8982" max="8982" width="9.42578125" customWidth="1"/>
    <col min="8983" max="8983" width="8" customWidth="1"/>
    <col min="8984" max="8984" width="8.85546875" customWidth="1"/>
    <col min="8985" max="8985" width="9.140625" customWidth="1"/>
    <col min="8986" max="8986" width="8" customWidth="1"/>
    <col min="8987" max="8987" width="9.5703125" customWidth="1"/>
    <col min="8988" max="8988" width="8.85546875" customWidth="1"/>
    <col min="8989" max="8989" width="6.85546875" customWidth="1"/>
    <col min="8990" max="8990" width="6.5703125" customWidth="1"/>
    <col min="8991" max="8991" width="6.7109375" customWidth="1"/>
    <col min="8992" max="8992" width="6.85546875" customWidth="1"/>
    <col min="8993" max="8993" width="58.28515625" customWidth="1"/>
    <col min="8994" max="8994" width="28.28515625" customWidth="1"/>
    <col min="8995" max="8995" width="12.5703125" customWidth="1"/>
    <col min="8996" max="8997" width="11.85546875" customWidth="1"/>
    <col min="9001" max="9001" width="11.85546875" bestFit="1" customWidth="1"/>
    <col min="9217" max="9217" width="22" customWidth="1"/>
    <col min="9218" max="9219" width="5.140625" customWidth="1"/>
    <col min="9220" max="9220" width="5.42578125" customWidth="1"/>
    <col min="9221" max="9221" width="32" customWidth="1"/>
    <col min="9222" max="9222" width="4" customWidth="1"/>
    <col min="9223" max="9223" width="4.140625" customWidth="1"/>
    <col min="9224" max="9224" width="5.42578125" customWidth="1"/>
    <col min="9225" max="9225" width="6" customWidth="1"/>
    <col min="9226" max="9226" width="7" customWidth="1"/>
    <col min="9227" max="9227" width="21.42578125" customWidth="1"/>
    <col min="9228" max="9228" width="16.7109375" customWidth="1"/>
    <col min="9229" max="9229" width="24.5703125" customWidth="1"/>
    <col min="9230" max="9233" width="13.140625" customWidth="1"/>
    <col min="9234" max="9234" width="12.42578125" customWidth="1"/>
    <col min="9237" max="9237" width="84.7109375" customWidth="1"/>
    <col min="9238" max="9238" width="9.42578125" customWidth="1"/>
    <col min="9239" max="9239" width="8" customWidth="1"/>
    <col min="9240" max="9240" width="8.85546875" customWidth="1"/>
    <col min="9241" max="9241" width="9.140625" customWidth="1"/>
    <col min="9242" max="9242" width="8" customWidth="1"/>
    <col min="9243" max="9243" width="9.5703125" customWidth="1"/>
    <col min="9244" max="9244" width="8.85546875" customWidth="1"/>
    <col min="9245" max="9245" width="6.85546875" customWidth="1"/>
    <col min="9246" max="9246" width="6.5703125" customWidth="1"/>
    <col min="9247" max="9247" width="6.7109375" customWidth="1"/>
    <col min="9248" max="9248" width="6.85546875" customWidth="1"/>
    <col min="9249" max="9249" width="58.28515625" customWidth="1"/>
    <col min="9250" max="9250" width="28.28515625" customWidth="1"/>
    <col min="9251" max="9251" width="12.5703125" customWidth="1"/>
    <col min="9252" max="9253" width="11.85546875" customWidth="1"/>
    <col min="9257" max="9257" width="11.85546875" bestFit="1" customWidth="1"/>
    <col min="9473" max="9473" width="22" customWidth="1"/>
    <col min="9474" max="9475" width="5.140625" customWidth="1"/>
    <col min="9476" max="9476" width="5.42578125" customWidth="1"/>
    <col min="9477" max="9477" width="32" customWidth="1"/>
    <col min="9478" max="9478" width="4" customWidth="1"/>
    <col min="9479" max="9479" width="4.140625" customWidth="1"/>
    <col min="9480" max="9480" width="5.42578125" customWidth="1"/>
    <col min="9481" max="9481" width="6" customWidth="1"/>
    <col min="9482" max="9482" width="7" customWidth="1"/>
    <col min="9483" max="9483" width="21.42578125" customWidth="1"/>
    <col min="9484" max="9484" width="16.7109375" customWidth="1"/>
    <col min="9485" max="9485" width="24.5703125" customWidth="1"/>
    <col min="9486" max="9489" width="13.140625" customWidth="1"/>
    <col min="9490" max="9490" width="12.42578125" customWidth="1"/>
    <col min="9493" max="9493" width="84.7109375" customWidth="1"/>
    <col min="9494" max="9494" width="9.42578125" customWidth="1"/>
    <col min="9495" max="9495" width="8" customWidth="1"/>
    <col min="9496" max="9496" width="8.85546875" customWidth="1"/>
    <col min="9497" max="9497" width="9.140625" customWidth="1"/>
    <col min="9498" max="9498" width="8" customWidth="1"/>
    <col min="9499" max="9499" width="9.5703125" customWidth="1"/>
    <col min="9500" max="9500" width="8.85546875" customWidth="1"/>
    <col min="9501" max="9501" width="6.85546875" customWidth="1"/>
    <col min="9502" max="9502" width="6.5703125" customWidth="1"/>
    <col min="9503" max="9503" width="6.7109375" customWidth="1"/>
    <col min="9504" max="9504" width="6.85546875" customWidth="1"/>
    <col min="9505" max="9505" width="58.28515625" customWidth="1"/>
    <col min="9506" max="9506" width="28.28515625" customWidth="1"/>
    <col min="9507" max="9507" width="12.5703125" customWidth="1"/>
    <col min="9508" max="9509" width="11.85546875" customWidth="1"/>
    <col min="9513" max="9513" width="11.85546875" bestFit="1" customWidth="1"/>
    <col min="9729" max="9729" width="22" customWidth="1"/>
    <col min="9730" max="9731" width="5.140625" customWidth="1"/>
    <col min="9732" max="9732" width="5.42578125" customWidth="1"/>
    <col min="9733" max="9733" width="32" customWidth="1"/>
    <col min="9734" max="9734" width="4" customWidth="1"/>
    <col min="9735" max="9735" width="4.140625" customWidth="1"/>
    <col min="9736" max="9736" width="5.42578125" customWidth="1"/>
    <col min="9737" max="9737" width="6" customWidth="1"/>
    <col min="9738" max="9738" width="7" customWidth="1"/>
    <col min="9739" max="9739" width="21.42578125" customWidth="1"/>
    <col min="9740" max="9740" width="16.7109375" customWidth="1"/>
    <col min="9741" max="9741" width="24.5703125" customWidth="1"/>
    <col min="9742" max="9745" width="13.140625" customWidth="1"/>
    <col min="9746" max="9746" width="12.42578125" customWidth="1"/>
    <col min="9749" max="9749" width="84.7109375" customWidth="1"/>
    <col min="9750" max="9750" width="9.42578125" customWidth="1"/>
    <col min="9751" max="9751" width="8" customWidth="1"/>
    <col min="9752" max="9752" width="8.85546875" customWidth="1"/>
    <col min="9753" max="9753" width="9.140625" customWidth="1"/>
    <col min="9754" max="9754" width="8" customWidth="1"/>
    <col min="9755" max="9755" width="9.5703125" customWidth="1"/>
    <col min="9756" max="9756" width="8.85546875" customWidth="1"/>
    <col min="9757" max="9757" width="6.85546875" customWidth="1"/>
    <col min="9758" max="9758" width="6.5703125" customWidth="1"/>
    <col min="9759" max="9759" width="6.7109375" customWidth="1"/>
    <col min="9760" max="9760" width="6.85546875" customWidth="1"/>
    <col min="9761" max="9761" width="58.28515625" customWidth="1"/>
    <col min="9762" max="9762" width="28.28515625" customWidth="1"/>
    <col min="9763" max="9763" width="12.5703125" customWidth="1"/>
    <col min="9764" max="9765" width="11.85546875" customWidth="1"/>
    <col min="9769" max="9769" width="11.85546875" bestFit="1" customWidth="1"/>
    <col min="9985" max="9985" width="22" customWidth="1"/>
    <col min="9986" max="9987" width="5.140625" customWidth="1"/>
    <col min="9988" max="9988" width="5.42578125" customWidth="1"/>
    <col min="9989" max="9989" width="32" customWidth="1"/>
    <col min="9990" max="9990" width="4" customWidth="1"/>
    <col min="9991" max="9991" width="4.140625" customWidth="1"/>
    <col min="9992" max="9992" width="5.42578125" customWidth="1"/>
    <col min="9993" max="9993" width="6" customWidth="1"/>
    <col min="9994" max="9994" width="7" customWidth="1"/>
    <col min="9995" max="9995" width="21.42578125" customWidth="1"/>
    <col min="9996" max="9996" width="16.7109375" customWidth="1"/>
    <col min="9997" max="9997" width="24.5703125" customWidth="1"/>
    <col min="9998" max="10001" width="13.140625" customWidth="1"/>
    <col min="10002" max="10002" width="12.42578125" customWidth="1"/>
    <col min="10005" max="10005" width="84.7109375" customWidth="1"/>
    <col min="10006" max="10006" width="9.42578125" customWidth="1"/>
    <col min="10007" max="10007" width="8" customWidth="1"/>
    <col min="10008" max="10008" width="8.85546875" customWidth="1"/>
    <col min="10009" max="10009" width="9.140625" customWidth="1"/>
    <col min="10010" max="10010" width="8" customWidth="1"/>
    <col min="10011" max="10011" width="9.5703125" customWidth="1"/>
    <col min="10012" max="10012" width="8.85546875" customWidth="1"/>
    <col min="10013" max="10013" width="6.85546875" customWidth="1"/>
    <col min="10014" max="10014" width="6.5703125" customWidth="1"/>
    <col min="10015" max="10015" width="6.7109375" customWidth="1"/>
    <col min="10016" max="10016" width="6.85546875" customWidth="1"/>
    <col min="10017" max="10017" width="58.28515625" customWidth="1"/>
    <col min="10018" max="10018" width="28.28515625" customWidth="1"/>
    <col min="10019" max="10019" width="12.5703125" customWidth="1"/>
    <col min="10020" max="10021" width="11.85546875" customWidth="1"/>
    <col min="10025" max="10025" width="11.85546875" bestFit="1" customWidth="1"/>
    <col min="10241" max="10241" width="22" customWidth="1"/>
    <col min="10242" max="10243" width="5.140625" customWidth="1"/>
    <col min="10244" max="10244" width="5.42578125" customWidth="1"/>
    <col min="10245" max="10245" width="32" customWidth="1"/>
    <col min="10246" max="10246" width="4" customWidth="1"/>
    <col min="10247" max="10247" width="4.140625" customWidth="1"/>
    <col min="10248" max="10248" width="5.42578125" customWidth="1"/>
    <col min="10249" max="10249" width="6" customWidth="1"/>
    <col min="10250" max="10250" width="7" customWidth="1"/>
    <col min="10251" max="10251" width="21.42578125" customWidth="1"/>
    <col min="10252" max="10252" width="16.7109375" customWidth="1"/>
    <col min="10253" max="10253" width="24.5703125" customWidth="1"/>
    <col min="10254" max="10257" width="13.140625" customWidth="1"/>
    <col min="10258" max="10258" width="12.42578125" customWidth="1"/>
    <col min="10261" max="10261" width="84.7109375" customWidth="1"/>
    <col min="10262" max="10262" width="9.42578125" customWidth="1"/>
    <col min="10263" max="10263" width="8" customWidth="1"/>
    <col min="10264" max="10264" width="8.85546875" customWidth="1"/>
    <col min="10265" max="10265" width="9.140625" customWidth="1"/>
    <col min="10266" max="10266" width="8" customWidth="1"/>
    <col min="10267" max="10267" width="9.5703125" customWidth="1"/>
    <col min="10268" max="10268" width="8.85546875" customWidth="1"/>
    <col min="10269" max="10269" width="6.85546875" customWidth="1"/>
    <col min="10270" max="10270" width="6.5703125" customWidth="1"/>
    <col min="10271" max="10271" width="6.7109375" customWidth="1"/>
    <col min="10272" max="10272" width="6.85546875" customWidth="1"/>
    <col min="10273" max="10273" width="58.28515625" customWidth="1"/>
    <col min="10274" max="10274" width="28.28515625" customWidth="1"/>
    <col min="10275" max="10275" width="12.5703125" customWidth="1"/>
    <col min="10276" max="10277" width="11.85546875" customWidth="1"/>
    <col min="10281" max="10281" width="11.85546875" bestFit="1" customWidth="1"/>
    <col min="10497" max="10497" width="22" customWidth="1"/>
    <col min="10498" max="10499" width="5.140625" customWidth="1"/>
    <col min="10500" max="10500" width="5.42578125" customWidth="1"/>
    <col min="10501" max="10501" width="32" customWidth="1"/>
    <col min="10502" max="10502" width="4" customWidth="1"/>
    <col min="10503" max="10503" width="4.140625" customWidth="1"/>
    <col min="10504" max="10504" width="5.42578125" customWidth="1"/>
    <col min="10505" max="10505" width="6" customWidth="1"/>
    <col min="10506" max="10506" width="7" customWidth="1"/>
    <col min="10507" max="10507" width="21.42578125" customWidth="1"/>
    <col min="10508" max="10508" width="16.7109375" customWidth="1"/>
    <col min="10509" max="10509" width="24.5703125" customWidth="1"/>
    <col min="10510" max="10513" width="13.140625" customWidth="1"/>
    <col min="10514" max="10514" width="12.42578125" customWidth="1"/>
    <col min="10517" max="10517" width="84.7109375" customWidth="1"/>
    <col min="10518" max="10518" width="9.42578125" customWidth="1"/>
    <col min="10519" max="10519" width="8" customWidth="1"/>
    <col min="10520" max="10520" width="8.85546875" customWidth="1"/>
    <col min="10521" max="10521" width="9.140625" customWidth="1"/>
    <col min="10522" max="10522" width="8" customWidth="1"/>
    <col min="10523" max="10523" width="9.5703125" customWidth="1"/>
    <col min="10524" max="10524" width="8.85546875" customWidth="1"/>
    <col min="10525" max="10525" width="6.85546875" customWidth="1"/>
    <col min="10526" max="10526" width="6.5703125" customWidth="1"/>
    <col min="10527" max="10527" width="6.7109375" customWidth="1"/>
    <col min="10528" max="10528" width="6.85546875" customWidth="1"/>
    <col min="10529" max="10529" width="58.28515625" customWidth="1"/>
    <col min="10530" max="10530" width="28.28515625" customWidth="1"/>
    <col min="10531" max="10531" width="12.5703125" customWidth="1"/>
    <col min="10532" max="10533" width="11.85546875" customWidth="1"/>
    <col min="10537" max="10537" width="11.85546875" bestFit="1" customWidth="1"/>
    <col min="10753" max="10753" width="22" customWidth="1"/>
    <col min="10754" max="10755" width="5.140625" customWidth="1"/>
    <col min="10756" max="10756" width="5.42578125" customWidth="1"/>
    <col min="10757" max="10757" width="32" customWidth="1"/>
    <col min="10758" max="10758" width="4" customWidth="1"/>
    <col min="10759" max="10759" width="4.140625" customWidth="1"/>
    <col min="10760" max="10760" width="5.42578125" customWidth="1"/>
    <col min="10761" max="10761" width="6" customWidth="1"/>
    <col min="10762" max="10762" width="7" customWidth="1"/>
    <col min="10763" max="10763" width="21.42578125" customWidth="1"/>
    <col min="10764" max="10764" width="16.7109375" customWidth="1"/>
    <col min="10765" max="10765" width="24.5703125" customWidth="1"/>
    <col min="10766" max="10769" width="13.140625" customWidth="1"/>
    <col min="10770" max="10770" width="12.42578125" customWidth="1"/>
    <col min="10773" max="10773" width="84.7109375" customWidth="1"/>
    <col min="10774" max="10774" width="9.42578125" customWidth="1"/>
    <col min="10775" max="10775" width="8" customWidth="1"/>
    <col min="10776" max="10776" width="8.85546875" customWidth="1"/>
    <col min="10777" max="10777" width="9.140625" customWidth="1"/>
    <col min="10778" max="10778" width="8" customWidth="1"/>
    <col min="10779" max="10779" width="9.5703125" customWidth="1"/>
    <col min="10780" max="10780" width="8.85546875" customWidth="1"/>
    <col min="10781" max="10781" width="6.85546875" customWidth="1"/>
    <col min="10782" max="10782" width="6.5703125" customWidth="1"/>
    <col min="10783" max="10783" width="6.7109375" customWidth="1"/>
    <col min="10784" max="10784" width="6.85546875" customWidth="1"/>
    <col min="10785" max="10785" width="58.28515625" customWidth="1"/>
    <col min="10786" max="10786" width="28.28515625" customWidth="1"/>
    <col min="10787" max="10787" width="12.5703125" customWidth="1"/>
    <col min="10788" max="10789" width="11.85546875" customWidth="1"/>
    <col min="10793" max="10793" width="11.85546875" bestFit="1" customWidth="1"/>
    <col min="11009" max="11009" width="22" customWidth="1"/>
    <col min="11010" max="11011" width="5.140625" customWidth="1"/>
    <col min="11012" max="11012" width="5.42578125" customWidth="1"/>
    <col min="11013" max="11013" width="32" customWidth="1"/>
    <col min="11014" max="11014" width="4" customWidth="1"/>
    <col min="11015" max="11015" width="4.140625" customWidth="1"/>
    <col min="11016" max="11016" width="5.42578125" customWidth="1"/>
    <col min="11017" max="11017" width="6" customWidth="1"/>
    <col min="11018" max="11018" width="7" customWidth="1"/>
    <col min="11019" max="11019" width="21.42578125" customWidth="1"/>
    <col min="11020" max="11020" width="16.7109375" customWidth="1"/>
    <col min="11021" max="11021" width="24.5703125" customWidth="1"/>
    <col min="11022" max="11025" width="13.140625" customWidth="1"/>
    <col min="11026" max="11026" width="12.42578125" customWidth="1"/>
    <col min="11029" max="11029" width="84.7109375" customWidth="1"/>
    <col min="11030" max="11030" width="9.42578125" customWidth="1"/>
    <col min="11031" max="11031" width="8" customWidth="1"/>
    <col min="11032" max="11032" width="8.85546875" customWidth="1"/>
    <col min="11033" max="11033" width="9.140625" customWidth="1"/>
    <col min="11034" max="11034" width="8" customWidth="1"/>
    <col min="11035" max="11035" width="9.5703125" customWidth="1"/>
    <col min="11036" max="11036" width="8.85546875" customWidth="1"/>
    <col min="11037" max="11037" width="6.85546875" customWidth="1"/>
    <col min="11038" max="11038" width="6.5703125" customWidth="1"/>
    <col min="11039" max="11039" width="6.7109375" customWidth="1"/>
    <col min="11040" max="11040" width="6.85546875" customWidth="1"/>
    <col min="11041" max="11041" width="58.28515625" customWidth="1"/>
    <col min="11042" max="11042" width="28.28515625" customWidth="1"/>
    <col min="11043" max="11043" width="12.5703125" customWidth="1"/>
    <col min="11044" max="11045" width="11.85546875" customWidth="1"/>
    <col min="11049" max="11049" width="11.85546875" bestFit="1" customWidth="1"/>
    <col min="11265" max="11265" width="22" customWidth="1"/>
    <col min="11266" max="11267" width="5.140625" customWidth="1"/>
    <col min="11268" max="11268" width="5.42578125" customWidth="1"/>
    <col min="11269" max="11269" width="32" customWidth="1"/>
    <col min="11270" max="11270" width="4" customWidth="1"/>
    <col min="11271" max="11271" width="4.140625" customWidth="1"/>
    <col min="11272" max="11272" width="5.42578125" customWidth="1"/>
    <col min="11273" max="11273" width="6" customWidth="1"/>
    <col min="11274" max="11274" width="7" customWidth="1"/>
    <col min="11275" max="11275" width="21.42578125" customWidth="1"/>
    <col min="11276" max="11276" width="16.7109375" customWidth="1"/>
    <col min="11277" max="11277" width="24.5703125" customWidth="1"/>
    <col min="11278" max="11281" width="13.140625" customWidth="1"/>
    <col min="11282" max="11282" width="12.42578125" customWidth="1"/>
    <col min="11285" max="11285" width="84.7109375" customWidth="1"/>
    <col min="11286" max="11286" width="9.42578125" customWidth="1"/>
    <col min="11287" max="11287" width="8" customWidth="1"/>
    <col min="11288" max="11288" width="8.85546875" customWidth="1"/>
    <col min="11289" max="11289" width="9.140625" customWidth="1"/>
    <col min="11290" max="11290" width="8" customWidth="1"/>
    <col min="11291" max="11291" width="9.5703125" customWidth="1"/>
    <col min="11292" max="11292" width="8.85546875" customWidth="1"/>
    <col min="11293" max="11293" width="6.85546875" customWidth="1"/>
    <col min="11294" max="11294" width="6.5703125" customWidth="1"/>
    <col min="11295" max="11295" width="6.7109375" customWidth="1"/>
    <col min="11296" max="11296" width="6.85546875" customWidth="1"/>
    <col min="11297" max="11297" width="58.28515625" customWidth="1"/>
    <col min="11298" max="11298" width="28.28515625" customWidth="1"/>
    <col min="11299" max="11299" width="12.5703125" customWidth="1"/>
    <col min="11300" max="11301" width="11.85546875" customWidth="1"/>
    <col min="11305" max="11305" width="11.85546875" bestFit="1" customWidth="1"/>
    <col min="11521" max="11521" width="22" customWidth="1"/>
    <col min="11522" max="11523" width="5.140625" customWidth="1"/>
    <col min="11524" max="11524" width="5.42578125" customWidth="1"/>
    <col min="11525" max="11525" width="32" customWidth="1"/>
    <col min="11526" max="11526" width="4" customWidth="1"/>
    <col min="11527" max="11527" width="4.140625" customWidth="1"/>
    <col min="11528" max="11528" width="5.42578125" customWidth="1"/>
    <col min="11529" max="11529" width="6" customWidth="1"/>
    <col min="11530" max="11530" width="7" customWidth="1"/>
    <col min="11531" max="11531" width="21.42578125" customWidth="1"/>
    <col min="11532" max="11532" width="16.7109375" customWidth="1"/>
    <col min="11533" max="11533" width="24.5703125" customWidth="1"/>
    <col min="11534" max="11537" width="13.140625" customWidth="1"/>
    <col min="11538" max="11538" width="12.42578125" customWidth="1"/>
    <col min="11541" max="11541" width="84.7109375" customWidth="1"/>
    <col min="11542" max="11542" width="9.42578125" customWidth="1"/>
    <col min="11543" max="11543" width="8" customWidth="1"/>
    <col min="11544" max="11544" width="8.85546875" customWidth="1"/>
    <col min="11545" max="11545" width="9.140625" customWidth="1"/>
    <col min="11546" max="11546" width="8" customWidth="1"/>
    <col min="11547" max="11547" width="9.5703125" customWidth="1"/>
    <col min="11548" max="11548" width="8.85546875" customWidth="1"/>
    <col min="11549" max="11549" width="6.85546875" customWidth="1"/>
    <col min="11550" max="11550" width="6.5703125" customWidth="1"/>
    <col min="11551" max="11551" width="6.7109375" customWidth="1"/>
    <col min="11552" max="11552" width="6.85546875" customWidth="1"/>
    <col min="11553" max="11553" width="58.28515625" customWidth="1"/>
    <col min="11554" max="11554" width="28.28515625" customWidth="1"/>
    <col min="11555" max="11555" width="12.5703125" customWidth="1"/>
    <col min="11556" max="11557" width="11.85546875" customWidth="1"/>
    <col min="11561" max="11561" width="11.85546875" bestFit="1" customWidth="1"/>
    <col min="11777" max="11777" width="22" customWidth="1"/>
    <col min="11778" max="11779" width="5.140625" customWidth="1"/>
    <col min="11780" max="11780" width="5.42578125" customWidth="1"/>
    <col min="11781" max="11781" width="32" customWidth="1"/>
    <col min="11782" max="11782" width="4" customWidth="1"/>
    <col min="11783" max="11783" width="4.140625" customWidth="1"/>
    <col min="11784" max="11784" width="5.42578125" customWidth="1"/>
    <col min="11785" max="11785" width="6" customWidth="1"/>
    <col min="11786" max="11786" width="7" customWidth="1"/>
    <col min="11787" max="11787" width="21.42578125" customWidth="1"/>
    <col min="11788" max="11788" width="16.7109375" customWidth="1"/>
    <col min="11789" max="11789" width="24.5703125" customWidth="1"/>
    <col min="11790" max="11793" width="13.140625" customWidth="1"/>
    <col min="11794" max="11794" width="12.42578125" customWidth="1"/>
    <col min="11797" max="11797" width="84.7109375" customWidth="1"/>
    <col min="11798" max="11798" width="9.42578125" customWidth="1"/>
    <col min="11799" max="11799" width="8" customWidth="1"/>
    <col min="11800" max="11800" width="8.85546875" customWidth="1"/>
    <col min="11801" max="11801" width="9.140625" customWidth="1"/>
    <col min="11802" max="11802" width="8" customWidth="1"/>
    <col min="11803" max="11803" width="9.5703125" customWidth="1"/>
    <col min="11804" max="11804" width="8.85546875" customWidth="1"/>
    <col min="11805" max="11805" width="6.85546875" customWidth="1"/>
    <col min="11806" max="11806" width="6.5703125" customWidth="1"/>
    <col min="11807" max="11807" width="6.7109375" customWidth="1"/>
    <col min="11808" max="11808" width="6.85546875" customWidth="1"/>
    <col min="11809" max="11809" width="58.28515625" customWidth="1"/>
    <col min="11810" max="11810" width="28.28515625" customWidth="1"/>
    <col min="11811" max="11811" width="12.5703125" customWidth="1"/>
    <col min="11812" max="11813" width="11.85546875" customWidth="1"/>
    <col min="11817" max="11817" width="11.85546875" bestFit="1" customWidth="1"/>
    <col min="12033" max="12033" width="22" customWidth="1"/>
    <col min="12034" max="12035" width="5.140625" customWidth="1"/>
    <col min="12036" max="12036" width="5.42578125" customWidth="1"/>
    <col min="12037" max="12037" width="32" customWidth="1"/>
    <col min="12038" max="12038" width="4" customWidth="1"/>
    <col min="12039" max="12039" width="4.140625" customWidth="1"/>
    <col min="12040" max="12040" width="5.42578125" customWidth="1"/>
    <col min="12041" max="12041" width="6" customWidth="1"/>
    <col min="12042" max="12042" width="7" customWidth="1"/>
    <col min="12043" max="12043" width="21.42578125" customWidth="1"/>
    <col min="12044" max="12044" width="16.7109375" customWidth="1"/>
    <col min="12045" max="12045" width="24.5703125" customWidth="1"/>
    <col min="12046" max="12049" width="13.140625" customWidth="1"/>
    <col min="12050" max="12050" width="12.42578125" customWidth="1"/>
    <col min="12053" max="12053" width="84.7109375" customWidth="1"/>
    <col min="12054" max="12054" width="9.42578125" customWidth="1"/>
    <col min="12055" max="12055" width="8" customWidth="1"/>
    <col min="12056" max="12056" width="8.85546875" customWidth="1"/>
    <col min="12057" max="12057" width="9.140625" customWidth="1"/>
    <col min="12058" max="12058" width="8" customWidth="1"/>
    <col min="12059" max="12059" width="9.5703125" customWidth="1"/>
    <col min="12060" max="12060" width="8.85546875" customWidth="1"/>
    <col min="12061" max="12061" width="6.85546875" customWidth="1"/>
    <col min="12062" max="12062" width="6.5703125" customWidth="1"/>
    <col min="12063" max="12063" width="6.7109375" customWidth="1"/>
    <col min="12064" max="12064" width="6.85546875" customWidth="1"/>
    <col min="12065" max="12065" width="58.28515625" customWidth="1"/>
    <col min="12066" max="12066" width="28.28515625" customWidth="1"/>
    <col min="12067" max="12067" width="12.5703125" customWidth="1"/>
    <col min="12068" max="12069" width="11.85546875" customWidth="1"/>
    <col min="12073" max="12073" width="11.85546875" bestFit="1" customWidth="1"/>
    <col min="12289" max="12289" width="22" customWidth="1"/>
    <col min="12290" max="12291" width="5.140625" customWidth="1"/>
    <col min="12292" max="12292" width="5.42578125" customWidth="1"/>
    <col min="12293" max="12293" width="32" customWidth="1"/>
    <col min="12294" max="12294" width="4" customWidth="1"/>
    <col min="12295" max="12295" width="4.140625" customWidth="1"/>
    <col min="12296" max="12296" width="5.42578125" customWidth="1"/>
    <col min="12297" max="12297" width="6" customWidth="1"/>
    <col min="12298" max="12298" width="7" customWidth="1"/>
    <col min="12299" max="12299" width="21.42578125" customWidth="1"/>
    <col min="12300" max="12300" width="16.7109375" customWidth="1"/>
    <col min="12301" max="12301" width="24.5703125" customWidth="1"/>
    <col min="12302" max="12305" width="13.140625" customWidth="1"/>
    <col min="12306" max="12306" width="12.42578125" customWidth="1"/>
    <col min="12309" max="12309" width="84.7109375" customWidth="1"/>
    <col min="12310" max="12310" width="9.42578125" customWidth="1"/>
    <col min="12311" max="12311" width="8" customWidth="1"/>
    <col min="12312" max="12312" width="8.85546875" customWidth="1"/>
    <col min="12313" max="12313" width="9.140625" customWidth="1"/>
    <col min="12314" max="12314" width="8" customWidth="1"/>
    <col min="12315" max="12315" width="9.5703125" customWidth="1"/>
    <col min="12316" max="12316" width="8.85546875" customWidth="1"/>
    <col min="12317" max="12317" width="6.85546875" customWidth="1"/>
    <col min="12318" max="12318" width="6.5703125" customWidth="1"/>
    <col min="12319" max="12319" width="6.7109375" customWidth="1"/>
    <col min="12320" max="12320" width="6.85546875" customWidth="1"/>
    <col min="12321" max="12321" width="58.28515625" customWidth="1"/>
    <col min="12322" max="12322" width="28.28515625" customWidth="1"/>
    <col min="12323" max="12323" width="12.5703125" customWidth="1"/>
    <col min="12324" max="12325" width="11.85546875" customWidth="1"/>
    <col min="12329" max="12329" width="11.85546875" bestFit="1" customWidth="1"/>
    <col min="12545" max="12545" width="22" customWidth="1"/>
    <col min="12546" max="12547" width="5.140625" customWidth="1"/>
    <col min="12548" max="12548" width="5.42578125" customWidth="1"/>
    <col min="12549" max="12549" width="32" customWidth="1"/>
    <col min="12550" max="12550" width="4" customWidth="1"/>
    <col min="12551" max="12551" width="4.140625" customWidth="1"/>
    <col min="12552" max="12552" width="5.42578125" customWidth="1"/>
    <col min="12553" max="12553" width="6" customWidth="1"/>
    <col min="12554" max="12554" width="7" customWidth="1"/>
    <col min="12555" max="12555" width="21.42578125" customWidth="1"/>
    <col min="12556" max="12556" width="16.7109375" customWidth="1"/>
    <col min="12557" max="12557" width="24.5703125" customWidth="1"/>
    <col min="12558" max="12561" width="13.140625" customWidth="1"/>
    <col min="12562" max="12562" width="12.42578125" customWidth="1"/>
    <col min="12565" max="12565" width="84.7109375" customWidth="1"/>
    <col min="12566" max="12566" width="9.42578125" customWidth="1"/>
    <col min="12567" max="12567" width="8" customWidth="1"/>
    <col min="12568" max="12568" width="8.85546875" customWidth="1"/>
    <col min="12569" max="12569" width="9.140625" customWidth="1"/>
    <col min="12570" max="12570" width="8" customWidth="1"/>
    <col min="12571" max="12571" width="9.5703125" customWidth="1"/>
    <col min="12572" max="12572" width="8.85546875" customWidth="1"/>
    <col min="12573" max="12573" width="6.85546875" customWidth="1"/>
    <col min="12574" max="12574" width="6.5703125" customWidth="1"/>
    <col min="12575" max="12575" width="6.7109375" customWidth="1"/>
    <col min="12576" max="12576" width="6.85546875" customWidth="1"/>
    <col min="12577" max="12577" width="58.28515625" customWidth="1"/>
    <col min="12578" max="12578" width="28.28515625" customWidth="1"/>
    <col min="12579" max="12579" width="12.5703125" customWidth="1"/>
    <col min="12580" max="12581" width="11.85546875" customWidth="1"/>
    <col min="12585" max="12585" width="11.85546875" bestFit="1" customWidth="1"/>
    <col min="12801" max="12801" width="22" customWidth="1"/>
    <col min="12802" max="12803" width="5.140625" customWidth="1"/>
    <col min="12804" max="12804" width="5.42578125" customWidth="1"/>
    <col min="12805" max="12805" width="32" customWidth="1"/>
    <col min="12806" max="12806" width="4" customWidth="1"/>
    <col min="12807" max="12807" width="4.140625" customWidth="1"/>
    <col min="12808" max="12808" width="5.42578125" customWidth="1"/>
    <col min="12809" max="12809" width="6" customWidth="1"/>
    <col min="12810" max="12810" width="7" customWidth="1"/>
    <col min="12811" max="12811" width="21.42578125" customWidth="1"/>
    <col min="12812" max="12812" width="16.7109375" customWidth="1"/>
    <col min="12813" max="12813" width="24.5703125" customWidth="1"/>
    <col min="12814" max="12817" width="13.140625" customWidth="1"/>
    <col min="12818" max="12818" width="12.42578125" customWidth="1"/>
    <col min="12821" max="12821" width="84.7109375" customWidth="1"/>
    <col min="12822" max="12822" width="9.42578125" customWidth="1"/>
    <col min="12823" max="12823" width="8" customWidth="1"/>
    <col min="12824" max="12824" width="8.85546875" customWidth="1"/>
    <col min="12825" max="12825" width="9.140625" customWidth="1"/>
    <col min="12826" max="12826" width="8" customWidth="1"/>
    <col min="12827" max="12827" width="9.5703125" customWidth="1"/>
    <col min="12828" max="12828" width="8.85546875" customWidth="1"/>
    <col min="12829" max="12829" width="6.85546875" customWidth="1"/>
    <col min="12830" max="12830" width="6.5703125" customWidth="1"/>
    <col min="12831" max="12831" width="6.7109375" customWidth="1"/>
    <col min="12832" max="12832" width="6.85546875" customWidth="1"/>
    <col min="12833" max="12833" width="58.28515625" customWidth="1"/>
    <col min="12834" max="12834" width="28.28515625" customWidth="1"/>
    <col min="12835" max="12835" width="12.5703125" customWidth="1"/>
    <col min="12836" max="12837" width="11.85546875" customWidth="1"/>
    <col min="12841" max="12841" width="11.85546875" bestFit="1" customWidth="1"/>
    <col min="13057" max="13057" width="22" customWidth="1"/>
    <col min="13058" max="13059" width="5.140625" customWidth="1"/>
    <col min="13060" max="13060" width="5.42578125" customWidth="1"/>
    <col min="13061" max="13061" width="32" customWidth="1"/>
    <col min="13062" max="13062" width="4" customWidth="1"/>
    <col min="13063" max="13063" width="4.140625" customWidth="1"/>
    <col min="13064" max="13064" width="5.42578125" customWidth="1"/>
    <col min="13065" max="13065" width="6" customWidth="1"/>
    <col min="13066" max="13066" width="7" customWidth="1"/>
    <col min="13067" max="13067" width="21.42578125" customWidth="1"/>
    <col min="13068" max="13068" width="16.7109375" customWidth="1"/>
    <col min="13069" max="13069" width="24.5703125" customWidth="1"/>
    <col min="13070" max="13073" width="13.140625" customWidth="1"/>
    <col min="13074" max="13074" width="12.42578125" customWidth="1"/>
    <col min="13077" max="13077" width="84.7109375" customWidth="1"/>
    <col min="13078" max="13078" width="9.42578125" customWidth="1"/>
    <col min="13079" max="13079" width="8" customWidth="1"/>
    <col min="13080" max="13080" width="8.85546875" customWidth="1"/>
    <col min="13081" max="13081" width="9.140625" customWidth="1"/>
    <col min="13082" max="13082" width="8" customWidth="1"/>
    <col min="13083" max="13083" width="9.5703125" customWidth="1"/>
    <col min="13084" max="13084" width="8.85546875" customWidth="1"/>
    <col min="13085" max="13085" width="6.85546875" customWidth="1"/>
    <col min="13086" max="13086" width="6.5703125" customWidth="1"/>
    <col min="13087" max="13087" width="6.7109375" customWidth="1"/>
    <col min="13088" max="13088" width="6.85546875" customWidth="1"/>
    <col min="13089" max="13089" width="58.28515625" customWidth="1"/>
    <col min="13090" max="13090" width="28.28515625" customWidth="1"/>
    <col min="13091" max="13091" width="12.5703125" customWidth="1"/>
    <col min="13092" max="13093" width="11.85546875" customWidth="1"/>
    <col min="13097" max="13097" width="11.85546875" bestFit="1" customWidth="1"/>
    <col min="13313" max="13313" width="22" customWidth="1"/>
    <col min="13314" max="13315" width="5.140625" customWidth="1"/>
    <col min="13316" max="13316" width="5.42578125" customWidth="1"/>
    <col min="13317" max="13317" width="32" customWidth="1"/>
    <col min="13318" max="13318" width="4" customWidth="1"/>
    <col min="13319" max="13319" width="4.140625" customWidth="1"/>
    <col min="13320" max="13320" width="5.42578125" customWidth="1"/>
    <col min="13321" max="13321" width="6" customWidth="1"/>
    <col min="13322" max="13322" width="7" customWidth="1"/>
    <col min="13323" max="13323" width="21.42578125" customWidth="1"/>
    <col min="13324" max="13324" width="16.7109375" customWidth="1"/>
    <col min="13325" max="13325" width="24.5703125" customWidth="1"/>
    <col min="13326" max="13329" width="13.140625" customWidth="1"/>
    <col min="13330" max="13330" width="12.42578125" customWidth="1"/>
    <col min="13333" max="13333" width="84.7109375" customWidth="1"/>
    <col min="13334" max="13334" width="9.42578125" customWidth="1"/>
    <col min="13335" max="13335" width="8" customWidth="1"/>
    <col min="13336" max="13336" width="8.85546875" customWidth="1"/>
    <col min="13337" max="13337" width="9.140625" customWidth="1"/>
    <col min="13338" max="13338" width="8" customWidth="1"/>
    <col min="13339" max="13339" width="9.5703125" customWidth="1"/>
    <col min="13340" max="13340" width="8.85546875" customWidth="1"/>
    <col min="13341" max="13341" width="6.85546875" customWidth="1"/>
    <col min="13342" max="13342" width="6.5703125" customWidth="1"/>
    <col min="13343" max="13343" width="6.7109375" customWidth="1"/>
    <col min="13344" max="13344" width="6.85546875" customWidth="1"/>
    <col min="13345" max="13345" width="58.28515625" customWidth="1"/>
    <col min="13346" max="13346" width="28.28515625" customWidth="1"/>
    <col min="13347" max="13347" width="12.5703125" customWidth="1"/>
    <col min="13348" max="13349" width="11.85546875" customWidth="1"/>
    <col min="13353" max="13353" width="11.85546875" bestFit="1" customWidth="1"/>
    <col min="13569" max="13569" width="22" customWidth="1"/>
    <col min="13570" max="13571" width="5.140625" customWidth="1"/>
    <col min="13572" max="13572" width="5.42578125" customWidth="1"/>
    <col min="13573" max="13573" width="32" customWidth="1"/>
    <col min="13574" max="13574" width="4" customWidth="1"/>
    <col min="13575" max="13575" width="4.140625" customWidth="1"/>
    <col min="13576" max="13576" width="5.42578125" customWidth="1"/>
    <col min="13577" max="13577" width="6" customWidth="1"/>
    <col min="13578" max="13578" width="7" customWidth="1"/>
    <col min="13579" max="13579" width="21.42578125" customWidth="1"/>
    <col min="13580" max="13580" width="16.7109375" customWidth="1"/>
    <col min="13581" max="13581" width="24.5703125" customWidth="1"/>
    <col min="13582" max="13585" width="13.140625" customWidth="1"/>
    <col min="13586" max="13586" width="12.42578125" customWidth="1"/>
    <col min="13589" max="13589" width="84.7109375" customWidth="1"/>
    <col min="13590" max="13590" width="9.42578125" customWidth="1"/>
    <col min="13591" max="13591" width="8" customWidth="1"/>
    <col min="13592" max="13592" width="8.85546875" customWidth="1"/>
    <col min="13593" max="13593" width="9.140625" customWidth="1"/>
    <col min="13594" max="13594" width="8" customWidth="1"/>
    <col min="13595" max="13595" width="9.5703125" customWidth="1"/>
    <col min="13596" max="13596" width="8.85546875" customWidth="1"/>
    <col min="13597" max="13597" width="6.85546875" customWidth="1"/>
    <col min="13598" max="13598" width="6.5703125" customWidth="1"/>
    <col min="13599" max="13599" width="6.7109375" customWidth="1"/>
    <col min="13600" max="13600" width="6.85546875" customWidth="1"/>
    <col min="13601" max="13601" width="58.28515625" customWidth="1"/>
    <col min="13602" max="13602" width="28.28515625" customWidth="1"/>
    <col min="13603" max="13603" width="12.5703125" customWidth="1"/>
    <col min="13604" max="13605" width="11.85546875" customWidth="1"/>
    <col min="13609" max="13609" width="11.85546875" bestFit="1" customWidth="1"/>
    <col min="13825" max="13825" width="22" customWidth="1"/>
    <col min="13826" max="13827" width="5.140625" customWidth="1"/>
    <col min="13828" max="13828" width="5.42578125" customWidth="1"/>
    <col min="13829" max="13829" width="32" customWidth="1"/>
    <col min="13830" max="13830" width="4" customWidth="1"/>
    <col min="13831" max="13831" width="4.140625" customWidth="1"/>
    <col min="13832" max="13832" width="5.42578125" customWidth="1"/>
    <col min="13833" max="13833" width="6" customWidth="1"/>
    <col min="13834" max="13834" width="7" customWidth="1"/>
    <col min="13835" max="13835" width="21.42578125" customWidth="1"/>
    <col min="13836" max="13836" width="16.7109375" customWidth="1"/>
    <col min="13837" max="13837" width="24.5703125" customWidth="1"/>
    <col min="13838" max="13841" width="13.140625" customWidth="1"/>
    <col min="13842" max="13842" width="12.42578125" customWidth="1"/>
    <col min="13845" max="13845" width="84.7109375" customWidth="1"/>
    <col min="13846" max="13846" width="9.42578125" customWidth="1"/>
    <col min="13847" max="13847" width="8" customWidth="1"/>
    <col min="13848" max="13848" width="8.85546875" customWidth="1"/>
    <col min="13849" max="13849" width="9.140625" customWidth="1"/>
    <col min="13850" max="13850" width="8" customWidth="1"/>
    <col min="13851" max="13851" width="9.5703125" customWidth="1"/>
    <col min="13852" max="13852" width="8.85546875" customWidth="1"/>
    <col min="13853" max="13853" width="6.85546875" customWidth="1"/>
    <col min="13854" max="13854" width="6.5703125" customWidth="1"/>
    <col min="13855" max="13855" width="6.7109375" customWidth="1"/>
    <col min="13856" max="13856" width="6.85546875" customWidth="1"/>
    <col min="13857" max="13857" width="58.28515625" customWidth="1"/>
    <col min="13858" max="13858" width="28.28515625" customWidth="1"/>
    <col min="13859" max="13859" width="12.5703125" customWidth="1"/>
    <col min="13860" max="13861" width="11.85546875" customWidth="1"/>
    <col min="13865" max="13865" width="11.85546875" bestFit="1" customWidth="1"/>
    <col min="14081" max="14081" width="22" customWidth="1"/>
    <col min="14082" max="14083" width="5.140625" customWidth="1"/>
    <col min="14084" max="14084" width="5.42578125" customWidth="1"/>
    <col min="14085" max="14085" width="32" customWidth="1"/>
    <col min="14086" max="14086" width="4" customWidth="1"/>
    <col min="14087" max="14087" width="4.140625" customWidth="1"/>
    <col min="14088" max="14088" width="5.42578125" customWidth="1"/>
    <col min="14089" max="14089" width="6" customWidth="1"/>
    <col min="14090" max="14090" width="7" customWidth="1"/>
    <col min="14091" max="14091" width="21.42578125" customWidth="1"/>
    <col min="14092" max="14092" width="16.7109375" customWidth="1"/>
    <col min="14093" max="14093" width="24.5703125" customWidth="1"/>
    <col min="14094" max="14097" width="13.140625" customWidth="1"/>
    <col min="14098" max="14098" width="12.42578125" customWidth="1"/>
    <col min="14101" max="14101" width="84.7109375" customWidth="1"/>
    <col min="14102" max="14102" width="9.42578125" customWidth="1"/>
    <col min="14103" max="14103" width="8" customWidth="1"/>
    <col min="14104" max="14104" width="8.85546875" customWidth="1"/>
    <col min="14105" max="14105" width="9.140625" customWidth="1"/>
    <col min="14106" max="14106" width="8" customWidth="1"/>
    <col min="14107" max="14107" width="9.5703125" customWidth="1"/>
    <col min="14108" max="14108" width="8.85546875" customWidth="1"/>
    <col min="14109" max="14109" width="6.85546875" customWidth="1"/>
    <col min="14110" max="14110" width="6.5703125" customWidth="1"/>
    <col min="14111" max="14111" width="6.7109375" customWidth="1"/>
    <col min="14112" max="14112" width="6.85546875" customWidth="1"/>
    <col min="14113" max="14113" width="58.28515625" customWidth="1"/>
    <col min="14114" max="14114" width="28.28515625" customWidth="1"/>
    <col min="14115" max="14115" width="12.5703125" customWidth="1"/>
    <col min="14116" max="14117" width="11.85546875" customWidth="1"/>
    <col min="14121" max="14121" width="11.85546875" bestFit="1" customWidth="1"/>
    <col min="14337" max="14337" width="22" customWidth="1"/>
    <col min="14338" max="14339" width="5.140625" customWidth="1"/>
    <col min="14340" max="14340" width="5.42578125" customWidth="1"/>
    <col min="14341" max="14341" width="32" customWidth="1"/>
    <col min="14342" max="14342" width="4" customWidth="1"/>
    <col min="14343" max="14343" width="4.140625" customWidth="1"/>
    <col min="14344" max="14344" width="5.42578125" customWidth="1"/>
    <col min="14345" max="14345" width="6" customWidth="1"/>
    <col min="14346" max="14346" width="7" customWidth="1"/>
    <col min="14347" max="14347" width="21.42578125" customWidth="1"/>
    <col min="14348" max="14348" width="16.7109375" customWidth="1"/>
    <col min="14349" max="14349" width="24.5703125" customWidth="1"/>
    <col min="14350" max="14353" width="13.140625" customWidth="1"/>
    <col min="14354" max="14354" width="12.42578125" customWidth="1"/>
    <col min="14357" max="14357" width="84.7109375" customWidth="1"/>
    <col min="14358" max="14358" width="9.42578125" customWidth="1"/>
    <col min="14359" max="14359" width="8" customWidth="1"/>
    <col min="14360" max="14360" width="8.85546875" customWidth="1"/>
    <col min="14361" max="14361" width="9.140625" customWidth="1"/>
    <col min="14362" max="14362" width="8" customWidth="1"/>
    <col min="14363" max="14363" width="9.5703125" customWidth="1"/>
    <col min="14364" max="14364" width="8.85546875" customWidth="1"/>
    <col min="14365" max="14365" width="6.85546875" customWidth="1"/>
    <col min="14366" max="14366" width="6.5703125" customWidth="1"/>
    <col min="14367" max="14367" width="6.7109375" customWidth="1"/>
    <col min="14368" max="14368" width="6.85546875" customWidth="1"/>
    <col min="14369" max="14369" width="58.28515625" customWidth="1"/>
    <col min="14370" max="14370" width="28.28515625" customWidth="1"/>
    <col min="14371" max="14371" width="12.5703125" customWidth="1"/>
    <col min="14372" max="14373" width="11.85546875" customWidth="1"/>
    <col min="14377" max="14377" width="11.85546875" bestFit="1" customWidth="1"/>
    <col min="14593" max="14593" width="22" customWidth="1"/>
    <col min="14594" max="14595" width="5.140625" customWidth="1"/>
    <col min="14596" max="14596" width="5.42578125" customWidth="1"/>
    <col min="14597" max="14597" width="32" customWidth="1"/>
    <col min="14598" max="14598" width="4" customWidth="1"/>
    <col min="14599" max="14599" width="4.140625" customWidth="1"/>
    <col min="14600" max="14600" width="5.42578125" customWidth="1"/>
    <col min="14601" max="14601" width="6" customWidth="1"/>
    <col min="14602" max="14602" width="7" customWidth="1"/>
    <col min="14603" max="14603" width="21.42578125" customWidth="1"/>
    <col min="14604" max="14604" width="16.7109375" customWidth="1"/>
    <col min="14605" max="14605" width="24.5703125" customWidth="1"/>
    <col min="14606" max="14609" width="13.140625" customWidth="1"/>
    <col min="14610" max="14610" width="12.42578125" customWidth="1"/>
    <col min="14613" max="14613" width="84.7109375" customWidth="1"/>
    <col min="14614" max="14614" width="9.42578125" customWidth="1"/>
    <col min="14615" max="14615" width="8" customWidth="1"/>
    <col min="14616" max="14616" width="8.85546875" customWidth="1"/>
    <col min="14617" max="14617" width="9.140625" customWidth="1"/>
    <col min="14618" max="14618" width="8" customWidth="1"/>
    <col min="14619" max="14619" width="9.5703125" customWidth="1"/>
    <col min="14620" max="14620" width="8.85546875" customWidth="1"/>
    <col min="14621" max="14621" width="6.85546875" customWidth="1"/>
    <col min="14622" max="14622" width="6.5703125" customWidth="1"/>
    <col min="14623" max="14623" width="6.7109375" customWidth="1"/>
    <col min="14624" max="14624" width="6.85546875" customWidth="1"/>
    <col min="14625" max="14625" width="58.28515625" customWidth="1"/>
    <col min="14626" max="14626" width="28.28515625" customWidth="1"/>
    <col min="14627" max="14627" width="12.5703125" customWidth="1"/>
    <col min="14628" max="14629" width="11.85546875" customWidth="1"/>
    <col min="14633" max="14633" width="11.85546875" bestFit="1" customWidth="1"/>
    <col min="14849" max="14849" width="22" customWidth="1"/>
    <col min="14850" max="14851" width="5.140625" customWidth="1"/>
    <col min="14852" max="14852" width="5.42578125" customWidth="1"/>
    <col min="14853" max="14853" width="32" customWidth="1"/>
    <col min="14854" max="14854" width="4" customWidth="1"/>
    <col min="14855" max="14855" width="4.140625" customWidth="1"/>
    <col min="14856" max="14856" width="5.42578125" customWidth="1"/>
    <col min="14857" max="14857" width="6" customWidth="1"/>
    <col min="14858" max="14858" width="7" customWidth="1"/>
    <col min="14859" max="14859" width="21.42578125" customWidth="1"/>
    <col min="14860" max="14860" width="16.7109375" customWidth="1"/>
    <col min="14861" max="14861" width="24.5703125" customWidth="1"/>
    <col min="14862" max="14865" width="13.140625" customWidth="1"/>
    <col min="14866" max="14866" width="12.42578125" customWidth="1"/>
    <col min="14869" max="14869" width="84.7109375" customWidth="1"/>
    <col min="14870" max="14870" width="9.42578125" customWidth="1"/>
    <col min="14871" max="14871" width="8" customWidth="1"/>
    <col min="14872" max="14872" width="8.85546875" customWidth="1"/>
    <col min="14873" max="14873" width="9.140625" customWidth="1"/>
    <col min="14874" max="14874" width="8" customWidth="1"/>
    <col min="14875" max="14875" width="9.5703125" customWidth="1"/>
    <col min="14876" max="14876" width="8.85546875" customWidth="1"/>
    <col min="14877" max="14877" width="6.85546875" customWidth="1"/>
    <col min="14878" max="14878" width="6.5703125" customWidth="1"/>
    <col min="14879" max="14879" width="6.7109375" customWidth="1"/>
    <col min="14880" max="14880" width="6.85546875" customWidth="1"/>
    <col min="14881" max="14881" width="58.28515625" customWidth="1"/>
    <col min="14882" max="14882" width="28.28515625" customWidth="1"/>
    <col min="14883" max="14883" width="12.5703125" customWidth="1"/>
    <col min="14884" max="14885" width="11.85546875" customWidth="1"/>
    <col min="14889" max="14889" width="11.85546875" bestFit="1" customWidth="1"/>
    <col min="15105" max="15105" width="22" customWidth="1"/>
    <col min="15106" max="15107" width="5.140625" customWidth="1"/>
    <col min="15108" max="15108" width="5.42578125" customWidth="1"/>
    <col min="15109" max="15109" width="32" customWidth="1"/>
    <col min="15110" max="15110" width="4" customWidth="1"/>
    <col min="15111" max="15111" width="4.140625" customWidth="1"/>
    <col min="15112" max="15112" width="5.42578125" customWidth="1"/>
    <col min="15113" max="15113" width="6" customWidth="1"/>
    <col min="15114" max="15114" width="7" customWidth="1"/>
    <col min="15115" max="15115" width="21.42578125" customWidth="1"/>
    <col min="15116" max="15116" width="16.7109375" customWidth="1"/>
    <col min="15117" max="15117" width="24.5703125" customWidth="1"/>
    <col min="15118" max="15121" width="13.140625" customWidth="1"/>
    <col min="15122" max="15122" width="12.42578125" customWidth="1"/>
    <col min="15125" max="15125" width="84.7109375" customWidth="1"/>
    <col min="15126" max="15126" width="9.42578125" customWidth="1"/>
    <col min="15127" max="15127" width="8" customWidth="1"/>
    <col min="15128" max="15128" width="8.85546875" customWidth="1"/>
    <col min="15129" max="15129" width="9.140625" customWidth="1"/>
    <col min="15130" max="15130" width="8" customWidth="1"/>
    <col min="15131" max="15131" width="9.5703125" customWidth="1"/>
    <col min="15132" max="15132" width="8.85546875" customWidth="1"/>
    <col min="15133" max="15133" width="6.85546875" customWidth="1"/>
    <col min="15134" max="15134" width="6.5703125" customWidth="1"/>
    <col min="15135" max="15135" width="6.7109375" customWidth="1"/>
    <col min="15136" max="15136" width="6.85546875" customWidth="1"/>
    <col min="15137" max="15137" width="58.28515625" customWidth="1"/>
    <col min="15138" max="15138" width="28.28515625" customWidth="1"/>
    <col min="15139" max="15139" width="12.5703125" customWidth="1"/>
    <col min="15140" max="15141" width="11.85546875" customWidth="1"/>
    <col min="15145" max="15145" width="11.85546875" bestFit="1" customWidth="1"/>
    <col min="15361" max="15361" width="22" customWidth="1"/>
    <col min="15362" max="15363" width="5.140625" customWidth="1"/>
    <col min="15364" max="15364" width="5.42578125" customWidth="1"/>
    <col min="15365" max="15365" width="32" customWidth="1"/>
    <col min="15366" max="15366" width="4" customWidth="1"/>
    <col min="15367" max="15367" width="4.140625" customWidth="1"/>
    <col min="15368" max="15368" width="5.42578125" customWidth="1"/>
    <col min="15369" max="15369" width="6" customWidth="1"/>
    <col min="15370" max="15370" width="7" customWidth="1"/>
    <col min="15371" max="15371" width="21.42578125" customWidth="1"/>
    <col min="15372" max="15372" width="16.7109375" customWidth="1"/>
    <col min="15373" max="15373" width="24.5703125" customWidth="1"/>
    <col min="15374" max="15377" width="13.140625" customWidth="1"/>
    <col min="15378" max="15378" width="12.42578125" customWidth="1"/>
    <col min="15381" max="15381" width="84.7109375" customWidth="1"/>
    <col min="15382" max="15382" width="9.42578125" customWidth="1"/>
    <col min="15383" max="15383" width="8" customWidth="1"/>
    <col min="15384" max="15384" width="8.85546875" customWidth="1"/>
    <col min="15385" max="15385" width="9.140625" customWidth="1"/>
    <col min="15386" max="15386" width="8" customWidth="1"/>
    <col min="15387" max="15387" width="9.5703125" customWidth="1"/>
    <col min="15388" max="15388" width="8.85546875" customWidth="1"/>
    <col min="15389" max="15389" width="6.85546875" customWidth="1"/>
    <col min="15390" max="15390" width="6.5703125" customWidth="1"/>
    <col min="15391" max="15391" width="6.7109375" customWidth="1"/>
    <col min="15392" max="15392" width="6.85546875" customWidth="1"/>
    <col min="15393" max="15393" width="58.28515625" customWidth="1"/>
    <col min="15394" max="15394" width="28.28515625" customWidth="1"/>
    <col min="15395" max="15395" width="12.5703125" customWidth="1"/>
    <col min="15396" max="15397" width="11.85546875" customWidth="1"/>
    <col min="15401" max="15401" width="11.85546875" bestFit="1" customWidth="1"/>
    <col min="15617" max="15617" width="22" customWidth="1"/>
    <col min="15618" max="15619" width="5.140625" customWidth="1"/>
    <col min="15620" max="15620" width="5.42578125" customWidth="1"/>
    <col min="15621" max="15621" width="32" customWidth="1"/>
    <col min="15622" max="15622" width="4" customWidth="1"/>
    <col min="15623" max="15623" width="4.140625" customWidth="1"/>
    <col min="15624" max="15624" width="5.42578125" customWidth="1"/>
    <col min="15625" max="15625" width="6" customWidth="1"/>
    <col min="15626" max="15626" width="7" customWidth="1"/>
    <col min="15627" max="15627" width="21.42578125" customWidth="1"/>
    <col min="15628" max="15628" width="16.7109375" customWidth="1"/>
    <col min="15629" max="15629" width="24.5703125" customWidth="1"/>
    <col min="15630" max="15633" width="13.140625" customWidth="1"/>
    <col min="15634" max="15634" width="12.42578125" customWidth="1"/>
    <col min="15637" max="15637" width="84.7109375" customWidth="1"/>
    <col min="15638" max="15638" width="9.42578125" customWidth="1"/>
    <col min="15639" max="15639" width="8" customWidth="1"/>
    <col min="15640" max="15640" width="8.85546875" customWidth="1"/>
    <col min="15641" max="15641" width="9.140625" customWidth="1"/>
    <col min="15642" max="15642" width="8" customWidth="1"/>
    <col min="15643" max="15643" width="9.5703125" customWidth="1"/>
    <col min="15644" max="15644" width="8.85546875" customWidth="1"/>
    <col min="15645" max="15645" width="6.85546875" customWidth="1"/>
    <col min="15646" max="15646" width="6.5703125" customWidth="1"/>
    <col min="15647" max="15647" width="6.7109375" customWidth="1"/>
    <col min="15648" max="15648" width="6.85546875" customWidth="1"/>
    <col min="15649" max="15649" width="58.28515625" customWidth="1"/>
    <col min="15650" max="15650" width="28.28515625" customWidth="1"/>
    <col min="15651" max="15651" width="12.5703125" customWidth="1"/>
    <col min="15652" max="15653" width="11.85546875" customWidth="1"/>
    <col min="15657" max="15657" width="11.85546875" bestFit="1" customWidth="1"/>
    <col min="15873" max="15873" width="22" customWidth="1"/>
    <col min="15874" max="15875" width="5.140625" customWidth="1"/>
    <col min="15876" max="15876" width="5.42578125" customWidth="1"/>
    <col min="15877" max="15877" width="32" customWidth="1"/>
    <col min="15878" max="15878" width="4" customWidth="1"/>
    <col min="15879" max="15879" width="4.140625" customWidth="1"/>
    <col min="15880" max="15880" width="5.42578125" customWidth="1"/>
    <col min="15881" max="15881" width="6" customWidth="1"/>
    <col min="15882" max="15882" width="7" customWidth="1"/>
    <col min="15883" max="15883" width="21.42578125" customWidth="1"/>
    <col min="15884" max="15884" width="16.7109375" customWidth="1"/>
    <col min="15885" max="15885" width="24.5703125" customWidth="1"/>
    <col min="15886" max="15889" width="13.140625" customWidth="1"/>
    <col min="15890" max="15890" width="12.42578125" customWidth="1"/>
    <col min="15893" max="15893" width="84.7109375" customWidth="1"/>
    <col min="15894" max="15894" width="9.42578125" customWidth="1"/>
    <col min="15895" max="15895" width="8" customWidth="1"/>
    <col min="15896" max="15896" width="8.85546875" customWidth="1"/>
    <col min="15897" max="15897" width="9.140625" customWidth="1"/>
    <col min="15898" max="15898" width="8" customWidth="1"/>
    <col min="15899" max="15899" width="9.5703125" customWidth="1"/>
    <col min="15900" max="15900" width="8.85546875" customWidth="1"/>
    <col min="15901" max="15901" width="6.85546875" customWidth="1"/>
    <col min="15902" max="15902" width="6.5703125" customWidth="1"/>
    <col min="15903" max="15903" width="6.7109375" customWidth="1"/>
    <col min="15904" max="15904" width="6.85546875" customWidth="1"/>
    <col min="15905" max="15905" width="58.28515625" customWidth="1"/>
    <col min="15906" max="15906" width="28.28515625" customWidth="1"/>
    <col min="15907" max="15907" width="12.5703125" customWidth="1"/>
    <col min="15908" max="15909" width="11.85546875" customWidth="1"/>
    <col min="15913" max="15913" width="11.85546875" bestFit="1" customWidth="1"/>
    <col min="16129" max="16129" width="22" customWidth="1"/>
    <col min="16130" max="16131" width="5.140625" customWidth="1"/>
    <col min="16132" max="16132" width="5.42578125" customWidth="1"/>
    <col min="16133" max="16133" width="32" customWidth="1"/>
    <col min="16134" max="16134" width="4" customWidth="1"/>
    <col min="16135" max="16135" width="4.140625" customWidth="1"/>
    <col min="16136" max="16136" width="5.42578125" customWidth="1"/>
    <col min="16137" max="16137" width="6" customWidth="1"/>
    <col min="16138" max="16138" width="7" customWidth="1"/>
    <col min="16139" max="16139" width="21.42578125" customWidth="1"/>
    <col min="16140" max="16140" width="16.7109375" customWidth="1"/>
    <col min="16141" max="16141" width="24.5703125" customWidth="1"/>
    <col min="16142" max="16145" width="13.140625" customWidth="1"/>
    <col min="16146" max="16146" width="12.42578125" customWidth="1"/>
    <col min="16149" max="16149" width="84.7109375" customWidth="1"/>
    <col min="16150" max="16150" width="9.42578125" customWidth="1"/>
    <col min="16151" max="16151" width="8" customWidth="1"/>
    <col min="16152" max="16152" width="8.85546875" customWidth="1"/>
    <col min="16153" max="16153" width="9.140625" customWidth="1"/>
    <col min="16154" max="16154" width="8" customWidth="1"/>
    <col min="16155" max="16155" width="9.5703125" customWidth="1"/>
    <col min="16156" max="16156" width="8.85546875" customWidth="1"/>
    <col min="16157" max="16157" width="6.85546875" customWidth="1"/>
    <col min="16158" max="16158" width="6.5703125" customWidth="1"/>
    <col min="16159" max="16159" width="6.7109375" customWidth="1"/>
    <col min="16160" max="16160" width="6.85546875" customWidth="1"/>
    <col min="16161" max="16161" width="58.28515625" customWidth="1"/>
    <col min="16162" max="16162" width="28.28515625" customWidth="1"/>
    <col min="16163" max="16163" width="12.5703125" customWidth="1"/>
    <col min="16164" max="16165" width="11.85546875" customWidth="1"/>
    <col min="16169" max="16169" width="11.85546875" bestFit="1" customWidth="1"/>
  </cols>
  <sheetData>
    <row r="1" spans="1:39" ht="15" customHeight="1">
      <c r="A1" s="1100"/>
      <c r="B1" s="1101"/>
      <c r="C1" s="1101"/>
      <c r="D1" s="1101"/>
      <c r="E1" s="1102"/>
      <c r="F1" s="1109" t="s">
        <v>0</v>
      </c>
      <c r="G1" s="1110"/>
      <c r="H1" s="1110"/>
      <c r="I1" s="1110"/>
      <c r="J1" s="1110"/>
      <c r="K1" s="1110"/>
      <c r="L1" s="1110"/>
      <c r="M1" s="1110"/>
      <c r="N1" s="1110"/>
      <c r="O1" s="1111"/>
      <c r="P1" s="1115" t="s">
        <v>1</v>
      </c>
      <c r="Q1" s="1115"/>
    </row>
    <row r="2" spans="1:39">
      <c r="A2" s="1103"/>
      <c r="B2" s="1104"/>
      <c r="C2" s="1104"/>
      <c r="D2" s="1104"/>
      <c r="E2" s="1105"/>
      <c r="F2" s="1112"/>
      <c r="G2" s="1113"/>
      <c r="H2" s="1113"/>
      <c r="I2" s="1113"/>
      <c r="J2" s="1113"/>
      <c r="K2" s="1113"/>
      <c r="L2" s="1113"/>
      <c r="M2" s="1113"/>
      <c r="N2" s="1113"/>
      <c r="O2" s="1114"/>
      <c r="P2" s="1115" t="s">
        <v>2</v>
      </c>
      <c r="Q2" s="1115"/>
    </row>
    <row r="3" spans="1:39" ht="15" customHeight="1">
      <c r="A3" s="1103"/>
      <c r="B3" s="1104"/>
      <c r="C3" s="1104"/>
      <c r="D3" s="1104"/>
      <c r="E3" s="1105"/>
      <c r="F3" s="1109" t="s">
        <v>3</v>
      </c>
      <c r="G3" s="1110"/>
      <c r="H3" s="1110"/>
      <c r="I3" s="1110"/>
      <c r="J3" s="1110"/>
      <c r="K3" s="1110"/>
      <c r="L3" s="1110"/>
      <c r="M3" s="1110"/>
      <c r="N3" s="1110"/>
      <c r="O3" s="1111"/>
      <c r="P3" s="1116" t="s">
        <v>4</v>
      </c>
      <c r="Q3" s="1117"/>
    </row>
    <row r="4" spans="1:39">
      <c r="A4" s="1106"/>
      <c r="B4" s="1107"/>
      <c r="C4" s="1107"/>
      <c r="D4" s="1107"/>
      <c r="E4" s="1108"/>
      <c r="F4" s="1112"/>
      <c r="G4" s="1113"/>
      <c r="H4" s="1113"/>
      <c r="I4" s="1113"/>
      <c r="J4" s="1113"/>
      <c r="K4" s="1113"/>
      <c r="L4" s="1113"/>
      <c r="M4" s="1113"/>
      <c r="N4" s="1113"/>
      <c r="O4" s="1114"/>
      <c r="P4" s="1118"/>
      <c r="Q4" s="1119"/>
    </row>
    <row r="5" spans="1:39" ht="3.75" customHeight="1"/>
    <row r="6" spans="1:39"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9">
      <c r="A7" s="4" t="s">
        <v>1337</v>
      </c>
      <c r="B7" s="4"/>
      <c r="C7" s="4"/>
      <c r="D7" s="4"/>
      <c r="E7" s="4"/>
      <c r="F7" s="4"/>
      <c r="G7" s="4"/>
      <c r="H7" s="4"/>
      <c r="I7" s="4"/>
      <c r="J7" s="4"/>
      <c r="K7" s="4"/>
    </row>
    <row r="8" spans="1:39">
      <c r="A8" s="4" t="s">
        <v>1335</v>
      </c>
      <c r="B8" s="4"/>
      <c r="C8" s="4"/>
      <c r="D8" s="4"/>
      <c r="E8" s="4"/>
      <c r="F8" s="4"/>
      <c r="G8" s="4"/>
      <c r="H8" s="4"/>
      <c r="I8" s="4"/>
    </row>
    <row r="9" spans="1:39" ht="15.75" thickBot="1">
      <c r="A9" s="5"/>
      <c r="B9" s="5"/>
      <c r="C9" s="5"/>
      <c r="D9" s="5"/>
      <c r="E9" s="5"/>
      <c r="F9" s="5"/>
      <c r="G9" s="5"/>
      <c r="H9" s="5"/>
      <c r="I9" s="5"/>
    </row>
    <row r="10" spans="1:39" ht="15" customHeight="1"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9" ht="26.25" customHeight="1">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1221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9" ht="26.25" customHeight="1">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9" ht="68.25" customHeight="1">
      <c r="A13" s="1150"/>
      <c r="B13" s="392" t="s">
        <v>38</v>
      </c>
      <c r="C13" s="392" t="s">
        <v>39</v>
      </c>
      <c r="D13" s="393" t="s">
        <v>40</v>
      </c>
      <c r="E13" s="1159"/>
      <c r="F13" s="290" t="s">
        <v>41</v>
      </c>
      <c r="G13" s="290" t="s">
        <v>42</v>
      </c>
      <c r="H13" s="290" t="s">
        <v>43</v>
      </c>
      <c r="I13" s="290" t="s">
        <v>44</v>
      </c>
      <c r="J13" s="394" t="s">
        <v>45</v>
      </c>
      <c r="K13" s="1159"/>
      <c r="L13" s="1159"/>
      <c r="M13" s="1159"/>
      <c r="N13" s="1135"/>
      <c r="O13" s="1165"/>
      <c r="P13" s="1166"/>
      <c r="Q13" s="1167"/>
      <c r="R13" s="1122"/>
      <c r="S13" s="1124"/>
      <c r="T13" s="1124"/>
      <c r="U13" s="1124"/>
      <c r="V13" s="129" t="s">
        <v>46</v>
      </c>
      <c r="W13" s="129" t="s">
        <v>47</v>
      </c>
      <c r="X13" s="129" t="s">
        <v>48</v>
      </c>
      <c r="Y13" s="129" t="s">
        <v>49</v>
      </c>
      <c r="Z13" s="129" t="s">
        <v>47</v>
      </c>
      <c r="AA13" s="1132"/>
      <c r="AB13" s="1133"/>
      <c r="AC13" s="129" t="s">
        <v>50</v>
      </c>
      <c r="AD13" s="129" t="s">
        <v>51</v>
      </c>
      <c r="AE13" s="130" t="s">
        <v>52</v>
      </c>
      <c r="AF13" s="130" t="s">
        <v>53</v>
      </c>
      <c r="AG13" s="1124"/>
      <c r="AH13" s="1128"/>
      <c r="AI13" s="1130"/>
      <c r="AJ13" s="1122"/>
      <c r="AK13" s="1124"/>
      <c r="AL13" s="1162"/>
    </row>
    <row r="14" spans="1:39" ht="135.75" customHeight="1">
      <c r="A14" s="396" t="s">
        <v>1222</v>
      </c>
      <c r="B14" s="65"/>
      <c r="C14" s="65"/>
      <c r="D14" s="65" t="s">
        <v>55</v>
      </c>
      <c r="E14" s="56" t="s">
        <v>1223</v>
      </c>
      <c r="F14" s="540"/>
      <c r="G14" s="540"/>
      <c r="H14" s="65">
        <v>20</v>
      </c>
      <c r="I14" s="65">
        <v>30</v>
      </c>
      <c r="J14" s="214">
        <f t="shared" ref="J14:J56" si="0">SUM(F14:I14)</f>
        <v>50</v>
      </c>
      <c r="K14" s="56" t="s">
        <v>1224</v>
      </c>
      <c r="L14" s="56" t="s">
        <v>1177</v>
      </c>
      <c r="M14" s="56" t="s">
        <v>1225</v>
      </c>
      <c r="N14" s="56" t="s">
        <v>1226</v>
      </c>
      <c r="O14" s="56" t="s">
        <v>1227</v>
      </c>
      <c r="P14" s="396">
        <v>50</v>
      </c>
      <c r="Q14" s="56" t="s">
        <v>1228</v>
      </c>
      <c r="R14" s="396">
        <v>86</v>
      </c>
      <c r="S14" s="396">
        <v>1</v>
      </c>
      <c r="T14" s="396">
        <v>1</v>
      </c>
      <c r="U14" s="396" t="s">
        <v>1229</v>
      </c>
      <c r="V14" s="396">
        <v>1</v>
      </c>
      <c r="W14" s="396"/>
      <c r="X14" s="396"/>
      <c r="Y14" s="396"/>
      <c r="Z14" s="396"/>
      <c r="AA14" s="396" t="s">
        <v>1230</v>
      </c>
      <c r="AB14" s="541">
        <v>43013</v>
      </c>
      <c r="AC14" s="396"/>
      <c r="AD14" s="396" t="s">
        <v>55</v>
      </c>
      <c r="AE14" s="396"/>
      <c r="AF14" s="396" t="s">
        <v>55</v>
      </c>
      <c r="AG14" s="396" t="s">
        <v>1231</v>
      </c>
      <c r="AH14" s="56" t="s">
        <v>1232</v>
      </c>
      <c r="AI14" s="396"/>
      <c r="AJ14" s="396"/>
      <c r="AK14" s="396"/>
      <c r="AL14" s="478"/>
      <c r="AM14" s="542" t="s">
        <v>1233</v>
      </c>
    </row>
    <row r="15" spans="1:39" ht="145.5" customHeight="1">
      <c r="A15" s="396" t="s">
        <v>1222</v>
      </c>
      <c r="B15" s="65"/>
      <c r="C15" s="65"/>
      <c r="D15" s="65" t="s">
        <v>55</v>
      </c>
      <c r="E15" s="56" t="s">
        <v>1223</v>
      </c>
      <c r="F15" s="540"/>
      <c r="G15" s="540"/>
      <c r="H15" s="65">
        <v>20</v>
      </c>
      <c r="I15" s="65">
        <v>30</v>
      </c>
      <c r="J15" s="214">
        <f t="shared" si="0"/>
        <v>50</v>
      </c>
      <c r="K15" s="56" t="s">
        <v>1224</v>
      </c>
      <c r="L15" s="56" t="s">
        <v>1177</v>
      </c>
      <c r="M15" s="56" t="s">
        <v>1225</v>
      </c>
      <c r="N15" s="56" t="s">
        <v>1226</v>
      </c>
      <c r="O15" s="56" t="s">
        <v>1227</v>
      </c>
      <c r="P15" s="396">
        <v>50</v>
      </c>
      <c r="Q15" s="56" t="s">
        <v>1228</v>
      </c>
      <c r="R15" s="396">
        <v>86</v>
      </c>
      <c r="S15" s="396">
        <v>1</v>
      </c>
      <c r="T15" s="396">
        <v>1</v>
      </c>
      <c r="U15" s="396" t="s">
        <v>1234</v>
      </c>
      <c r="V15" s="396">
        <v>1</v>
      </c>
      <c r="W15" s="396"/>
      <c r="X15" s="396"/>
      <c r="Y15" s="396"/>
      <c r="Z15" s="396"/>
      <c r="AA15" s="396" t="s">
        <v>1230</v>
      </c>
      <c r="AB15" s="541">
        <v>43018</v>
      </c>
      <c r="AC15" s="396"/>
      <c r="AD15" s="396" t="s">
        <v>55</v>
      </c>
      <c r="AE15" s="396"/>
      <c r="AF15" s="396" t="s">
        <v>55</v>
      </c>
      <c r="AG15" s="396" t="s">
        <v>1235</v>
      </c>
      <c r="AH15" s="56" t="s">
        <v>1232</v>
      </c>
      <c r="AI15" s="396"/>
      <c r="AJ15" s="396"/>
      <c r="AK15" s="396"/>
      <c r="AL15" s="56" t="s">
        <v>1236</v>
      </c>
      <c r="AM15" s="542" t="s">
        <v>1233</v>
      </c>
    </row>
    <row r="16" spans="1:39" ht="102" customHeight="1">
      <c r="A16" s="396" t="s">
        <v>1237</v>
      </c>
      <c r="B16" s="65"/>
      <c r="C16" s="65"/>
      <c r="D16" s="65" t="s">
        <v>55</v>
      </c>
      <c r="E16" s="56" t="s">
        <v>1223</v>
      </c>
      <c r="F16" s="540"/>
      <c r="G16" s="540"/>
      <c r="H16" s="65">
        <v>20</v>
      </c>
      <c r="I16" s="65">
        <v>30</v>
      </c>
      <c r="J16" s="214">
        <f t="shared" si="0"/>
        <v>50</v>
      </c>
      <c r="K16" s="56" t="s">
        <v>1224</v>
      </c>
      <c r="L16" s="56" t="s">
        <v>1177</v>
      </c>
      <c r="M16" s="56" t="s">
        <v>1225</v>
      </c>
      <c r="N16" s="56" t="s">
        <v>1226</v>
      </c>
      <c r="O16" s="56" t="s">
        <v>1227</v>
      </c>
      <c r="P16" s="396">
        <v>50</v>
      </c>
      <c r="Q16" s="56" t="s">
        <v>1228</v>
      </c>
      <c r="R16" s="396">
        <v>86</v>
      </c>
      <c r="S16" s="396">
        <v>2</v>
      </c>
      <c r="T16" s="396">
        <v>2</v>
      </c>
      <c r="U16" s="396" t="s">
        <v>1238</v>
      </c>
      <c r="V16" s="396">
        <v>1</v>
      </c>
      <c r="W16" s="396"/>
      <c r="X16" s="396"/>
      <c r="Y16" s="396"/>
      <c r="Z16" s="396"/>
      <c r="AA16" s="396" t="s">
        <v>1230</v>
      </c>
      <c r="AB16" s="541">
        <v>43026</v>
      </c>
      <c r="AC16" s="396"/>
      <c r="AD16" s="396" t="s">
        <v>55</v>
      </c>
      <c r="AE16" s="396"/>
      <c r="AF16" s="396" t="s">
        <v>55</v>
      </c>
      <c r="AG16" s="396" t="s">
        <v>1231</v>
      </c>
      <c r="AH16" s="56" t="s">
        <v>1232</v>
      </c>
      <c r="AI16" s="396"/>
      <c r="AJ16" s="396"/>
      <c r="AK16" s="396"/>
      <c r="AL16" s="478"/>
      <c r="AM16" s="542" t="s">
        <v>1233</v>
      </c>
    </row>
    <row r="17" spans="1:39" ht="75.75" customHeight="1">
      <c r="A17" s="396" t="s">
        <v>1239</v>
      </c>
      <c r="B17" s="65"/>
      <c r="C17" s="65"/>
      <c r="D17" s="65" t="s">
        <v>55</v>
      </c>
      <c r="E17" s="56" t="s">
        <v>1240</v>
      </c>
      <c r="F17" s="540"/>
      <c r="G17" s="540"/>
      <c r="H17" s="65">
        <v>20</v>
      </c>
      <c r="I17" s="65">
        <v>30</v>
      </c>
      <c r="J17" s="214">
        <f t="shared" si="0"/>
        <v>50</v>
      </c>
      <c r="K17" s="56" t="s">
        <v>1224</v>
      </c>
      <c r="L17" s="56" t="s">
        <v>1177</v>
      </c>
      <c r="M17" s="56" t="s">
        <v>1225</v>
      </c>
      <c r="N17" s="56" t="s">
        <v>1226</v>
      </c>
      <c r="O17" s="56" t="s">
        <v>1227</v>
      </c>
      <c r="P17" s="396">
        <v>50</v>
      </c>
      <c r="Q17" s="56" t="s">
        <v>1228</v>
      </c>
      <c r="R17" s="396">
        <v>86</v>
      </c>
      <c r="S17" s="396">
        <v>1</v>
      </c>
      <c r="T17" s="396">
        <v>1</v>
      </c>
      <c r="U17" s="396" t="s">
        <v>1241</v>
      </c>
      <c r="V17" s="396">
        <v>1</v>
      </c>
      <c r="W17" s="396"/>
      <c r="X17" s="396"/>
      <c r="Y17" s="396"/>
      <c r="Z17" s="396"/>
      <c r="AA17" s="396" t="s">
        <v>1230</v>
      </c>
      <c r="AB17" s="541">
        <v>43027</v>
      </c>
      <c r="AC17" s="396"/>
      <c r="AD17" s="396" t="s">
        <v>55</v>
      </c>
      <c r="AE17" s="396"/>
      <c r="AF17" s="396" t="s">
        <v>55</v>
      </c>
      <c r="AG17" s="396" t="s">
        <v>1231</v>
      </c>
      <c r="AH17" s="56" t="s">
        <v>1242</v>
      </c>
      <c r="AI17" s="396"/>
      <c r="AJ17" s="396"/>
      <c r="AK17" s="396"/>
      <c r="AL17" s="478"/>
      <c r="AM17" s="542" t="s">
        <v>1233</v>
      </c>
    </row>
    <row r="18" spans="1:39" ht="55.5" customHeight="1">
      <c r="A18" s="396" t="s">
        <v>1243</v>
      </c>
      <c r="B18" s="65"/>
      <c r="C18" s="65"/>
      <c r="D18" s="65" t="s">
        <v>55</v>
      </c>
      <c r="E18" s="56" t="s">
        <v>1223</v>
      </c>
      <c r="F18" s="540"/>
      <c r="G18" s="540"/>
      <c r="H18" s="65">
        <v>20</v>
      </c>
      <c r="I18" s="65">
        <v>30</v>
      </c>
      <c r="J18" s="214">
        <f t="shared" si="0"/>
        <v>50</v>
      </c>
      <c r="K18" s="56" t="s">
        <v>1224</v>
      </c>
      <c r="L18" s="56" t="s">
        <v>1177</v>
      </c>
      <c r="M18" s="56" t="s">
        <v>1225</v>
      </c>
      <c r="N18" s="56" t="s">
        <v>1226</v>
      </c>
      <c r="O18" s="56" t="s">
        <v>1227</v>
      </c>
      <c r="P18" s="396">
        <v>50</v>
      </c>
      <c r="Q18" s="56" t="s">
        <v>1228</v>
      </c>
      <c r="R18" s="396">
        <v>86</v>
      </c>
      <c r="S18" s="396">
        <v>2</v>
      </c>
      <c r="T18" s="396">
        <v>2</v>
      </c>
      <c r="U18" s="396" t="s">
        <v>1244</v>
      </c>
      <c r="V18" s="396">
        <v>1</v>
      </c>
      <c r="W18" s="396"/>
      <c r="X18" s="396"/>
      <c r="Y18" s="396"/>
      <c r="Z18" s="396"/>
      <c r="AA18" s="396" t="s">
        <v>1230</v>
      </c>
      <c r="AB18" s="541">
        <v>43038</v>
      </c>
      <c r="AC18" s="396"/>
      <c r="AD18" s="396" t="s">
        <v>55</v>
      </c>
      <c r="AE18" s="396"/>
      <c r="AF18" s="396" t="s">
        <v>55</v>
      </c>
      <c r="AG18" s="396" t="s">
        <v>1231</v>
      </c>
      <c r="AH18" s="56" t="s">
        <v>1232</v>
      </c>
      <c r="AI18" s="396"/>
      <c r="AJ18" s="396"/>
      <c r="AK18" s="396"/>
      <c r="AL18" s="478"/>
      <c r="AM18" s="542" t="s">
        <v>1233</v>
      </c>
    </row>
    <row r="19" spans="1:39" ht="55.5" customHeight="1">
      <c r="A19" s="396" t="s">
        <v>1243</v>
      </c>
      <c r="B19" s="65"/>
      <c r="C19" s="65"/>
      <c r="D19" s="65" t="s">
        <v>55</v>
      </c>
      <c r="E19" s="56" t="s">
        <v>1223</v>
      </c>
      <c r="F19" s="540"/>
      <c r="G19" s="540"/>
      <c r="H19" s="65">
        <v>20</v>
      </c>
      <c r="I19" s="65">
        <v>30</v>
      </c>
      <c r="J19" s="214">
        <f t="shared" si="0"/>
        <v>50</v>
      </c>
      <c r="K19" s="56" t="s">
        <v>1224</v>
      </c>
      <c r="L19" s="56" t="s">
        <v>1177</v>
      </c>
      <c r="M19" s="56" t="s">
        <v>1225</v>
      </c>
      <c r="N19" s="56" t="s">
        <v>1226</v>
      </c>
      <c r="O19" s="56" t="s">
        <v>1227</v>
      </c>
      <c r="P19" s="396">
        <v>50</v>
      </c>
      <c r="Q19" s="56" t="s">
        <v>1228</v>
      </c>
      <c r="R19" s="396">
        <v>86</v>
      </c>
      <c r="S19" s="396">
        <v>1</v>
      </c>
      <c r="T19" s="396">
        <v>1</v>
      </c>
      <c r="U19" s="396" t="s">
        <v>1245</v>
      </c>
      <c r="V19" s="396">
        <v>1</v>
      </c>
      <c r="W19" s="396"/>
      <c r="X19" s="396"/>
      <c r="Y19" s="396"/>
      <c r="Z19" s="396"/>
      <c r="AA19" s="396" t="s">
        <v>1230</v>
      </c>
      <c r="AB19" s="541">
        <v>43010</v>
      </c>
      <c r="AC19" s="396"/>
      <c r="AD19" s="396" t="s">
        <v>55</v>
      </c>
      <c r="AE19" s="396"/>
      <c r="AF19" s="396" t="s">
        <v>55</v>
      </c>
      <c r="AG19" s="396" t="s">
        <v>1246</v>
      </c>
      <c r="AH19" s="56" t="s">
        <v>1232</v>
      </c>
      <c r="AI19" s="396"/>
      <c r="AJ19" s="396"/>
      <c r="AK19" s="396"/>
      <c r="AL19" s="478"/>
      <c r="AM19" s="542" t="s">
        <v>1233</v>
      </c>
    </row>
    <row r="20" spans="1:39" ht="55.5" customHeight="1">
      <c r="A20" s="396" t="s">
        <v>1243</v>
      </c>
      <c r="B20" s="65"/>
      <c r="C20" s="65"/>
      <c r="D20" s="65" t="s">
        <v>55</v>
      </c>
      <c r="E20" s="56" t="s">
        <v>1223</v>
      </c>
      <c r="F20" s="540"/>
      <c r="G20" s="540"/>
      <c r="H20" s="65">
        <v>20</v>
      </c>
      <c r="I20" s="65">
        <v>30</v>
      </c>
      <c r="J20" s="214">
        <f t="shared" si="0"/>
        <v>50</v>
      </c>
      <c r="K20" s="56" t="s">
        <v>1224</v>
      </c>
      <c r="L20" s="56" t="s">
        <v>1177</v>
      </c>
      <c r="M20" s="56" t="s">
        <v>1225</v>
      </c>
      <c r="N20" s="56" t="s">
        <v>1226</v>
      </c>
      <c r="O20" s="56" t="s">
        <v>1227</v>
      </c>
      <c r="P20" s="396">
        <v>50</v>
      </c>
      <c r="Q20" s="56" t="s">
        <v>1228</v>
      </c>
      <c r="R20" s="396">
        <v>86</v>
      </c>
      <c r="S20" s="396">
        <v>1</v>
      </c>
      <c r="T20" s="396">
        <v>1</v>
      </c>
      <c r="U20" s="396" t="s">
        <v>1247</v>
      </c>
      <c r="V20" s="396">
        <v>1</v>
      </c>
      <c r="W20" s="396"/>
      <c r="X20" s="396"/>
      <c r="Y20" s="396"/>
      <c r="Z20" s="396"/>
      <c r="AA20" s="396" t="s">
        <v>1230</v>
      </c>
      <c r="AB20" s="541">
        <v>43023</v>
      </c>
      <c r="AC20" s="396"/>
      <c r="AD20" s="396" t="s">
        <v>55</v>
      </c>
      <c r="AE20" s="396"/>
      <c r="AF20" s="396" t="s">
        <v>55</v>
      </c>
      <c r="AG20" s="396" t="s">
        <v>1246</v>
      </c>
      <c r="AH20" s="56" t="s">
        <v>1232</v>
      </c>
      <c r="AI20" s="396"/>
      <c r="AJ20" s="396"/>
      <c r="AK20" s="396"/>
      <c r="AL20" s="478"/>
      <c r="AM20" s="542" t="s">
        <v>1233</v>
      </c>
    </row>
    <row r="21" spans="1:39" ht="55.5" customHeight="1">
      <c r="A21" s="396" t="s">
        <v>1243</v>
      </c>
      <c r="B21" s="65"/>
      <c r="C21" s="65"/>
      <c r="D21" s="65" t="s">
        <v>55</v>
      </c>
      <c r="E21" s="56" t="s">
        <v>1223</v>
      </c>
      <c r="F21" s="540"/>
      <c r="G21" s="540"/>
      <c r="H21" s="65">
        <v>20</v>
      </c>
      <c r="I21" s="65">
        <v>30</v>
      </c>
      <c r="J21" s="214">
        <f t="shared" si="0"/>
        <v>50</v>
      </c>
      <c r="K21" s="56" t="s">
        <v>1224</v>
      </c>
      <c r="L21" s="56" t="s">
        <v>1177</v>
      </c>
      <c r="M21" s="56" t="s">
        <v>1225</v>
      </c>
      <c r="N21" s="56" t="s">
        <v>1226</v>
      </c>
      <c r="O21" s="56" t="s">
        <v>1227</v>
      </c>
      <c r="P21" s="396">
        <v>50</v>
      </c>
      <c r="Q21" s="56" t="s">
        <v>1228</v>
      </c>
      <c r="R21" s="396">
        <v>86</v>
      </c>
      <c r="S21" s="396">
        <v>1</v>
      </c>
      <c r="T21" s="396">
        <v>1</v>
      </c>
      <c r="U21" s="396" t="s">
        <v>1248</v>
      </c>
      <c r="V21" s="396">
        <v>1</v>
      </c>
      <c r="W21" s="396"/>
      <c r="X21" s="396"/>
      <c r="Y21" s="396"/>
      <c r="Z21" s="396"/>
      <c r="AA21" s="396" t="s">
        <v>1230</v>
      </c>
      <c r="AB21" s="541">
        <v>43026</v>
      </c>
      <c r="AC21" s="396"/>
      <c r="AD21" s="396" t="s">
        <v>55</v>
      </c>
      <c r="AE21" s="396"/>
      <c r="AF21" s="396" t="s">
        <v>55</v>
      </c>
      <c r="AG21" s="396" t="s">
        <v>1246</v>
      </c>
      <c r="AH21" s="56" t="s">
        <v>1232</v>
      </c>
      <c r="AI21" s="396"/>
      <c r="AJ21" s="396"/>
      <c r="AK21" s="396"/>
      <c r="AL21" s="478"/>
      <c r="AM21" s="542" t="s">
        <v>1233</v>
      </c>
    </row>
    <row r="22" spans="1:39" ht="55.5" customHeight="1">
      <c r="A22" s="396" t="s">
        <v>1239</v>
      </c>
      <c r="B22" s="65"/>
      <c r="C22" s="65"/>
      <c r="D22" s="65" t="s">
        <v>55</v>
      </c>
      <c r="E22" s="56" t="s">
        <v>1240</v>
      </c>
      <c r="F22" s="540"/>
      <c r="G22" s="540"/>
      <c r="H22" s="65">
        <v>20</v>
      </c>
      <c r="I22" s="65">
        <v>30</v>
      </c>
      <c r="J22" s="214">
        <f t="shared" si="0"/>
        <v>50</v>
      </c>
      <c r="K22" s="56" t="s">
        <v>1224</v>
      </c>
      <c r="L22" s="56" t="s">
        <v>1177</v>
      </c>
      <c r="M22" s="56" t="s">
        <v>1225</v>
      </c>
      <c r="N22" s="56" t="s">
        <v>1226</v>
      </c>
      <c r="O22" s="56" t="s">
        <v>1227</v>
      </c>
      <c r="P22" s="396">
        <v>50</v>
      </c>
      <c r="Q22" s="56" t="s">
        <v>1228</v>
      </c>
      <c r="R22" s="396">
        <v>86</v>
      </c>
      <c r="S22" s="396">
        <v>1</v>
      </c>
      <c r="T22" s="396">
        <v>1</v>
      </c>
      <c r="U22" s="396" t="s">
        <v>1241</v>
      </c>
      <c r="V22" s="396">
        <v>1</v>
      </c>
      <c r="W22" s="396"/>
      <c r="X22" s="396"/>
      <c r="Y22" s="396"/>
      <c r="Z22" s="396"/>
      <c r="AA22" s="396" t="s">
        <v>1230</v>
      </c>
      <c r="AB22" s="541">
        <v>43027</v>
      </c>
      <c r="AC22" s="396"/>
      <c r="AD22" s="396" t="s">
        <v>55</v>
      </c>
      <c r="AE22" s="396"/>
      <c r="AF22" s="396" t="s">
        <v>55</v>
      </c>
      <c r="AG22" s="396" t="s">
        <v>1249</v>
      </c>
      <c r="AH22" s="56" t="s">
        <v>1232</v>
      </c>
      <c r="AI22" s="396"/>
      <c r="AJ22" s="396"/>
      <c r="AK22" s="396"/>
      <c r="AL22" s="478"/>
      <c r="AM22" s="542" t="s">
        <v>1233</v>
      </c>
    </row>
    <row r="23" spans="1:39" ht="55.5" customHeight="1">
      <c r="A23" s="396" t="s">
        <v>1239</v>
      </c>
      <c r="B23" s="65"/>
      <c r="C23" s="65"/>
      <c r="D23" s="65" t="s">
        <v>55</v>
      </c>
      <c r="E23" s="56" t="s">
        <v>1240</v>
      </c>
      <c r="F23" s="540"/>
      <c r="G23" s="540"/>
      <c r="H23" s="65">
        <v>20</v>
      </c>
      <c r="I23" s="65">
        <v>30</v>
      </c>
      <c r="J23" s="214">
        <f t="shared" si="0"/>
        <v>50</v>
      </c>
      <c r="K23" s="56" t="s">
        <v>1224</v>
      </c>
      <c r="L23" s="56" t="s">
        <v>1177</v>
      </c>
      <c r="M23" s="56" t="s">
        <v>1225</v>
      </c>
      <c r="N23" s="56" t="s">
        <v>1226</v>
      </c>
      <c r="O23" s="56" t="s">
        <v>1227</v>
      </c>
      <c r="P23" s="396">
        <v>50</v>
      </c>
      <c r="Q23" s="56" t="s">
        <v>1228</v>
      </c>
      <c r="R23" s="396">
        <v>86</v>
      </c>
      <c r="S23" s="396">
        <v>1</v>
      </c>
      <c r="T23" s="396">
        <v>1</v>
      </c>
      <c r="U23" s="396" t="s">
        <v>1250</v>
      </c>
      <c r="V23" s="396">
        <v>1</v>
      </c>
      <c r="W23" s="396"/>
      <c r="X23" s="396"/>
      <c r="Y23" s="396"/>
      <c r="Z23" s="396"/>
      <c r="AA23" s="396" t="s">
        <v>1230</v>
      </c>
      <c r="AB23" s="541">
        <v>43035</v>
      </c>
      <c r="AC23" s="396"/>
      <c r="AD23" s="396" t="s">
        <v>55</v>
      </c>
      <c r="AE23" s="396"/>
      <c r="AF23" s="396" t="s">
        <v>55</v>
      </c>
      <c r="AG23" s="396" t="s">
        <v>1249</v>
      </c>
      <c r="AH23" s="56" t="s">
        <v>1232</v>
      </c>
      <c r="AI23" s="396"/>
      <c r="AJ23" s="396"/>
      <c r="AK23" s="396"/>
      <c r="AL23" s="478"/>
      <c r="AM23" s="542" t="s">
        <v>1233</v>
      </c>
    </row>
    <row r="24" spans="1:39" ht="55.5" customHeight="1">
      <c r="A24" s="396" t="s">
        <v>1243</v>
      </c>
      <c r="B24" s="65"/>
      <c r="C24" s="65"/>
      <c r="D24" s="65" t="s">
        <v>55</v>
      </c>
      <c r="E24" s="56" t="s">
        <v>1223</v>
      </c>
      <c r="F24" s="540"/>
      <c r="G24" s="540"/>
      <c r="H24" s="65">
        <v>20</v>
      </c>
      <c r="I24" s="65">
        <v>30</v>
      </c>
      <c r="J24" s="214">
        <f t="shared" si="0"/>
        <v>50</v>
      </c>
      <c r="K24" s="56" t="s">
        <v>1224</v>
      </c>
      <c r="L24" s="56" t="s">
        <v>1177</v>
      </c>
      <c r="M24" s="56" t="s">
        <v>1225</v>
      </c>
      <c r="N24" s="56" t="s">
        <v>1226</v>
      </c>
      <c r="O24" s="56" t="s">
        <v>1227</v>
      </c>
      <c r="P24" s="396">
        <v>50</v>
      </c>
      <c r="Q24" s="56" t="s">
        <v>1228</v>
      </c>
      <c r="R24" s="396">
        <v>86</v>
      </c>
      <c r="S24" s="396">
        <v>2</v>
      </c>
      <c r="T24" s="396">
        <v>2</v>
      </c>
      <c r="U24" s="396" t="s">
        <v>1251</v>
      </c>
      <c r="V24" s="396">
        <v>1</v>
      </c>
      <c r="W24" s="396"/>
      <c r="X24" s="396"/>
      <c r="Y24" s="396"/>
      <c r="Z24" s="396"/>
      <c r="AA24" s="396" t="s">
        <v>1230</v>
      </c>
      <c r="AB24" s="541">
        <v>43035</v>
      </c>
      <c r="AC24" s="396"/>
      <c r="AD24" s="396" t="s">
        <v>55</v>
      </c>
      <c r="AE24" s="396"/>
      <c r="AF24" s="396" t="s">
        <v>55</v>
      </c>
      <c r="AG24" s="396" t="s">
        <v>1246</v>
      </c>
      <c r="AH24" s="56" t="s">
        <v>1232</v>
      </c>
      <c r="AI24" s="396"/>
      <c r="AJ24" s="396"/>
      <c r="AK24" s="396"/>
      <c r="AL24" s="478"/>
      <c r="AM24" s="542" t="s">
        <v>1233</v>
      </c>
    </row>
    <row r="25" spans="1:39" ht="55.5" customHeight="1">
      <c r="A25" s="396" t="s">
        <v>1243</v>
      </c>
      <c r="B25" s="65"/>
      <c r="C25" s="65"/>
      <c r="D25" s="65" t="s">
        <v>55</v>
      </c>
      <c r="E25" s="56" t="s">
        <v>1223</v>
      </c>
      <c r="F25" s="540"/>
      <c r="G25" s="540"/>
      <c r="H25" s="65">
        <v>20</v>
      </c>
      <c r="I25" s="65">
        <v>30</v>
      </c>
      <c r="J25" s="214">
        <f t="shared" si="0"/>
        <v>50</v>
      </c>
      <c r="K25" s="56" t="s">
        <v>1224</v>
      </c>
      <c r="L25" s="56" t="s">
        <v>1177</v>
      </c>
      <c r="M25" s="56" t="s">
        <v>1225</v>
      </c>
      <c r="N25" s="56" t="s">
        <v>1226</v>
      </c>
      <c r="O25" s="56" t="s">
        <v>1227</v>
      </c>
      <c r="P25" s="396">
        <v>50</v>
      </c>
      <c r="Q25" s="56" t="s">
        <v>1228</v>
      </c>
      <c r="R25" s="396">
        <v>86</v>
      </c>
      <c r="S25" s="396">
        <v>4</v>
      </c>
      <c r="T25" s="396">
        <v>4</v>
      </c>
      <c r="U25" s="396" t="s">
        <v>1252</v>
      </c>
      <c r="V25" s="396">
        <v>1</v>
      </c>
      <c r="W25" s="396"/>
      <c r="X25" s="396"/>
      <c r="Y25" s="396"/>
      <c r="Z25" s="396"/>
      <c r="AA25" s="396" t="s">
        <v>1230</v>
      </c>
      <c r="AB25" s="541">
        <v>43038</v>
      </c>
      <c r="AC25" s="396"/>
      <c r="AD25" s="396" t="s">
        <v>55</v>
      </c>
      <c r="AE25" s="396"/>
      <c r="AF25" s="396" t="s">
        <v>55</v>
      </c>
      <c r="AG25" s="396" t="s">
        <v>1246</v>
      </c>
      <c r="AH25" s="56" t="s">
        <v>1232</v>
      </c>
      <c r="AI25" s="396"/>
      <c r="AJ25" s="396"/>
      <c r="AK25" s="396"/>
      <c r="AL25" s="478"/>
      <c r="AM25" s="542" t="s">
        <v>1233</v>
      </c>
    </row>
    <row r="26" spans="1:39" ht="66" customHeight="1">
      <c r="A26" s="396" t="s">
        <v>1222</v>
      </c>
      <c r="B26" s="65" t="s">
        <v>55</v>
      </c>
      <c r="C26" s="65"/>
      <c r="D26" s="65"/>
      <c r="E26" s="56" t="s">
        <v>1253</v>
      </c>
      <c r="F26" s="540"/>
      <c r="G26" s="540"/>
      <c r="H26" s="540">
        <v>40</v>
      </c>
      <c r="I26" s="540">
        <v>10</v>
      </c>
      <c r="J26" s="214">
        <f t="shared" si="0"/>
        <v>50</v>
      </c>
      <c r="K26" s="56" t="s">
        <v>1254</v>
      </c>
      <c r="L26" s="56" t="s">
        <v>1177</v>
      </c>
      <c r="M26" s="56" t="s">
        <v>1225</v>
      </c>
      <c r="N26" s="56" t="s">
        <v>1226</v>
      </c>
      <c r="O26" s="56" t="s">
        <v>1255</v>
      </c>
      <c r="P26" s="396">
        <v>50</v>
      </c>
      <c r="Q26" s="56" t="s">
        <v>1228</v>
      </c>
      <c r="R26" s="65">
        <v>105</v>
      </c>
      <c r="S26" s="65">
        <v>13</v>
      </c>
      <c r="T26" s="65">
        <v>13</v>
      </c>
      <c r="U26" s="56" t="s">
        <v>1256</v>
      </c>
      <c r="V26" s="65">
        <v>1</v>
      </c>
      <c r="W26" s="65"/>
      <c r="X26" s="56"/>
      <c r="Y26" s="65"/>
      <c r="Z26" s="65"/>
      <c r="AA26" s="56" t="s">
        <v>1257</v>
      </c>
      <c r="AB26" s="221"/>
      <c r="AC26" s="65"/>
      <c r="AD26" s="65" t="s">
        <v>55</v>
      </c>
      <c r="AE26" s="65"/>
      <c r="AF26" s="65" t="s">
        <v>55</v>
      </c>
      <c r="AG26" s="56" t="s">
        <v>1258</v>
      </c>
      <c r="AH26" s="56"/>
      <c r="AI26" s="216"/>
      <c r="AJ26" s="65"/>
      <c r="AK26" s="65"/>
      <c r="AL26" s="220" t="s">
        <v>1259</v>
      </c>
      <c r="AM26" s="543" t="s">
        <v>1233</v>
      </c>
    </row>
    <row r="27" spans="1:39" ht="55.5" customHeight="1">
      <c r="A27" s="396" t="s">
        <v>1243</v>
      </c>
      <c r="B27" s="65"/>
      <c r="C27" s="65"/>
      <c r="D27" s="65" t="s">
        <v>55</v>
      </c>
      <c r="E27" s="56" t="s">
        <v>1223</v>
      </c>
      <c r="F27" s="540"/>
      <c r="G27" s="540"/>
      <c r="H27" s="65">
        <v>20</v>
      </c>
      <c r="I27" s="65">
        <v>30</v>
      </c>
      <c r="J27" s="214">
        <f t="shared" si="0"/>
        <v>50</v>
      </c>
      <c r="K27" s="56" t="s">
        <v>1224</v>
      </c>
      <c r="L27" s="56" t="s">
        <v>1177</v>
      </c>
      <c r="M27" s="56" t="s">
        <v>1225</v>
      </c>
      <c r="N27" s="56" t="s">
        <v>1226</v>
      </c>
      <c r="O27" s="56" t="s">
        <v>1227</v>
      </c>
      <c r="P27" s="396">
        <v>50</v>
      </c>
      <c r="Q27" s="56" t="s">
        <v>1228</v>
      </c>
      <c r="R27" s="396">
        <v>86</v>
      </c>
      <c r="S27" s="65">
        <v>3</v>
      </c>
      <c r="T27" s="65">
        <v>3</v>
      </c>
      <c r="U27" s="56" t="s">
        <v>1260</v>
      </c>
      <c r="V27" s="396">
        <v>1</v>
      </c>
      <c r="W27" s="396"/>
      <c r="X27" s="396"/>
      <c r="Y27" s="396"/>
      <c r="Z27" s="396"/>
      <c r="AA27" s="396" t="s">
        <v>1230</v>
      </c>
      <c r="AB27" s="541">
        <v>43046</v>
      </c>
      <c r="AC27" s="396"/>
      <c r="AD27" s="396" t="s">
        <v>55</v>
      </c>
      <c r="AE27" s="396"/>
      <c r="AF27" s="396" t="s">
        <v>55</v>
      </c>
      <c r="AG27" s="396" t="s">
        <v>1231</v>
      </c>
      <c r="AH27" s="56" t="s">
        <v>1232</v>
      </c>
      <c r="AI27" s="396"/>
      <c r="AJ27" s="396"/>
      <c r="AK27" s="396"/>
      <c r="AL27" s="478"/>
      <c r="AM27" s="544" t="s">
        <v>1261</v>
      </c>
    </row>
    <row r="28" spans="1:39" ht="55.5" customHeight="1">
      <c r="A28" s="396" t="s">
        <v>1243</v>
      </c>
      <c r="B28" s="65"/>
      <c r="C28" s="65"/>
      <c r="D28" s="65" t="s">
        <v>55</v>
      </c>
      <c r="E28" s="56" t="s">
        <v>1223</v>
      </c>
      <c r="F28" s="540"/>
      <c r="G28" s="540"/>
      <c r="H28" s="65">
        <v>20</v>
      </c>
      <c r="I28" s="65">
        <v>30</v>
      </c>
      <c r="J28" s="214">
        <f t="shared" si="0"/>
        <v>50</v>
      </c>
      <c r="K28" s="56" t="s">
        <v>1224</v>
      </c>
      <c r="L28" s="56" t="s">
        <v>1177</v>
      </c>
      <c r="M28" s="56" t="s">
        <v>1225</v>
      </c>
      <c r="N28" s="56" t="s">
        <v>1226</v>
      </c>
      <c r="O28" s="56" t="s">
        <v>1227</v>
      </c>
      <c r="P28" s="396">
        <v>50</v>
      </c>
      <c r="Q28" s="56" t="s">
        <v>1228</v>
      </c>
      <c r="R28" s="396">
        <v>86</v>
      </c>
      <c r="S28" s="396">
        <v>2</v>
      </c>
      <c r="T28" s="396">
        <v>2</v>
      </c>
      <c r="U28" s="396" t="s">
        <v>1262</v>
      </c>
      <c r="V28" s="396">
        <v>1</v>
      </c>
      <c r="W28" s="396"/>
      <c r="X28" s="396"/>
      <c r="Y28" s="396"/>
      <c r="Z28" s="396"/>
      <c r="AA28" s="396" t="s">
        <v>1230</v>
      </c>
      <c r="AB28" s="541">
        <v>43053</v>
      </c>
      <c r="AC28" s="396"/>
      <c r="AD28" s="396" t="s">
        <v>55</v>
      </c>
      <c r="AE28" s="396"/>
      <c r="AF28" s="396" t="s">
        <v>55</v>
      </c>
      <c r="AG28" s="396" t="s">
        <v>1263</v>
      </c>
      <c r="AH28" s="56" t="s">
        <v>1232</v>
      </c>
      <c r="AI28" s="396"/>
      <c r="AJ28" s="396"/>
      <c r="AK28" s="396"/>
      <c r="AL28" s="478"/>
      <c r="AM28" s="544" t="s">
        <v>1261</v>
      </c>
    </row>
    <row r="29" spans="1:39" ht="55.5" customHeight="1">
      <c r="A29" s="396" t="s">
        <v>1239</v>
      </c>
      <c r="B29" s="65"/>
      <c r="C29" s="65"/>
      <c r="D29" s="65" t="s">
        <v>55</v>
      </c>
      <c r="E29" s="56" t="s">
        <v>1240</v>
      </c>
      <c r="F29" s="540"/>
      <c r="G29" s="540"/>
      <c r="H29" s="65">
        <v>20</v>
      </c>
      <c r="I29" s="65">
        <v>30</v>
      </c>
      <c r="J29" s="214">
        <f t="shared" si="0"/>
        <v>50</v>
      </c>
      <c r="K29" s="56" t="s">
        <v>1224</v>
      </c>
      <c r="L29" s="56" t="s">
        <v>1177</v>
      </c>
      <c r="M29" s="56" t="s">
        <v>1225</v>
      </c>
      <c r="N29" s="56" t="s">
        <v>1226</v>
      </c>
      <c r="O29" s="56" t="s">
        <v>1227</v>
      </c>
      <c r="P29" s="396">
        <v>50</v>
      </c>
      <c r="Q29" s="56" t="s">
        <v>1228</v>
      </c>
      <c r="R29" s="396">
        <v>86</v>
      </c>
      <c r="S29" s="396">
        <v>1</v>
      </c>
      <c r="T29" s="396">
        <v>1</v>
      </c>
      <c r="U29" s="396" t="s">
        <v>1264</v>
      </c>
      <c r="V29" s="396">
        <v>1</v>
      </c>
      <c r="W29" s="396"/>
      <c r="X29" s="396"/>
      <c r="Y29" s="396"/>
      <c r="Z29" s="396"/>
      <c r="AA29" s="396" t="s">
        <v>1230</v>
      </c>
      <c r="AB29" s="541">
        <v>43053</v>
      </c>
      <c r="AC29" s="396"/>
      <c r="AD29" s="396" t="s">
        <v>55</v>
      </c>
      <c r="AE29" s="396"/>
      <c r="AF29" s="396" t="s">
        <v>55</v>
      </c>
      <c r="AG29" s="396" t="s">
        <v>1265</v>
      </c>
      <c r="AH29" s="56" t="s">
        <v>1242</v>
      </c>
      <c r="AI29" s="396"/>
      <c r="AJ29" s="396"/>
      <c r="AK29" s="396"/>
      <c r="AL29" s="478"/>
      <c r="AM29" s="544" t="s">
        <v>1261</v>
      </c>
    </row>
    <row r="30" spans="1:39" ht="55.5" customHeight="1">
      <c r="A30" s="396" t="s">
        <v>1243</v>
      </c>
      <c r="B30" s="65"/>
      <c r="C30" s="65"/>
      <c r="D30" s="65" t="s">
        <v>55</v>
      </c>
      <c r="E30" s="56" t="s">
        <v>1223</v>
      </c>
      <c r="F30" s="540"/>
      <c r="G30" s="540"/>
      <c r="H30" s="65">
        <v>20</v>
      </c>
      <c r="I30" s="65">
        <v>30</v>
      </c>
      <c r="J30" s="214">
        <f t="shared" si="0"/>
        <v>50</v>
      </c>
      <c r="K30" s="56" t="s">
        <v>1224</v>
      </c>
      <c r="L30" s="56" t="s">
        <v>1177</v>
      </c>
      <c r="M30" s="56" t="s">
        <v>1225</v>
      </c>
      <c r="N30" s="56" t="s">
        <v>1226</v>
      </c>
      <c r="O30" s="56" t="s">
        <v>1227</v>
      </c>
      <c r="P30" s="396">
        <v>50</v>
      </c>
      <c r="Q30" s="56" t="s">
        <v>1228</v>
      </c>
      <c r="R30" s="396">
        <v>86</v>
      </c>
      <c r="S30" s="396">
        <v>1</v>
      </c>
      <c r="T30" s="396">
        <v>1</v>
      </c>
      <c r="U30" s="396" t="s">
        <v>1266</v>
      </c>
      <c r="V30" s="396">
        <v>1</v>
      </c>
      <c r="W30" s="396"/>
      <c r="X30" s="396"/>
      <c r="Y30" s="396"/>
      <c r="Z30" s="396"/>
      <c r="AA30" s="396" t="s">
        <v>1230</v>
      </c>
      <c r="AB30" s="541">
        <v>43062</v>
      </c>
      <c r="AC30" s="396"/>
      <c r="AD30" s="396" t="s">
        <v>55</v>
      </c>
      <c r="AE30" s="396"/>
      <c r="AF30" s="396" t="s">
        <v>55</v>
      </c>
      <c r="AG30" s="396" t="s">
        <v>1263</v>
      </c>
      <c r="AH30" s="56" t="s">
        <v>1232</v>
      </c>
      <c r="AI30" s="396"/>
      <c r="AJ30" s="396"/>
      <c r="AK30" s="396"/>
      <c r="AL30" s="478"/>
      <c r="AM30" s="544" t="s">
        <v>1261</v>
      </c>
    </row>
    <row r="31" spans="1:39" ht="55.5" customHeight="1">
      <c r="A31" s="396" t="s">
        <v>1243</v>
      </c>
      <c r="B31" s="65"/>
      <c r="C31" s="65"/>
      <c r="D31" s="65" t="s">
        <v>55</v>
      </c>
      <c r="E31" s="56" t="s">
        <v>1223</v>
      </c>
      <c r="F31" s="540"/>
      <c r="G31" s="540"/>
      <c r="H31" s="65">
        <v>20</v>
      </c>
      <c r="I31" s="65">
        <v>30</v>
      </c>
      <c r="J31" s="214">
        <f t="shared" si="0"/>
        <v>50</v>
      </c>
      <c r="K31" s="56" t="s">
        <v>1224</v>
      </c>
      <c r="L31" s="56" t="s">
        <v>1177</v>
      </c>
      <c r="M31" s="56" t="s">
        <v>1225</v>
      </c>
      <c r="N31" s="56" t="s">
        <v>1226</v>
      </c>
      <c r="O31" s="56" t="s">
        <v>1227</v>
      </c>
      <c r="P31" s="396">
        <v>50</v>
      </c>
      <c r="Q31" s="56" t="s">
        <v>1228</v>
      </c>
      <c r="R31" s="396">
        <v>86</v>
      </c>
      <c r="S31" s="396">
        <v>1</v>
      </c>
      <c r="T31" s="396">
        <v>1</v>
      </c>
      <c r="U31" s="396" t="s">
        <v>1267</v>
      </c>
      <c r="V31" s="396">
        <v>1</v>
      </c>
      <c r="W31" s="396"/>
      <c r="X31" s="396"/>
      <c r="Y31" s="396"/>
      <c r="Z31" s="396"/>
      <c r="AA31" s="396" t="s">
        <v>1230</v>
      </c>
      <c r="AB31" s="541">
        <v>43067</v>
      </c>
      <c r="AC31" s="396"/>
      <c r="AD31" s="396" t="s">
        <v>55</v>
      </c>
      <c r="AE31" s="396"/>
      <c r="AF31" s="396" t="s">
        <v>55</v>
      </c>
      <c r="AG31" s="396" t="s">
        <v>1263</v>
      </c>
      <c r="AH31" s="56" t="s">
        <v>1232</v>
      </c>
      <c r="AI31" s="396"/>
      <c r="AJ31" s="396"/>
      <c r="AK31" s="396"/>
      <c r="AL31" s="478"/>
      <c r="AM31" s="544" t="s">
        <v>1261</v>
      </c>
    </row>
    <row r="32" spans="1:39" ht="55.5" customHeight="1">
      <c r="A32" s="396" t="s">
        <v>1239</v>
      </c>
      <c r="B32" s="65"/>
      <c r="C32" s="65"/>
      <c r="D32" s="65" t="s">
        <v>55</v>
      </c>
      <c r="E32" s="56" t="s">
        <v>1240</v>
      </c>
      <c r="F32" s="540"/>
      <c r="G32" s="540"/>
      <c r="H32" s="65">
        <v>20</v>
      </c>
      <c r="I32" s="65">
        <v>30</v>
      </c>
      <c r="J32" s="214">
        <f t="shared" si="0"/>
        <v>50</v>
      </c>
      <c r="K32" s="56" t="s">
        <v>1224</v>
      </c>
      <c r="L32" s="56" t="s">
        <v>1177</v>
      </c>
      <c r="M32" s="56" t="s">
        <v>1225</v>
      </c>
      <c r="N32" s="56" t="s">
        <v>1226</v>
      </c>
      <c r="O32" s="56" t="s">
        <v>1227</v>
      </c>
      <c r="P32" s="396">
        <v>50</v>
      </c>
      <c r="Q32" s="56" t="s">
        <v>1228</v>
      </c>
      <c r="R32" s="396">
        <v>86</v>
      </c>
      <c r="S32" s="396">
        <v>1</v>
      </c>
      <c r="T32" s="396">
        <v>1</v>
      </c>
      <c r="U32" s="396" t="s">
        <v>1267</v>
      </c>
      <c r="V32" s="396">
        <v>1</v>
      </c>
      <c r="W32" s="396"/>
      <c r="X32" s="396"/>
      <c r="Y32" s="396"/>
      <c r="Z32" s="396"/>
      <c r="AA32" s="396" t="s">
        <v>1230</v>
      </c>
      <c r="AB32" s="541">
        <v>43067</v>
      </c>
      <c r="AC32" s="396"/>
      <c r="AD32" s="396" t="s">
        <v>55</v>
      </c>
      <c r="AE32" s="396"/>
      <c r="AF32" s="396" t="s">
        <v>55</v>
      </c>
      <c r="AG32" s="396" t="s">
        <v>1265</v>
      </c>
      <c r="AH32" s="56" t="s">
        <v>1242</v>
      </c>
      <c r="AI32" s="396"/>
      <c r="AJ32" s="396"/>
      <c r="AK32" s="396"/>
      <c r="AL32" s="478"/>
      <c r="AM32" s="544" t="s">
        <v>1261</v>
      </c>
    </row>
    <row r="33" spans="1:39" ht="55.5" customHeight="1">
      <c r="A33" s="396" t="s">
        <v>1243</v>
      </c>
      <c r="B33" s="65"/>
      <c r="C33" s="65"/>
      <c r="D33" s="65" t="s">
        <v>55</v>
      </c>
      <c r="E33" s="56" t="s">
        <v>1223</v>
      </c>
      <c r="F33" s="540"/>
      <c r="G33" s="540"/>
      <c r="H33" s="65">
        <v>20</v>
      </c>
      <c r="I33" s="65">
        <v>30</v>
      </c>
      <c r="J33" s="214">
        <f t="shared" si="0"/>
        <v>50</v>
      </c>
      <c r="K33" s="56" t="s">
        <v>1224</v>
      </c>
      <c r="L33" s="56" t="s">
        <v>1177</v>
      </c>
      <c r="M33" s="56" t="s">
        <v>1225</v>
      </c>
      <c r="N33" s="56" t="s">
        <v>1226</v>
      </c>
      <c r="O33" s="56" t="s">
        <v>1227</v>
      </c>
      <c r="P33" s="396">
        <v>50</v>
      </c>
      <c r="Q33" s="56" t="s">
        <v>1228</v>
      </c>
      <c r="R33" s="396">
        <v>86</v>
      </c>
      <c r="S33" s="396">
        <v>2</v>
      </c>
      <c r="T33" s="396">
        <v>2</v>
      </c>
      <c r="U33" s="396" t="s">
        <v>1268</v>
      </c>
      <c r="V33" s="396">
        <v>1</v>
      </c>
      <c r="W33" s="396"/>
      <c r="X33" s="396"/>
      <c r="Y33" s="396"/>
      <c r="Z33" s="396"/>
      <c r="AA33" s="396" t="s">
        <v>1230</v>
      </c>
      <c r="AB33" s="541">
        <v>43067</v>
      </c>
      <c r="AC33" s="396"/>
      <c r="AD33" s="396" t="s">
        <v>55</v>
      </c>
      <c r="AE33" s="396"/>
      <c r="AF33" s="396" t="s">
        <v>55</v>
      </c>
      <c r="AG33" s="396" t="s">
        <v>1231</v>
      </c>
      <c r="AH33" s="56" t="s">
        <v>1232</v>
      </c>
      <c r="AI33" s="396"/>
      <c r="AJ33" s="396"/>
      <c r="AK33" s="396"/>
      <c r="AL33" s="478"/>
      <c r="AM33" s="544" t="s">
        <v>1261</v>
      </c>
    </row>
    <row r="34" spans="1:39" ht="55.5" customHeight="1">
      <c r="A34" s="396" t="s">
        <v>1243</v>
      </c>
      <c r="B34" s="65"/>
      <c r="C34" s="65"/>
      <c r="D34" s="65" t="s">
        <v>55</v>
      </c>
      <c r="E34" s="56" t="s">
        <v>1223</v>
      </c>
      <c r="F34" s="540"/>
      <c r="G34" s="540"/>
      <c r="H34" s="65">
        <v>20</v>
      </c>
      <c r="I34" s="65">
        <v>30</v>
      </c>
      <c r="J34" s="214">
        <f t="shared" si="0"/>
        <v>50</v>
      </c>
      <c r="K34" s="56" t="s">
        <v>1224</v>
      </c>
      <c r="L34" s="56" t="s">
        <v>1177</v>
      </c>
      <c r="M34" s="56" t="s">
        <v>1225</v>
      </c>
      <c r="N34" s="56" t="s">
        <v>1226</v>
      </c>
      <c r="O34" s="56" t="s">
        <v>1227</v>
      </c>
      <c r="P34" s="396">
        <v>50</v>
      </c>
      <c r="Q34" s="56" t="s">
        <v>1228</v>
      </c>
      <c r="R34" s="396">
        <v>86</v>
      </c>
      <c r="S34" s="396">
        <v>2</v>
      </c>
      <c r="T34" s="396">
        <v>2</v>
      </c>
      <c r="U34" s="396" t="s">
        <v>1269</v>
      </c>
      <c r="V34" s="396">
        <v>1</v>
      </c>
      <c r="W34" s="396"/>
      <c r="X34" s="396"/>
      <c r="Y34" s="396"/>
      <c r="Z34" s="396"/>
      <c r="AA34" s="396" t="s">
        <v>1230</v>
      </c>
      <c r="AB34" s="541">
        <v>43069</v>
      </c>
      <c r="AC34" s="396"/>
      <c r="AD34" s="396" t="s">
        <v>55</v>
      </c>
      <c r="AE34" s="396"/>
      <c r="AF34" s="396" t="s">
        <v>55</v>
      </c>
      <c r="AG34" s="396" t="s">
        <v>1263</v>
      </c>
      <c r="AH34" s="56" t="s">
        <v>1232</v>
      </c>
      <c r="AI34" s="396"/>
      <c r="AJ34" s="396"/>
      <c r="AK34" s="396"/>
      <c r="AL34" s="478"/>
      <c r="AM34" s="544" t="s">
        <v>1261</v>
      </c>
    </row>
    <row r="35" spans="1:39" ht="55.5" customHeight="1">
      <c r="A35" s="396" t="s">
        <v>1243</v>
      </c>
      <c r="B35" s="65"/>
      <c r="C35" s="65"/>
      <c r="D35" s="65" t="s">
        <v>55</v>
      </c>
      <c r="E35" s="56" t="s">
        <v>1223</v>
      </c>
      <c r="F35" s="540"/>
      <c r="G35" s="540"/>
      <c r="H35" s="65">
        <v>20</v>
      </c>
      <c r="I35" s="65">
        <v>30</v>
      </c>
      <c r="J35" s="214">
        <f t="shared" si="0"/>
        <v>50</v>
      </c>
      <c r="K35" s="56" t="s">
        <v>1224</v>
      </c>
      <c r="L35" s="56" t="s">
        <v>1177</v>
      </c>
      <c r="M35" s="56" t="s">
        <v>1225</v>
      </c>
      <c r="N35" s="56" t="s">
        <v>1226</v>
      </c>
      <c r="O35" s="56" t="s">
        <v>1227</v>
      </c>
      <c r="P35" s="396">
        <v>50</v>
      </c>
      <c r="Q35" s="56" t="s">
        <v>1228</v>
      </c>
      <c r="R35" s="396">
        <v>86</v>
      </c>
      <c r="S35" s="396">
        <v>2</v>
      </c>
      <c r="T35" s="396">
        <v>2</v>
      </c>
      <c r="U35" s="396" t="s">
        <v>1270</v>
      </c>
      <c r="V35" s="396">
        <v>1</v>
      </c>
      <c r="W35" s="396"/>
      <c r="X35" s="396"/>
      <c r="Y35" s="396"/>
      <c r="Z35" s="396"/>
      <c r="AA35" s="396" t="s">
        <v>1230</v>
      </c>
      <c r="AB35" s="541">
        <v>43042</v>
      </c>
      <c r="AC35" s="396"/>
      <c r="AD35" s="396" t="s">
        <v>55</v>
      </c>
      <c r="AE35" s="396"/>
      <c r="AF35" s="396" t="s">
        <v>55</v>
      </c>
      <c r="AG35" s="396" t="s">
        <v>1246</v>
      </c>
      <c r="AH35" s="56" t="s">
        <v>1232</v>
      </c>
      <c r="AI35" s="396"/>
      <c r="AJ35" s="396"/>
      <c r="AK35" s="396"/>
      <c r="AL35" s="478"/>
      <c r="AM35" s="544" t="s">
        <v>1261</v>
      </c>
    </row>
    <row r="36" spans="1:39" ht="55.5" customHeight="1">
      <c r="A36" s="396" t="s">
        <v>1243</v>
      </c>
      <c r="B36" s="65"/>
      <c r="C36" s="65"/>
      <c r="D36" s="65" t="s">
        <v>55</v>
      </c>
      <c r="E36" s="56" t="s">
        <v>1223</v>
      </c>
      <c r="F36" s="540"/>
      <c r="G36" s="540"/>
      <c r="H36" s="65">
        <v>20</v>
      </c>
      <c r="I36" s="65">
        <v>30</v>
      </c>
      <c r="J36" s="214">
        <f t="shared" si="0"/>
        <v>50</v>
      </c>
      <c r="K36" s="56" t="s">
        <v>1224</v>
      </c>
      <c r="L36" s="56" t="s">
        <v>1177</v>
      </c>
      <c r="M36" s="56" t="s">
        <v>1225</v>
      </c>
      <c r="N36" s="56" t="s">
        <v>1226</v>
      </c>
      <c r="O36" s="56" t="s">
        <v>1227</v>
      </c>
      <c r="P36" s="396">
        <v>50</v>
      </c>
      <c r="Q36" s="56" t="s">
        <v>1228</v>
      </c>
      <c r="R36" s="396">
        <v>86</v>
      </c>
      <c r="S36" s="396">
        <v>1</v>
      </c>
      <c r="T36" s="396">
        <v>1</v>
      </c>
      <c r="U36" s="396" t="s">
        <v>1271</v>
      </c>
      <c r="V36" s="396">
        <v>1</v>
      </c>
      <c r="W36" s="396"/>
      <c r="X36" s="396"/>
      <c r="Y36" s="396"/>
      <c r="Z36" s="396"/>
      <c r="AA36" s="396" t="s">
        <v>1230</v>
      </c>
      <c r="AB36" s="541">
        <v>43060</v>
      </c>
      <c r="AC36" s="396"/>
      <c r="AD36" s="396" t="s">
        <v>55</v>
      </c>
      <c r="AE36" s="396"/>
      <c r="AF36" s="396" t="s">
        <v>55</v>
      </c>
      <c r="AG36" s="396" t="s">
        <v>1246</v>
      </c>
      <c r="AH36" s="56" t="s">
        <v>1232</v>
      </c>
      <c r="AI36" s="396"/>
      <c r="AJ36" s="396"/>
      <c r="AK36" s="396"/>
      <c r="AL36" s="478"/>
      <c r="AM36" s="544" t="s">
        <v>1261</v>
      </c>
    </row>
    <row r="37" spans="1:39" ht="55.5" customHeight="1">
      <c r="A37" s="396" t="s">
        <v>1243</v>
      </c>
      <c r="B37" s="65"/>
      <c r="C37" s="65"/>
      <c r="D37" s="65" t="s">
        <v>55</v>
      </c>
      <c r="E37" s="56" t="s">
        <v>1223</v>
      </c>
      <c r="F37" s="540"/>
      <c r="G37" s="540"/>
      <c r="H37" s="65">
        <v>20</v>
      </c>
      <c r="I37" s="65">
        <v>30</v>
      </c>
      <c r="J37" s="214">
        <f t="shared" si="0"/>
        <v>50</v>
      </c>
      <c r="K37" s="56" t="s">
        <v>1224</v>
      </c>
      <c r="L37" s="56" t="s">
        <v>1177</v>
      </c>
      <c r="M37" s="56" t="s">
        <v>1225</v>
      </c>
      <c r="N37" s="56" t="s">
        <v>1226</v>
      </c>
      <c r="O37" s="56" t="s">
        <v>1227</v>
      </c>
      <c r="P37" s="396">
        <v>50</v>
      </c>
      <c r="Q37" s="56" t="s">
        <v>1228</v>
      </c>
      <c r="R37" s="396">
        <v>86</v>
      </c>
      <c r="S37" s="396">
        <v>1</v>
      </c>
      <c r="T37" s="396">
        <v>1</v>
      </c>
      <c r="U37" s="396" t="s">
        <v>1272</v>
      </c>
      <c r="V37" s="396">
        <v>1</v>
      </c>
      <c r="W37" s="396"/>
      <c r="X37" s="396"/>
      <c r="Y37" s="396"/>
      <c r="Z37" s="396"/>
      <c r="AA37" s="396" t="s">
        <v>1230</v>
      </c>
      <c r="AB37" s="541">
        <v>43061</v>
      </c>
      <c r="AC37" s="396"/>
      <c r="AD37" s="396" t="s">
        <v>55</v>
      </c>
      <c r="AE37" s="396"/>
      <c r="AF37" s="396" t="s">
        <v>55</v>
      </c>
      <c r="AG37" s="396" t="s">
        <v>1246</v>
      </c>
      <c r="AH37" s="56" t="s">
        <v>1232</v>
      </c>
      <c r="AI37" s="396"/>
      <c r="AJ37" s="396"/>
      <c r="AK37" s="396"/>
      <c r="AL37" s="478"/>
      <c r="AM37" s="544" t="s">
        <v>1261</v>
      </c>
    </row>
    <row r="38" spans="1:39" ht="90.75" customHeight="1">
      <c r="A38" s="396" t="s">
        <v>1222</v>
      </c>
      <c r="B38" s="65"/>
      <c r="C38" s="65"/>
      <c r="D38" s="65" t="s">
        <v>55</v>
      </c>
      <c r="E38" s="56" t="s">
        <v>1223</v>
      </c>
      <c r="F38" s="540"/>
      <c r="G38" s="540"/>
      <c r="H38" s="65">
        <v>20</v>
      </c>
      <c r="I38" s="65">
        <v>30</v>
      </c>
      <c r="J38" s="214">
        <f t="shared" si="0"/>
        <v>50</v>
      </c>
      <c r="K38" s="56" t="s">
        <v>1224</v>
      </c>
      <c r="L38" s="56" t="s">
        <v>1177</v>
      </c>
      <c r="M38" s="56" t="s">
        <v>1225</v>
      </c>
      <c r="N38" s="56" t="s">
        <v>1226</v>
      </c>
      <c r="O38" s="56" t="s">
        <v>1227</v>
      </c>
      <c r="P38" s="65">
        <v>50</v>
      </c>
      <c r="Q38" s="56" t="s">
        <v>1228</v>
      </c>
      <c r="R38" s="396">
        <v>86</v>
      </c>
      <c r="S38" s="65">
        <v>2</v>
      </c>
      <c r="T38" s="65">
        <v>1</v>
      </c>
      <c r="U38" s="56" t="s">
        <v>1273</v>
      </c>
      <c r="V38" s="65">
        <v>1</v>
      </c>
      <c r="W38" s="65" t="s">
        <v>508</v>
      </c>
      <c r="X38" s="56" t="s">
        <v>1274</v>
      </c>
      <c r="Y38" s="65"/>
      <c r="Z38" s="56"/>
      <c r="AA38" s="56" t="s">
        <v>1257</v>
      </c>
      <c r="AB38" s="221">
        <v>43060</v>
      </c>
      <c r="AC38" s="65"/>
      <c r="AD38" s="65" t="s">
        <v>55</v>
      </c>
      <c r="AE38" s="65"/>
      <c r="AF38" s="65" t="s">
        <v>55</v>
      </c>
      <c r="AG38" s="56" t="s">
        <v>1275</v>
      </c>
      <c r="AH38" s="56" t="s">
        <v>1232</v>
      </c>
      <c r="AI38" s="219" t="s">
        <v>1276</v>
      </c>
      <c r="AJ38" s="65">
        <v>2</v>
      </c>
      <c r="AK38" s="65"/>
      <c r="AL38" s="220"/>
      <c r="AM38" s="544" t="s">
        <v>1261</v>
      </c>
    </row>
    <row r="39" spans="1:39" ht="93.75" customHeight="1">
      <c r="A39" s="396" t="s">
        <v>1222</v>
      </c>
      <c r="B39" s="65"/>
      <c r="C39" s="65"/>
      <c r="D39" s="65" t="s">
        <v>55</v>
      </c>
      <c r="E39" s="56" t="s">
        <v>1240</v>
      </c>
      <c r="F39" s="540"/>
      <c r="G39" s="540"/>
      <c r="H39" s="65">
        <v>20</v>
      </c>
      <c r="I39" s="65">
        <v>30</v>
      </c>
      <c r="J39" s="214">
        <f t="shared" si="0"/>
        <v>50</v>
      </c>
      <c r="K39" s="56" t="s">
        <v>1224</v>
      </c>
      <c r="L39" s="56" t="s">
        <v>1177</v>
      </c>
      <c r="M39" s="56" t="s">
        <v>1225</v>
      </c>
      <c r="N39" s="56" t="s">
        <v>1226</v>
      </c>
      <c r="O39" s="56" t="s">
        <v>1227</v>
      </c>
      <c r="P39" s="65">
        <v>50</v>
      </c>
      <c r="Q39" s="56" t="s">
        <v>1228</v>
      </c>
      <c r="R39" s="396">
        <v>86</v>
      </c>
      <c r="S39" s="65">
        <v>1</v>
      </c>
      <c r="T39" s="65">
        <v>1</v>
      </c>
      <c r="U39" s="56" t="s">
        <v>1277</v>
      </c>
      <c r="V39" s="65">
        <v>1</v>
      </c>
      <c r="W39" s="65" t="s">
        <v>508</v>
      </c>
      <c r="X39" s="56" t="s">
        <v>1274</v>
      </c>
      <c r="Y39" s="65"/>
      <c r="Z39" s="65"/>
      <c r="AA39" s="56" t="s">
        <v>1257</v>
      </c>
      <c r="AB39" s="221">
        <v>43061</v>
      </c>
      <c r="AC39" s="65"/>
      <c r="AD39" s="65" t="s">
        <v>55</v>
      </c>
      <c r="AE39" s="65"/>
      <c r="AF39" s="65" t="s">
        <v>55</v>
      </c>
      <c r="AG39" s="56" t="s">
        <v>1278</v>
      </c>
      <c r="AH39" s="56" t="s">
        <v>1279</v>
      </c>
      <c r="AI39" s="219" t="s">
        <v>1276</v>
      </c>
      <c r="AJ39" s="65">
        <v>1</v>
      </c>
      <c r="AK39" s="65"/>
      <c r="AL39" s="220"/>
      <c r="AM39" s="544" t="s">
        <v>1261</v>
      </c>
    </row>
    <row r="40" spans="1:39" ht="93.75" customHeight="1">
      <c r="A40" s="396" t="s">
        <v>1222</v>
      </c>
      <c r="B40" s="65"/>
      <c r="C40" s="65"/>
      <c r="D40" s="65" t="s">
        <v>55</v>
      </c>
      <c r="E40" s="56" t="s">
        <v>1223</v>
      </c>
      <c r="F40" s="540"/>
      <c r="G40" s="540"/>
      <c r="H40" s="65">
        <v>20</v>
      </c>
      <c r="I40" s="65">
        <v>30</v>
      </c>
      <c r="J40" s="214">
        <f t="shared" si="0"/>
        <v>50</v>
      </c>
      <c r="K40" s="56" t="s">
        <v>1224</v>
      </c>
      <c r="L40" s="56" t="s">
        <v>1177</v>
      </c>
      <c r="M40" s="56" t="s">
        <v>1225</v>
      </c>
      <c r="N40" s="56" t="s">
        <v>1226</v>
      </c>
      <c r="O40" s="56" t="s">
        <v>1227</v>
      </c>
      <c r="P40" s="65">
        <v>50</v>
      </c>
      <c r="Q40" s="56" t="s">
        <v>1228</v>
      </c>
      <c r="R40" s="396">
        <v>86</v>
      </c>
      <c r="S40" s="65">
        <v>1</v>
      </c>
      <c r="T40" s="65">
        <v>1</v>
      </c>
      <c r="U40" s="56" t="s">
        <v>1280</v>
      </c>
      <c r="V40" s="65">
        <v>1</v>
      </c>
      <c r="W40" s="65" t="s">
        <v>1201</v>
      </c>
      <c r="X40" s="56" t="s">
        <v>1274</v>
      </c>
      <c r="Y40" s="65"/>
      <c r="Z40" s="65"/>
      <c r="AA40" s="56" t="s">
        <v>1257</v>
      </c>
      <c r="AB40" s="221">
        <v>43067</v>
      </c>
      <c r="AC40" s="65"/>
      <c r="AD40" s="65" t="s">
        <v>55</v>
      </c>
      <c r="AE40" s="65"/>
      <c r="AF40" s="65" t="s">
        <v>55</v>
      </c>
      <c r="AG40" s="56" t="s">
        <v>1281</v>
      </c>
      <c r="AH40" s="56" t="s">
        <v>1282</v>
      </c>
      <c r="AI40" s="219" t="s">
        <v>1276</v>
      </c>
      <c r="AJ40" s="65">
        <v>2</v>
      </c>
      <c r="AK40" s="65"/>
      <c r="AL40" s="220"/>
      <c r="AM40" s="544" t="s">
        <v>1261</v>
      </c>
    </row>
    <row r="41" spans="1:39" ht="93.75" customHeight="1">
      <c r="A41" s="396" t="s">
        <v>1222</v>
      </c>
      <c r="B41" s="65"/>
      <c r="C41" s="65"/>
      <c r="D41" s="65" t="s">
        <v>55</v>
      </c>
      <c r="E41" s="56" t="s">
        <v>1223</v>
      </c>
      <c r="F41" s="540"/>
      <c r="G41" s="540"/>
      <c r="H41" s="65">
        <v>20</v>
      </c>
      <c r="I41" s="65">
        <v>30</v>
      </c>
      <c r="J41" s="214">
        <f t="shared" si="0"/>
        <v>50</v>
      </c>
      <c r="K41" s="56" t="s">
        <v>1224</v>
      </c>
      <c r="L41" s="56" t="s">
        <v>1177</v>
      </c>
      <c r="M41" s="56" t="s">
        <v>1225</v>
      </c>
      <c r="N41" s="56" t="s">
        <v>1226</v>
      </c>
      <c r="O41" s="56" t="s">
        <v>1227</v>
      </c>
      <c r="P41" s="65">
        <v>50</v>
      </c>
      <c r="Q41" s="56" t="s">
        <v>1228</v>
      </c>
      <c r="R41" s="396">
        <v>86</v>
      </c>
      <c r="S41" s="65">
        <v>1</v>
      </c>
      <c r="T41" s="65">
        <v>1</v>
      </c>
      <c r="U41" s="56" t="s">
        <v>1283</v>
      </c>
      <c r="V41" s="65">
        <v>1</v>
      </c>
      <c r="W41" s="65" t="s">
        <v>1201</v>
      </c>
      <c r="X41" s="56" t="s">
        <v>1274</v>
      </c>
      <c r="Y41" s="65"/>
      <c r="Z41" s="65"/>
      <c r="AA41" s="56" t="s">
        <v>1257</v>
      </c>
      <c r="AB41" s="221">
        <v>43067</v>
      </c>
      <c r="AC41" s="65"/>
      <c r="AD41" s="65" t="s">
        <v>55</v>
      </c>
      <c r="AE41" s="65"/>
      <c r="AF41" s="65" t="s">
        <v>55</v>
      </c>
      <c r="AG41" s="56" t="s">
        <v>1284</v>
      </c>
      <c r="AH41" s="56" t="s">
        <v>1285</v>
      </c>
      <c r="AI41" s="219" t="s">
        <v>1276</v>
      </c>
      <c r="AJ41" s="65">
        <v>1</v>
      </c>
      <c r="AK41" s="65"/>
      <c r="AL41" s="220"/>
      <c r="AM41" s="544" t="s">
        <v>1261</v>
      </c>
    </row>
    <row r="42" spans="1:39" ht="93.75" customHeight="1">
      <c r="A42" s="396" t="s">
        <v>1222</v>
      </c>
      <c r="B42" s="65"/>
      <c r="C42" s="65"/>
      <c r="D42" s="65" t="s">
        <v>55</v>
      </c>
      <c r="E42" s="56" t="s">
        <v>1223</v>
      </c>
      <c r="F42" s="540"/>
      <c r="G42" s="540"/>
      <c r="H42" s="65">
        <v>20</v>
      </c>
      <c r="I42" s="65">
        <v>30</v>
      </c>
      <c r="J42" s="214">
        <f t="shared" si="0"/>
        <v>50</v>
      </c>
      <c r="K42" s="56" t="s">
        <v>1224</v>
      </c>
      <c r="L42" s="56" t="s">
        <v>1177</v>
      </c>
      <c r="M42" s="56" t="s">
        <v>1225</v>
      </c>
      <c r="N42" s="56" t="s">
        <v>1226</v>
      </c>
      <c r="O42" s="56" t="s">
        <v>1227</v>
      </c>
      <c r="P42" s="65">
        <v>50</v>
      </c>
      <c r="Q42" s="56" t="s">
        <v>1228</v>
      </c>
      <c r="R42" s="396">
        <v>86</v>
      </c>
      <c r="S42" s="65">
        <v>1</v>
      </c>
      <c r="T42" s="65">
        <v>1</v>
      </c>
      <c r="U42" s="56" t="s">
        <v>1286</v>
      </c>
      <c r="V42" s="65">
        <v>1</v>
      </c>
      <c r="W42" s="65" t="s">
        <v>1201</v>
      </c>
      <c r="X42" s="56" t="s">
        <v>1274</v>
      </c>
      <c r="Y42" s="65"/>
      <c r="Z42" s="65"/>
      <c r="AA42" s="56" t="s">
        <v>1257</v>
      </c>
      <c r="AB42" s="221">
        <v>43067</v>
      </c>
      <c r="AC42" s="65"/>
      <c r="AD42" s="65" t="s">
        <v>55</v>
      </c>
      <c r="AE42" s="65"/>
      <c r="AF42" s="65" t="s">
        <v>55</v>
      </c>
      <c r="AG42" s="56" t="s">
        <v>1287</v>
      </c>
      <c r="AH42" s="56" t="s">
        <v>1288</v>
      </c>
      <c r="AI42" s="219" t="s">
        <v>1276</v>
      </c>
      <c r="AJ42" s="65">
        <v>1</v>
      </c>
      <c r="AK42" s="65"/>
      <c r="AL42" s="220"/>
      <c r="AM42" s="544" t="s">
        <v>1261</v>
      </c>
    </row>
    <row r="43" spans="1:39" ht="93.75" customHeight="1">
      <c r="A43" s="396" t="s">
        <v>1222</v>
      </c>
      <c r="B43" s="65" t="s">
        <v>55</v>
      </c>
      <c r="C43" s="65"/>
      <c r="D43" s="65"/>
      <c r="E43" s="56" t="s">
        <v>1253</v>
      </c>
      <c r="F43" s="540"/>
      <c r="G43" s="540"/>
      <c r="H43" s="540">
        <v>40</v>
      </c>
      <c r="I43" s="540">
        <v>10</v>
      </c>
      <c r="J43" s="214">
        <f t="shared" si="0"/>
        <v>50</v>
      </c>
      <c r="K43" s="56" t="s">
        <v>1254</v>
      </c>
      <c r="L43" s="56" t="s">
        <v>1177</v>
      </c>
      <c r="M43" s="56" t="s">
        <v>1225</v>
      </c>
      <c r="N43" s="56" t="s">
        <v>1226</v>
      </c>
      <c r="O43" s="56" t="s">
        <v>1255</v>
      </c>
      <c r="P43" s="65">
        <v>50</v>
      </c>
      <c r="Q43" s="56" t="s">
        <v>1289</v>
      </c>
      <c r="R43" s="65">
        <v>105</v>
      </c>
      <c r="S43" s="65">
        <v>37</v>
      </c>
      <c r="T43" s="65">
        <v>37</v>
      </c>
      <c r="U43" s="545" t="s">
        <v>1290</v>
      </c>
      <c r="V43" s="65">
        <v>10</v>
      </c>
      <c r="W43" s="65" t="s">
        <v>1291</v>
      </c>
      <c r="X43" s="56" t="s">
        <v>1274</v>
      </c>
      <c r="Y43" s="65">
        <f>SUM(W43)</f>
        <v>0</v>
      </c>
      <c r="Z43" s="65"/>
      <c r="AA43" s="65" t="s">
        <v>1230</v>
      </c>
      <c r="AB43" s="202"/>
      <c r="AC43" s="65">
        <f>SUM(Z43)</f>
        <v>0</v>
      </c>
      <c r="AD43" s="65">
        <f t="shared" ref="AD43:AF44" si="1">SUM(AC43)</f>
        <v>0</v>
      </c>
      <c r="AE43" s="65">
        <f t="shared" si="1"/>
        <v>0</v>
      </c>
      <c r="AF43" s="65">
        <f t="shared" si="1"/>
        <v>0</v>
      </c>
      <c r="AG43" s="56" t="s">
        <v>1292</v>
      </c>
      <c r="AH43" s="56" t="s">
        <v>1293</v>
      </c>
      <c r="AI43" s="219">
        <v>0.83</v>
      </c>
      <c r="AJ43" s="65"/>
      <c r="AK43" s="65"/>
      <c r="AL43" s="546" t="s">
        <v>1294</v>
      </c>
      <c r="AM43" s="544" t="s">
        <v>1261</v>
      </c>
    </row>
    <row r="44" spans="1:39" ht="93.75" customHeight="1">
      <c r="A44" s="396" t="s">
        <v>1222</v>
      </c>
      <c r="B44" s="65"/>
      <c r="C44" s="65" t="s">
        <v>55</v>
      </c>
      <c r="D44" s="65"/>
      <c r="E44" s="56" t="s">
        <v>1295</v>
      </c>
      <c r="F44" s="540"/>
      <c r="G44" s="540"/>
      <c r="H44" s="540">
        <v>10</v>
      </c>
      <c r="I44" s="540">
        <v>10</v>
      </c>
      <c r="J44" s="214">
        <f t="shared" si="0"/>
        <v>20</v>
      </c>
      <c r="K44" s="56" t="s">
        <v>1296</v>
      </c>
      <c r="L44" s="56" t="s">
        <v>1177</v>
      </c>
      <c r="M44" s="56" t="s">
        <v>1225</v>
      </c>
      <c r="N44" s="56" t="s">
        <v>1226</v>
      </c>
      <c r="O44" s="56" t="s">
        <v>1255</v>
      </c>
      <c r="P44" s="65">
        <v>20</v>
      </c>
      <c r="Q44" s="56" t="s">
        <v>1289</v>
      </c>
      <c r="R44" s="65">
        <v>9</v>
      </c>
      <c r="S44" s="65">
        <v>9</v>
      </c>
      <c r="T44" s="65">
        <v>9</v>
      </c>
      <c r="U44" s="546" t="s">
        <v>1297</v>
      </c>
      <c r="V44" s="65">
        <v>1</v>
      </c>
      <c r="W44" s="65">
        <v>0</v>
      </c>
      <c r="X44" s="65" t="s">
        <v>1274</v>
      </c>
      <c r="Y44" s="65">
        <f>SUM(W44)</f>
        <v>0</v>
      </c>
      <c r="Z44" s="65"/>
      <c r="AA44" s="65" t="s">
        <v>1230</v>
      </c>
      <c r="AB44" s="202"/>
      <c r="AC44" s="65">
        <f>SUM(Z44)</f>
        <v>0</v>
      </c>
      <c r="AD44" s="65">
        <f t="shared" si="1"/>
        <v>0</v>
      </c>
      <c r="AE44" s="65">
        <f t="shared" si="1"/>
        <v>0</v>
      </c>
      <c r="AF44" s="65">
        <f t="shared" si="1"/>
        <v>0</v>
      </c>
      <c r="AG44" s="56" t="s">
        <v>1298</v>
      </c>
      <c r="AH44" s="56" t="s">
        <v>1299</v>
      </c>
      <c r="AI44" s="219">
        <v>1</v>
      </c>
      <c r="AJ44" s="65"/>
      <c r="AK44" s="65"/>
      <c r="AL44" s="546" t="s">
        <v>1300</v>
      </c>
      <c r="AM44" s="544" t="s">
        <v>1261</v>
      </c>
    </row>
    <row r="45" spans="1:39" ht="105.75" customHeight="1">
      <c r="A45" s="396" t="s">
        <v>1222</v>
      </c>
      <c r="B45" s="65"/>
      <c r="C45" s="65"/>
      <c r="D45" s="65" t="s">
        <v>55</v>
      </c>
      <c r="E45" s="56" t="s">
        <v>1301</v>
      </c>
      <c r="F45" s="540"/>
      <c r="G45" s="540"/>
      <c r="H45" s="65">
        <v>20</v>
      </c>
      <c r="I45" s="65">
        <v>30</v>
      </c>
      <c r="J45" s="214">
        <f t="shared" si="0"/>
        <v>50</v>
      </c>
      <c r="K45" s="56" t="s">
        <v>1224</v>
      </c>
      <c r="L45" s="56" t="s">
        <v>1177</v>
      </c>
      <c r="M45" s="56" t="s">
        <v>1225</v>
      </c>
      <c r="N45" s="56" t="s">
        <v>1226</v>
      </c>
      <c r="O45" s="56" t="s">
        <v>1255</v>
      </c>
      <c r="P45" s="65">
        <v>50</v>
      </c>
      <c r="Q45" s="56" t="s">
        <v>1289</v>
      </c>
      <c r="R45" s="396">
        <v>86</v>
      </c>
      <c r="S45" s="65">
        <v>35</v>
      </c>
      <c r="T45" s="65">
        <f>SUM(S45)</f>
        <v>35</v>
      </c>
      <c r="U45" s="220" t="s">
        <v>1302</v>
      </c>
      <c r="V45" s="65">
        <v>0</v>
      </c>
      <c r="W45" s="65"/>
      <c r="X45" s="56" t="s">
        <v>1274</v>
      </c>
      <c r="Y45" s="65"/>
      <c r="Z45" s="65"/>
      <c r="AA45" s="65" t="s">
        <v>1230</v>
      </c>
      <c r="AB45" s="202"/>
      <c r="AC45" s="65"/>
      <c r="AD45" s="65"/>
      <c r="AE45" s="65"/>
      <c r="AF45" s="65"/>
      <c r="AG45" s="56"/>
      <c r="AH45" s="65"/>
      <c r="AI45" s="65"/>
      <c r="AJ45" s="65"/>
      <c r="AK45" s="65"/>
      <c r="AL45" s="546" t="s">
        <v>1303</v>
      </c>
      <c r="AM45" s="544" t="s">
        <v>1261</v>
      </c>
    </row>
    <row r="46" spans="1:39" ht="93.75" customHeight="1">
      <c r="A46" s="396" t="s">
        <v>1222</v>
      </c>
      <c r="B46" s="65"/>
      <c r="C46" s="65"/>
      <c r="D46" s="65" t="s">
        <v>55</v>
      </c>
      <c r="E46" s="56" t="s">
        <v>1223</v>
      </c>
      <c r="F46" s="540"/>
      <c r="G46" s="540"/>
      <c r="H46" s="65">
        <v>20</v>
      </c>
      <c r="I46" s="65">
        <v>30</v>
      </c>
      <c r="J46" s="214">
        <f t="shared" si="0"/>
        <v>50</v>
      </c>
      <c r="K46" s="56" t="s">
        <v>1224</v>
      </c>
      <c r="L46" s="56" t="s">
        <v>1177</v>
      </c>
      <c r="M46" s="56" t="s">
        <v>1225</v>
      </c>
      <c r="N46" s="56" t="s">
        <v>1226</v>
      </c>
      <c r="O46" s="56" t="s">
        <v>1227</v>
      </c>
      <c r="P46" s="65">
        <v>50</v>
      </c>
      <c r="Q46" s="56" t="s">
        <v>1228</v>
      </c>
      <c r="R46" s="396">
        <v>86</v>
      </c>
      <c r="S46" s="65">
        <v>2</v>
      </c>
      <c r="T46" s="65">
        <v>2</v>
      </c>
      <c r="U46" s="220" t="s">
        <v>1304</v>
      </c>
      <c r="V46" s="65">
        <v>1</v>
      </c>
      <c r="W46" s="65"/>
      <c r="X46" s="65"/>
      <c r="Y46" s="65"/>
      <c r="Z46" s="65"/>
      <c r="AA46" s="65" t="s">
        <v>1230</v>
      </c>
      <c r="AB46" s="221">
        <v>43074</v>
      </c>
      <c r="AC46" s="65"/>
      <c r="AD46" s="65" t="s">
        <v>55</v>
      </c>
      <c r="AE46" s="65"/>
      <c r="AF46" s="65" t="s">
        <v>55</v>
      </c>
      <c r="AG46" s="56" t="s">
        <v>1305</v>
      </c>
      <c r="AH46" s="56" t="s">
        <v>1282</v>
      </c>
      <c r="AI46" s="219" t="s">
        <v>1276</v>
      </c>
      <c r="AJ46" s="65"/>
      <c r="AK46" s="65"/>
      <c r="AL46" s="220"/>
      <c r="AM46" s="543" t="s">
        <v>1306</v>
      </c>
    </row>
    <row r="47" spans="1:39" ht="93.75" customHeight="1">
      <c r="A47" s="396" t="s">
        <v>1239</v>
      </c>
      <c r="B47" s="65"/>
      <c r="C47" s="65"/>
      <c r="D47" s="65" t="s">
        <v>55</v>
      </c>
      <c r="E47" s="56" t="s">
        <v>1240</v>
      </c>
      <c r="F47" s="540"/>
      <c r="G47" s="540"/>
      <c r="H47" s="65">
        <v>20</v>
      </c>
      <c r="I47" s="65">
        <v>30</v>
      </c>
      <c r="J47" s="214">
        <f t="shared" si="0"/>
        <v>50</v>
      </c>
      <c r="K47" s="56" t="s">
        <v>1224</v>
      </c>
      <c r="L47" s="56" t="s">
        <v>1177</v>
      </c>
      <c r="M47" s="56" t="s">
        <v>1225</v>
      </c>
      <c r="N47" s="56" t="s">
        <v>1226</v>
      </c>
      <c r="O47" s="56" t="s">
        <v>1227</v>
      </c>
      <c r="P47" s="396">
        <v>50</v>
      </c>
      <c r="Q47" s="56" t="s">
        <v>1228</v>
      </c>
      <c r="R47" s="396">
        <v>86</v>
      </c>
      <c r="S47" s="65">
        <v>2</v>
      </c>
      <c r="T47" s="65">
        <v>2</v>
      </c>
      <c r="U47" s="220" t="s">
        <v>1304</v>
      </c>
      <c r="V47" s="65">
        <v>1</v>
      </c>
      <c r="W47" s="65"/>
      <c r="X47" s="65"/>
      <c r="Y47" s="65"/>
      <c r="Z47" s="65"/>
      <c r="AA47" s="65" t="s">
        <v>1230</v>
      </c>
      <c r="AB47" s="221">
        <v>43074</v>
      </c>
      <c r="AC47" s="65"/>
      <c r="AD47" s="65" t="s">
        <v>55</v>
      </c>
      <c r="AE47" s="65"/>
      <c r="AF47" s="65" t="s">
        <v>55</v>
      </c>
      <c r="AG47" s="56" t="s">
        <v>1307</v>
      </c>
      <c r="AH47" s="56" t="s">
        <v>1308</v>
      </c>
      <c r="AI47" s="219" t="s">
        <v>1276</v>
      </c>
      <c r="AJ47" s="65"/>
      <c r="AK47" s="65"/>
      <c r="AL47" s="220"/>
      <c r="AM47" s="543" t="s">
        <v>1306</v>
      </c>
    </row>
    <row r="48" spans="1:39" ht="93.75" customHeight="1">
      <c r="A48" s="396" t="s">
        <v>1239</v>
      </c>
      <c r="B48" s="65"/>
      <c r="C48" s="65"/>
      <c r="D48" s="65" t="s">
        <v>55</v>
      </c>
      <c r="E48" s="56" t="s">
        <v>1240</v>
      </c>
      <c r="F48" s="540"/>
      <c r="G48" s="540"/>
      <c r="H48" s="65">
        <v>20</v>
      </c>
      <c r="I48" s="65">
        <v>30</v>
      </c>
      <c r="J48" s="214">
        <f t="shared" si="0"/>
        <v>50</v>
      </c>
      <c r="K48" s="56" t="s">
        <v>1224</v>
      </c>
      <c r="L48" s="56" t="s">
        <v>1177</v>
      </c>
      <c r="M48" s="56" t="s">
        <v>1225</v>
      </c>
      <c r="N48" s="56" t="s">
        <v>1226</v>
      </c>
      <c r="O48" s="56" t="s">
        <v>1227</v>
      </c>
      <c r="P48" s="396">
        <v>50</v>
      </c>
      <c r="Q48" s="56" t="s">
        <v>1228</v>
      </c>
      <c r="R48" s="396">
        <v>86</v>
      </c>
      <c r="S48" s="65">
        <v>3</v>
      </c>
      <c r="T48" s="65">
        <v>3</v>
      </c>
      <c r="U48" s="220" t="s">
        <v>1309</v>
      </c>
      <c r="V48" s="65">
        <v>1</v>
      </c>
      <c r="W48" s="65"/>
      <c r="X48" s="65"/>
      <c r="Y48" s="65"/>
      <c r="Z48" s="65"/>
      <c r="AA48" s="65" t="s">
        <v>1230</v>
      </c>
      <c r="AB48" s="221">
        <v>43074</v>
      </c>
      <c r="AC48" s="65"/>
      <c r="AD48" s="65" t="s">
        <v>55</v>
      </c>
      <c r="AE48" s="65"/>
      <c r="AF48" s="65" t="s">
        <v>55</v>
      </c>
      <c r="AG48" s="56" t="s">
        <v>1307</v>
      </c>
      <c r="AH48" s="56" t="s">
        <v>1308</v>
      </c>
      <c r="AI48" s="219" t="s">
        <v>1276</v>
      </c>
      <c r="AJ48" s="65"/>
      <c r="AK48" s="65"/>
      <c r="AL48" s="56" t="s">
        <v>1310</v>
      </c>
      <c r="AM48" s="543" t="s">
        <v>1306</v>
      </c>
    </row>
    <row r="49" spans="1:39" ht="93.75" customHeight="1">
      <c r="A49" s="396" t="s">
        <v>1222</v>
      </c>
      <c r="B49" s="65"/>
      <c r="C49" s="65"/>
      <c r="D49" s="65" t="s">
        <v>55</v>
      </c>
      <c r="E49" s="56" t="s">
        <v>1223</v>
      </c>
      <c r="F49" s="540"/>
      <c r="G49" s="540"/>
      <c r="H49" s="65">
        <v>20</v>
      </c>
      <c r="I49" s="65">
        <v>30</v>
      </c>
      <c r="J49" s="214">
        <f t="shared" si="0"/>
        <v>50</v>
      </c>
      <c r="K49" s="56" t="s">
        <v>1224</v>
      </c>
      <c r="L49" s="56" t="s">
        <v>1177</v>
      </c>
      <c r="M49" s="56" t="s">
        <v>1225</v>
      </c>
      <c r="N49" s="56" t="s">
        <v>1226</v>
      </c>
      <c r="O49" s="56" t="s">
        <v>1227</v>
      </c>
      <c r="P49" s="65">
        <v>50</v>
      </c>
      <c r="Q49" s="56" t="s">
        <v>1228</v>
      </c>
      <c r="R49" s="396">
        <v>86</v>
      </c>
      <c r="S49" s="65">
        <v>2</v>
      </c>
      <c r="T49" s="65">
        <v>2</v>
      </c>
      <c r="U49" s="220" t="s">
        <v>1311</v>
      </c>
      <c r="V49" s="65">
        <v>1</v>
      </c>
      <c r="W49" s="65"/>
      <c r="X49" s="65"/>
      <c r="Y49" s="65"/>
      <c r="Z49" s="65"/>
      <c r="AA49" s="65" t="s">
        <v>1230</v>
      </c>
      <c r="AB49" s="547">
        <v>43081</v>
      </c>
      <c r="AC49" s="65"/>
      <c r="AD49" s="65" t="s">
        <v>55</v>
      </c>
      <c r="AE49" s="65"/>
      <c r="AF49" s="65" t="s">
        <v>55</v>
      </c>
      <c r="AG49" s="56" t="s">
        <v>1312</v>
      </c>
      <c r="AH49" s="56" t="s">
        <v>1308</v>
      </c>
      <c r="AI49" s="219" t="s">
        <v>1276</v>
      </c>
      <c r="AJ49" s="65"/>
      <c r="AK49" s="65"/>
      <c r="AL49" s="220"/>
      <c r="AM49" s="543" t="s">
        <v>1306</v>
      </c>
    </row>
    <row r="50" spans="1:39" ht="93.75" customHeight="1">
      <c r="A50" s="396" t="s">
        <v>1222</v>
      </c>
      <c r="B50" s="65"/>
      <c r="C50" s="65"/>
      <c r="D50" s="65" t="s">
        <v>55</v>
      </c>
      <c r="E50" s="56" t="s">
        <v>1240</v>
      </c>
      <c r="F50" s="540"/>
      <c r="G50" s="540"/>
      <c r="H50" s="65">
        <v>20</v>
      </c>
      <c r="I50" s="65">
        <v>30</v>
      </c>
      <c r="J50" s="214">
        <f t="shared" si="0"/>
        <v>50</v>
      </c>
      <c r="K50" s="56" t="s">
        <v>1224</v>
      </c>
      <c r="L50" s="56" t="s">
        <v>1177</v>
      </c>
      <c r="M50" s="56" t="s">
        <v>1225</v>
      </c>
      <c r="N50" s="56" t="s">
        <v>1226</v>
      </c>
      <c r="O50" s="56" t="s">
        <v>1227</v>
      </c>
      <c r="P50" s="65">
        <v>50</v>
      </c>
      <c r="Q50" s="56" t="s">
        <v>1228</v>
      </c>
      <c r="R50" s="396">
        <v>86</v>
      </c>
      <c r="S50" s="65">
        <v>1</v>
      </c>
      <c r="T50" s="65">
        <v>1</v>
      </c>
      <c r="U50" s="56" t="s">
        <v>1277</v>
      </c>
      <c r="V50" s="65">
        <v>2</v>
      </c>
      <c r="W50" s="65" t="s">
        <v>1313</v>
      </c>
      <c r="X50" s="56" t="s">
        <v>1274</v>
      </c>
      <c r="Y50" s="65"/>
      <c r="Z50" s="65"/>
      <c r="AA50" s="65" t="s">
        <v>1230</v>
      </c>
      <c r="AB50" s="221">
        <v>43074</v>
      </c>
      <c r="AC50" s="65"/>
      <c r="AD50" s="65" t="s">
        <v>55</v>
      </c>
      <c r="AE50" s="65"/>
      <c r="AF50" s="65" t="s">
        <v>55</v>
      </c>
      <c r="AG50" s="56" t="s">
        <v>1314</v>
      </c>
      <c r="AH50" s="56" t="s">
        <v>1315</v>
      </c>
      <c r="AI50" s="219" t="s">
        <v>1276</v>
      </c>
      <c r="AJ50" s="65">
        <v>1</v>
      </c>
      <c r="AK50" s="65"/>
      <c r="AL50" s="220"/>
      <c r="AM50" s="543" t="s">
        <v>1316</v>
      </c>
    </row>
    <row r="51" spans="1:39" ht="93.75" customHeight="1">
      <c r="A51" s="396" t="s">
        <v>1222</v>
      </c>
      <c r="B51" s="65"/>
      <c r="C51" s="65"/>
      <c r="D51" s="65" t="s">
        <v>55</v>
      </c>
      <c r="E51" s="56" t="s">
        <v>1223</v>
      </c>
      <c r="F51" s="540"/>
      <c r="G51" s="540"/>
      <c r="H51" s="65">
        <v>20</v>
      </c>
      <c r="I51" s="65">
        <v>30</v>
      </c>
      <c r="J51" s="214">
        <f t="shared" si="0"/>
        <v>50</v>
      </c>
      <c r="K51" s="56" t="s">
        <v>1224</v>
      </c>
      <c r="L51" s="56" t="s">
        <v>1177</v>
      </c>
      <c r="M51" s="56" t="s">
        <v>1225</v>
      </c>
      <c r="N51" s="56" t="s">
        <v>1226</v>
      </c>
      <c r="O51" s="56" t="s">
        <v>1227</v>
      </c>
      <c r="P51" s="65">
        <v>50</v>
      </c>
      <c r="Q51" s="56" t="s">
        <v>1228</v>
      </c>
      <c r="R51" s="396">
        <v>86</v>
      </c>
      <c r="S51" s="65">
        <v>2</v>
      </c>
      <c r="T51" s="65">
        <v>1</v>
      </c>
      <c r="U51" s="56" t="s">
        <v>1317</v>
      </c>
      <c r="V51" s="65">
        <v>1</v>
      </c>
      <c r="W51" s="65" t="s">
        <v>1318</v>
      </c>
      <c r="X51" s="56" t="s">
        <v>1274</v>
      </c>
      <c r="Y51" s="65"/>
      <c r="Z51" s="56"/>
      <c r="AA51" s="65" t="s">
        <v>1230</v>
      </c>
      <c r="AB51" s="221">
        <v>43074</v>
      </c>
      <c r="AC51" s="65"/>
      <c r="AD51" s="65" t="s">
        <v>55</v>
      </c>
      <c r="AE51" s="65"/>
      <c r="AF51" s="65" t="s">
        <v>55</v>
      </c>
      <c r="AG51" s="56" t="s">
        <v>1319</v>
      </c>
      <c r="AH51" s="56" t="s">
        <v>1320</v>
      </c>
      <c r="AI51" s="219" t="s">
        <v>1276</v>
      </c>
      <c r="AJ51" s="65">
        <v>2</v>
      </c>
      <c r="AK51" s="65"/>
      <c r="AL51" s="220"/>
      <c r="AM51" s="543" t="s">
        <v>1316</v>
      </c>
    </row>
    <row r="52" spans="1:39" ht="93.75" customHeight="1">
      <c r="A52" s="396" t="s">
        <v>1237</v>
      </c>
      <c r="B52" s="65" t="s">
        <v>55</v>
      </c>
      <c r="C52" s="65"/>
      <c r="D52" s="65"/>
      <c r="E52" s="56" t="s">
        <v>1321</v>
      </c>
      <c r="F52" s="65"/>
      <c r="G52" s="65"/>
      <c r="H52" s="540">
        <v>40</v>
      </c>
      <c r="I52" s="540">
        <v>10</v>
      </c>
      <c r="J52" s="214">
        <f t="shared" si="0"/>
        <v>50</v>
      </c>
      <c r="K52" s="56" t="s">
        <v>1322</v>
      </c>
      <c r="L52" s="56" t="s">
        <v>1177</v>
      </c>
      <c r="M52" s="56" t="s">
        <v>1225</v>
      </c>
      <c r="N52" s="56" t="s">
        <v>1226</v>
      </c>
      <c r="O52" s="56" t="s">
        <v>1323</v>
      </c>
      <c r="P52" s="65">
        <v>50</v>
      </c>
      <c r="Q52" s="56" t="s">
        <v>1228</v>
      </c>
      <c r="R52" s="65">
        <v>105</v>
      </c>
      <c r="S52" s="65">
        <v>14</v>
      </c>
      <c r="T52" s="65">
        <v>10</v>
      </c>
      <c r="U52" s="56" t="s">
        <v>1324</v>
      </c>
      <c r="V52" s="65">
        <v>1</v>
      </c>
      <c r="W52" s="65"/>
      <c r="X52" s="56"/>
      <c r="Y52" s="65"/>
      <c r="Z52" s="65"/>
      <c r="AA52" s="65" t="s">
        <v>1230</v>
      </c>
      <c r="AB52" s="221">
        <v>43076</v>
      </c>
      <c r="AC52" s="65"/>
      <c r="AD52" s="65" t="s">
        <v>55</v>
      </c>
      <c r="AE52" s="65"/>
      <c r="AF52" s="65" t="s">
        <v>55</v>
      </c>
      <c r="AG52" s="56" t="s">
        <v>1325</v>
      </c>
      <c r="AH52" s="56" t="s">
        <v>1326</v>
      </c>
      <c r="AI52" s="219" t="s">
        <v>1276</v>
      </c>
      <c r="AJ52" s="65"/>
      <c r="AK52" s="65"/>
      <c r="AL52" s="220"/>
      <c r="AM52" s="543" t="s">
        <v>1316</v>
      </c>
    </row>
    <row r="53" spans="1:39" ht="124.5" customHeight="1">
      <c r="A53" s="396" t="s">
        <v>1239</v>
      </c>
      <c r="B53" s="65" t="s">
        <v>55</v>
      </c>
      <c r="C53" s="65"/>
      <c r="D53" s="65"/>
      <c r="E53" s="56" t="s">
        <v>1321</v>
      </c>
      <c r="F53" s="65"/>
      <c r="G53" s="65"/>
      <c r="H53" s="540">
        <v>40</v>
      </c>
      <c r="I53" s="540">
        <v>10</v>
      </c>
      <c r="J53" s="214">
        <f t="shared" si="0"/>
        <v>50</v>
      </c>
      <c r="K53" s="56" t="s">
        <v>1322</v>
      </c>
      <c r="L53" s="56" t="s">
        <v>1177</v>
      </c>
      <c r="M53" s="56" t="s">
        <v>1225</v>
      </c>
      <c r="N53" s="56" t="s">
        <v>1226</v>
      </c>
      <c r="O53" s="56" t="s">
        <v>1323</v>
      </c>
      <c r="P53" s="65">
        <v>50</v>
      </c>
      <c r="Q53" s="56" t="s">
        <v>1228</v>
      </c>
      <c r="R53" s="65">
        <v>105</v>
      </c>
      <c r="S53" s="65">
        <v>57</v>
      </c>
      <c r="T53" s="65">
        <v>38</v>
      </c>
      <c r="U53" s="56" t="s">
        <v>1327</v>
      </c>
      <c r="V53" s="65">
        <v>1</v>
      </c>
      <c r="W53" s="65"/>
      <c r="X53" s="56"/>
      <c r="Y53" s="65"/>
      <c r="Z53" s="65"/>
      <c r="AA53" s="65" t="s">
        <v>1230</v>
      </c>
      <c r="AB53" s="221">
        <v>43080</v>
      </c>
      <c r="AC53" s="65"/>
      <c r="AD53" s="65" t="s">
        <v>55</v>
      </c>
      <c r="AE53" s="65"/>
      <c r="AF53" s="65" t="s">
        <v>55</v>
      </c>
      <c r="AG53" s="56" t="s">
        <v>1325</v>
      </c>
      <c r="AH53" s="56" t="s">
        <v>1326</v>
      </c>
      <c r="AI53" s="219" t="s">
        <v>1276</v>
      </c>
      <c r="AJ53" s="65"/>
      <c r="AK53" s="65"/>
      <c r="AL53" s="220"/>
      <c r="AM53" s="543" t="s">
        <v>1316</v>
      </c>
    </row>
    <row r="54" spans="1:39" ht="93.75" customHeight="1">
      <c r="A54" s="396" t="s">
        <v>1239</v>
      </c>
      <c r="B54" s="65" t="s">
        <v>55</v>
      </c>
      <c r="C54" s="65"/>
      <c r="D54" s="65"/>
      <c r="E54" s="56" t="s">
        <v>1328</v>
      </c>
      <c r="F54" s="65"/>
      <c r="G54" s="65"/>
      <c r="H54" s="540">
        <v>40</v>
      </c>
      <c r="I54" s="540">
        <v>10</v>
      </c>
      <c r="J54" s="214">
        <f t="shared" si="0"/>
        <v>50</v>
      </c>
      <c r="K54" s="56" t="s">
        <v>1322</v>
      </c>
      <c r="L54" s="56" t="s">
        <v>1177</v>
      </c>
      <c r="M54" s="56" t="s">
        <v>1225</v>
      </c>
      <c r="N54" s="56" t="s">
        <v>1226</v>
      </c>
      <c r="O54" s="56" t="s">
        <v>1323</v>
      </c>
      <c r="P54" s="65">
        <v>50</v>
      </c>
      <c r="Q54" s="56" t="s">
        <v>1228</v>
      </c>
      <c r="R54" s="65">
        <v>105</v>
      </c>
      <c r="S54" s="65">
        <v>8</v>
      </c>
      <c r="T54" s="65">
        <v>6</v>
      </c>
      <c r="U54" s="56" t="s">
        <v>1329</v>
      </c>
      <c r="V54" s="65">
        <v>1</v>
      </c>
      <c r="W54" s="65"/>
      <c r="X54" s="56"/>
      <c r="Y54" s="65"/>
      <c r="Z54" s="65"/>
      <c r="AA54" s="65" t="s">
        <v>1230</v>
      </c>
      <c r="AB54" s="221">
        <v>43083</v>
      </c>
      <c r="AC54" s="65"/>
      <c r="AD54" s="65" t="s">
        <v>55</v>
      </c>
      <c r="AE54" s="65"/>
      <c r="AF54" s="65" t="s">
        <v>55</v>
      </c>
      <c r="AG54" s="56" t="s">
        <v>1330</v>
      </c>
      <c r="AH54" s="56" t="s">
        <v>1331</v>
      </c>
      <c r="AI54" s="219" t="s">
        <v>1332</v>
      </c>
      <c r="AJ54" s="65"/>
      <c r="AK54" s="65"/>
      <c r="AL54" s="220"/>
      <c r="AM54" s="543" t="s">
        <v>1316</v>
      </c>
    </row>
    <row r="55" spans="1:39" ht="93.75" customHeight="1">
      <c r="A55" s="396" t="s">
        <v>1239</v>
      </c>
      <c r="B55" s="65" t="s">
        <v>55</v>
      </c>
      <c r="C55" s="65"/>
      <c r="D55" s="65"/>
      <c r="E55" s="56" t="s">
        <v>1328</v>
      </c>
      <c r="F55" s="65"/>
      <c r="G55" s="65"/>
      <c r="H55" s="540">
        <v>40</v>
      </c>
      <c r="I55" s="540">
        <v>10</v>
      </c>
      <c r="J55" s="214">
        <f t="shared" si="0"/>
        <v>50</v>
      </c>
      <c r="K55" s="56" t="s">
        <v>1322</v>
      </c>
      <c r="L55" s="56" t="s">
        <v>1177</v>
      </c>
      <c r="M55" s="56" t="s">
        <v>1225</v>
      </c>
      <c r="N55" s="56" t="s">
        <v>1226</v>
      </c>
      <c r="O55" s="56" t="s">
        <v>1323</v>
      </c>
      <c r="P55" s="65">
        <v>50</v>
      </c>
      <c r="Q55" s="56" t="s">
        <v>1228</v>
      </c>
      <c r="R55" s="65">
        <v>105</v>
      </c>
      <c r="S55" s="65">
        <v>2</v>
      </c>
      <c r="T55" s="65">
        <v>1</v>
      </c>
      <c r="U55" s="56" t="s">
        <v>1333</v>
      </c>
      <c r="V55" s="65">
        <v>1</v>
      </c>
      <c r="W55" s="65"/>
      <c r="X55" s="56"/>
      <c r="Y55" s="65"/>
      <c r="Z55" s="65"/>
      <c r="AA55" s="65" t="s">
        <v>1230</v>
      </c>
      <c r="AB55" s="221">
        <v>43084</v>
      </c>
      <c r="AC55" s="65"/>
      <c r="AD55" s="65" t="s">
        <v>55</v>
      </c>
      <c r="AE55" s="65"/>
      <c r="AF55" s="65" t="s">
        <v>55</v>
      </c>
      <c r="AG55" s="56" t="s">
        <v>1330</v>
      </c>
      <c r="AH55" s="56" t="s">
        <v>1331</v>
      </c>
      <c r="AI55" s="219" t="s">
        <v>1332</v>
      </c>
      <c r="AJ55" s="65"/>
      <c r="AK55" s="65"/>
      <c r="AL55" s="220"/>
      <c r="AM55" s="543" t="s">
        <v>1316</v>
      </c>
    </row>
    <row r="56" spans="1:39" ht="15.75" thickBot="1">
      <c r="A56" s="160"/>
      <c r="B56" s="161"/>
      <c r="C56" s="162"/>
      <c r="D56" s="163"/>
      <c r="E56" s="162"/>
      <c r="F56" s="164"/>
      <c r="G56" s="164"/>
      <c r="H56" s="164"/>
      <c r="I56" s="164"/>
      <c r="J56" s="165">
        <f t="shared" si="0"/>
        <v>0</v>
      </c>
      <c r="K56" s="166"/>
      <c r="L56" s="167"/>
      <c r="M56" s="168"/>
      <c r="N56" s="168"/>
      <c r="O56" s="496"/>
      <c r="P56" s="496"/>
      <c r="Q56" s="496"/>
      <c r="R56" s="548"/>
      <c r="S56" s="522"/>
      <c r="T56" s="522"/>
      <c r="U56" s="164"/>
      <c r="V56" s="161"/>
      <c r="W56" s="162"/>
      <c r="X56" s="162"/>
      <c r="Y56" s="162"/>
      <c r="Z56" s="162"/>
      <c r="AA56" s="162"/>
      <c r="AB56" s="162"/>
      <c r="AC56" s="162"/>
      <c r="AD56" s="162"/>
      <c r="AE56" s="162"/>
      <c r="AF56" s="162"/>
      <c r="AG56" s="514"/>
      <c r="AH56" s="511"/>
      <c r="AI56" s="196"/>
      <c r="AJ56" s="162"/>
      <c r="AK56" s="162"/>
      <c r="AL56" s="512"/>
    </row>
    <row r="57" spans="1:39" ht="15.75" thickBot="1">
      <c r="A57" s="175" t="s">
        <v>45</v>
      </c>
      <c r="B57" s="176"/>
      <c r="C57" s="176"/>
      <c r="D57" s="176"/>
      <c r="E57" s="177"/>
      <c r="F57" s="88">
        <f>SUM(F14:F56)</f>
        <v>0</v>
      </c>
      <c r="G57" s="88">
        <f>SUM(G14:G56)</f>
        <v>0</v>
      </c>
      <c r="H57" s="88">
        <f>SUM(H14:H56)</f>
        <v>950</v>
      </c>
      <c r="I57" s="88">
        <f>SUM(I14:I56)</f>
        <v>1120</v>
      </c>
      <c r="J57" s="88">
        <f>SUM(J14:J56)</f>
        <v>2070</v>
      </c>
      <c r="K57" s="179" t="s">
        <v>57</v>
      </c>
      <c r="L57" s="179" t="s">
        <v>57</v>
      </c>
      <c r="M57" s="180" t="s">
        <v>57</v>
      </c>
      <c r="N57" s="180" t="s">
        <v>57</v>
      </c>
      <c r="O57" s="180" t="s">
        <v>57</v>
      </c>
      <c r="P57" s="181">
        <v>50</v>
      </c>
      <c r="Q57" s="181"/>
      <c r="R57" s="500">
        <v>200</v>
      </c>
      <c r="S57" s="500">
        <f>SUM(S14:S56)</f>
        <v>228</v>
      </c>
      <c r="T57" s="500">
        <f>SUM(T14:T56)</f>
        <v>200</v>
      </c>
      <c r="U57" s="180" t="s">
        <v>57</v>
      </c>
      <c r="V57" s="88">
        <f>SUM(V14:V56)</f>
        <v>51</v>
      </c>
      <c r="W57" s="88">
        <f>SUM(W14:W56)</f>
        <v>0</v>
      </c>
      <c r="X57" s="88"/>
      <c r="Y57" s="88">
        <f>SUM(Y14:Y56)</f>
        <v>0</v>
      </c>
      <c r="Z57" s="88">
        <f>SUM(Z14:Z56)</f>
        <v>0</v>
      </c>
      <c r="AA57" s="89"/>
      <c r="AB57" s="89"/>
      <c r="AC57" s="88">
        <f>SUM(AC14:AC56)</f>
        <v>0</v>
      </c>
      <c r="AD57" s="88">
        <f>SUM(AD14:AD56)</f>
        <v>0</v>
      </c>
      <c r="AE57" s="88">
        <f>SUM(AE14:AE56)</f>
        <v>0</v>
      </c>
      <c r="AF57" s="88">
        <f>SUM(AF14:AF56)</f>
        <v>0</v>
      </c>
      <c r="AG57" s="90"/>
      <c r="AH57" s="91"/>
      <c r="AI57" s="549">
        <f>AVERAGE(AI14:AI56)</f>
        <v>0.91500000000000004</v>
      </c>
      <c r="AJ57" s="89">
        <f>SUM(AJ14:AJ56)</f>
        <v>10</v>
      </c>
      <c r="AK57" s="89"/>
      <c r="AL57" s="387"/>
    </row>
    <row r="58" spans="1:39" ht="13.5" customHeight="1" thickBot="1">
      <c r="A58" s="1058" t="s">
        <v>1334</v>
      </c>
      <c r="B58" s="1059"/>
      <c r="C58" s="1059"/>
      <c r="D58" s="1059"/>
      <c r="E58" s="1059"/>
      <c r="F58" s="1059"/>
      <c r="G58" s="1059"/>
      <c r="H58" s="1059"/>
      <c r="I58" s="1059"/>
      <c r="J58" s="1059"/>
      <c r="K58" s="1059"/>
      <c r="L58" s="1059"/>
      <c r="M58" s="1059"/>
      <c r="N58" s="1059"/>
      <c r="O58" s="1059"/>
      <c r="P58" s="1059"/>
      <c r="Q58" s="1059"/>
      <c r="R58" s="1059"/>
      <c r="S58" s="1059"/>
      <c r="T58" s="1059"/>
      <c r="U58" s="1059"/>
      <c r="V58" s="1059"/>
      <c r="W58" s="1059"/>
      <c r="X58" s="1059"/>
      <c r="Y58" s="1059"/>
      <c r="Z58" s="1059"/>
      <c r="AA58" s="1059"/>
      <c r="AB58" s="1059"/>
      <c r="AC58" s="1059"/>
      <c r="AD58" s="1059"/>
      <c r="AE58" s="1059"/>
      <c r="AF58" s="1059"/>
      <c r="AG58" s="1059"/>
      <c r="AH58" s="1059"/>
      <c r="AI58" s="1059"/>
      <c r="AJ58" s="1059"/>
      <c r="AK58" s="1059"/>
      <c r="AL58" s="1120"/>
    </row>
    <row r="62" spans="1:39">
      <c r="A62" s="1125" t="s">
        <v>1791</v>
      </c>
      <c r="B62" s="1125"/>
      <c r="C62" s="1125"/>
      <c r="D62" s="1125"/>
      <c r="E62" s="1125"/>
    </row>
    <row r="63" spans="1:39">
      <c r="A63" t="s">
        <v>96</v>
      </c>
    </row>
    <row r="66" spans="1:5" customFormat="1">
      <c r="A66" s="1125" t="s">
        <v>231</v>
      </c>
      <c r="B66" s="1125"/>
      <c r="C66" s="1125"/>
      <c r="D66" s="1125"/>
      <c r="E66" s="1125"/>
    </row>
    <row r="67" spans="1:5" customFormat="1">
      <c r="A67" t="s">
        <v>232</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66:E6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58:AL58"/>
    <mergeCell ref="A62:E62"/>
    <mergeCell ref="AJ11:AJ13"/>
    <mergeCell ref="AK11:AK13"/>
    <mergeCell ref="S11:S13"/>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4"/>
  <sheetViews>
    <sheetView workbookViewId="0">
      <selection sqref="A1:E4"/>
    </sheetView>
  </sheetViews>
  <sheetFormatPr baseColWidth="10" defaultColWidth="11.42578125" defaultRowHeight="15"/>
  <cols>
    <col min="1" max="1" width="33.7109375" style="550" customWidth="1"/>
    <col min="2" max="3" width="5.140625" style="550" customWidth="1"/>
    <col min="4" max="4" width="4.28515625" style="550" customWidth="1"/>
    <col min="5" max="5" width="16.7109375" style="550" customWidth="1"/>
    <col min="6" max="6" width="5.140625" style="550" customWidth="1"/>
    <col min="7" max="7" width="4.140625" style="550" customWidth="1"/>
    <col min="8" max="8" width="6" style="550" customWidth="1"/>
    <col min="9" max="9" width="3.85546875" style="550" customWidth="1"/>
    <col min="10" max="10" width="5.140625" style="550" customWidth="1"/>
    <col min="11" max="11" width="13.85546875" style="550" customWidth="1"/>
    <col min="12" max="12" width="9.5703125" style="550" customWidth="1"/>
    <col min="13" max="13" width="9" style="550" customWidth="1"/>
    <col min="14" max="14" width="13.140625" style="550" customWidth="1"/>
    <col min="15" max="15" width="15.140625" style="550" customWidth="1"/>
    <col min="16" max="16" width="10.7109375" style="550" customWidth="1"/>
    <col min="17" max="17" width="15.7109375" style="550" customWidth="1"/>
    <col min="18" max="18" width="12.42578125" style="550" customWidth="1"/>
    <col min="19" max="19" width="9.140625" style="550" customWidth="1"/>
    <col min="20" max="21" width="11.42578125" style="550"/>
    <col min="22" max="22" width="9.42578125" style="550" customWidth="1"/>
    <col min="23" max="23" width="8" style="550" customWidth="1"/>
    <col min="24" max="24" width="8.85546875" style="550" customWidth="1"/>
    <col min="25" max="25" width="9.140625" style="550" customWidth="1"/>
    <col min="26" max="26" width="8" style="550" customWidth="1"/>
    <col min="27" max="27" width="9.5703125" style="550" customWidth="1"/>
    <col min="28" max="28" width="8" style="550" customWidth="1"/>
    <col min="29" max="29" width="6.85546875" style="550" customWidth="1"/>
    <col min="30" max="30" width="6.5703125" style="550" customWidth="1"/>
    <col min="31" max="31" width="6.7109375" style="550" customWidth="1"/>
    <col min="32" max="32" width="6.85546875" style="550" customWidth="1"/>
    <col min="33" max="33" width="13.140625" style="550" customWidth="1"/>
    <col min="34" max="34" width="13.140625" style="551" customWidth="1"/>
    <col min="35" max="35" width="12.5703125" style="550" customWidth="1"/>
    <col min="36" max="37" width="11.85546875" style="550" customWidth="1"/>
    <col min="38" max="38" width="32.42578125" style="550" customWidth="1"/>
    <col min="39" max="40" width="11.42578125" style="550"/>
    <col min="41" max="41" width="11.85546875" style="550" bestFit="1" customWidth="1"/>
    <col min="42" max="16384" width="11.42578125" style="550"/>
  </cols>
  <sheetData>
    <row r="1" spans="1:38">
      <c r="A1" s="1357"/>
      <c r="B1" s="1358"/>
      <c r="C1" s="1358"/>
      <c r="D1" s="1358"/>
      <c r="E1" s="1359"/>
      <c r="F1" s="1109" t="s">
        <v>0</v>
      </c>
      <c r="G1" s="1110"/>
      <c r="H1" s="1110"/>
      <c r="I1" s="1110"/>
      <c r="J1" s="1110"/>
      <c r="K1" s="1110"/>
      <c r="L1" s="1110"/>
      <c r="M1" s="1110"/>
      <c r="N1" s="1110"/>
      <c r="O1" s="1111"/>
      <c r="P1" s="1366" t="s">
        <v>1</v>
      </c>
      <c r="Q1" s="1366"/>
    </row>
    <row r="2" spans="1:38">
      <c r="A2" s="1360"/>
      <c r="B2" s="1361"/>
      <c r="C2" s="1361"/>
      <c r="D2" s="1361"/>
      <c r="E2" s="1362"/>
      <c r="F2" s="1112"/>
      <c r="G2" s="1113"/>
      <c r="H2" s="1113"/>
      <c r="I2" s="1113"/>
      <c r="J2" s="1113"/>
      <c r="K2" s="1113"/>
      <c r="L2" s="1113"/>
      <c r="M2" s="1113"/>
      <c r="N2" s="1113"/>
      <c r="O2" s="1114"/>
      <c r="P2" s="1366" t="s">
        <v>2</v>
      </c>
      <c r="Q2" s="1366"/>
    </row>
    <row r="3" spans="1:38">
      <c r="A3" s="1360"/>
      <c r="B3" s="1361"/>
      <c r="C3" s="1361"/>
      <c r="D3" s="1361"/>
      <c r="E3" s="1362"/>
      <c r="F3" s="1109" t="s">
        <v>3</v>
      </c>
      <c r="G3" s="1110"/>
      <c r="H3" s="1110"/>
      <c r="I3" s="1110"/>
      <c r="J3" s="1110"/>
      <c r="K3" s="1110"/>
      <c r="L3" s="1110"/>
      <c r="M3" s="1110"/>
      <c r="N3" s="1110"/>
      <c r="O3" s="1111"/>
      <c r="P3" s="1367" t="s">
        <v>4</v>
      </c>
      <c r="Q3" s="1368"/>
    </row>
    <row r="4" spans="1:38">
      <c r="A4" s="1363"/>
      <c r="B4" s="1364"/>
      <c r="C4" s="1364"/>
      <c r="D4" s="1364"/>
      <c r="E4" s="1365"/>
      <c r="F4" s="1112"/>
      <c r="G4" s="1113"/>
      <c r="H4" s="1113"/>
      <c r="I4" s="1113"/>
      <c r="J4" s="1113"/>
      <c r="K4" s="1113"/>
      <c r="L4" s="1113"/>
      <c r="M4" s="1113"/>
      <c r="N4" s="1113"/>
      <c r="O4" s="1114"/>
      <c r="P4" s="1369"/>
      <c r="Q4" s="1370"/>
    </row>
    <row r="6" spans="1:38">
      <c r="A6" s="1349" t="s">
        <v>1338</v>
      </c>
      <c r="B6" s="1348"/>
      <c r="C6" s="1348"/>
      <c r="D6" s="1348"/>
      <c r="E6" s="1348"/>
      <c r="F6" s="1348"/>
      <c r="G6" s="1348"/>
      <c r="H6" s="1348"/>
      <c r="I6" s="1348"/>
      <c r="J6" s="1348"/>
      <c r="K6" s="1348"/>
      <c r="L6" s="1348"/>
    </row>
    <row r="7" spans="1:38">
      <c r="A7" s="1349" t="s">
        <v>1339</v>
      </c>
      <c r="B7" s="1348"/>
      <c r="C7" s="1348"/>
      <c r="D7" s="1348"/>
      <c r="E7" s="1348"/>
      <c r="F7" s="1348"/>
      <c r="G7" s="1348"/>
      <c r="H7" s="1348"/>
      <c r="I7" s="552"/>
    </row>
    <row r="8" spans="1:38" ht="15.75" thickBot="1">
      <c r="A8" s="553"/>
      <c r="B8" s="553"/>
      <c r="C8" s="553"/>
      <c r="D8" s="553"/>
      <c r="E8" s="553"/>
      <c r="F8" s="553"/>
      <c r="G8" s="553"/>
      <c r="H8" s="553"/>
      <c r="I8" s="553"/>
    </row>
    <row r="9" spans="1:38" ht="15.75" thickBot="1">
      <c r="A9" s="1350" t="s">
        <v>8</v>
      </c>
      <c r="B9" s="1351"/>
      <c r="C9" s="1351"/>
      <c r="D9" s="1351"/>
      <c r="E9" s="1351"/>
      <c r="F9" s="1351"/>
      <c r="G9" s="1351"/>
      <c r="H9" s="1351"/>
      <c r="I9" s="1351"/>
      <c r="J9" s="1351"/>
      <c r="K9" s="1351"/>
      <c r="L9" s="1351"/>
      <c r="M9" s="1351"/>
      <c r="N9" s="1352"/>
      <c r="O9" s="554"/>
      <c r="P9" s="554"/>
      <c r="Q9" s="554"/>
      <c r="R9" s="1353" t="s">
        <v>9</v>
      </c>
      <c r="S9" s="1354"/>
      <c r="T9" s="1354"/>
      <c r="U9" s="1354"/>
      <c r="V9" s="1355"/>
      <c r="W9" s="1355"/>
      <c r="X9" s="1355"/>
      <c r="Y9" s="1355"/>
      <c r="Z9" s="1355"/>
      <c r="AA9" s="1355"/>
      <c r="AB9" s="1355"/>
      <c r="AC9" s="1355"/>
      <c r="AD9" s="1355"/>
      <c r="AE9" s="1354"/>
      <c r="AF9" s="1354"/>
      <c r="AG9" s="1354"/>
      <c r="AH9" s="1354"/>
      <c r="AI9" s="1355"/>
      <c r="AJ9" s="1354"/>
      <c r="AK9" s="1354"/>
      <c r="AL9" s="1356"/>
    </row>
    <row r="10" spans="1:38" s="389" customFormat="1">
      <c r="A10" s="1149" t="s">
        <v>10</v>
      </c>
      <c r="B10" s="1152" t="s">
        <v>11</v>
      </c>
      <c r="C10" s="1153"/>
      <c r="D10" s="1154"/>
      <c r="E10" s="1158" t="s">
        <v>12</v>
      </c>
      <c r="F10" s="1152" t="s">
        <v>13</v>
      </c>
      <c r="G10" s="1153"/>
      <c r="H10" s="1153"/>
      <c r="I10" s="1153"/>
      <c r="J10" s="1154"/>
      <c r="K10" s="1158" t="s">
        <v>14</v>
      </c>
      <c r="L10" s="1158" t="s">
        <v>15</v>
      </c>
      <c r="M10" s="1158" t="s">
        <v>16</v>
      </c>
      <c r="N10" s="1134" t="s">
        <v>17</v>
      </c>
      <c r="O10" s="1137" t="s">
        <v>18</v>
      </c>
      <c r="P10" s="1138" t="s">
        <v>19</v>
      </c>
      <c r="Q10" s="1139" t="s">
        <v>20</v>
      </c>
      <c r="R10" s="1140" t="s">
        <v>21</v>
      </c>
      <c r="S10" s="1124" t="s">
        <v>22</v>
      </c>
      <c r="T10" s="1124" t="s">
        <v>23</v>
      </c>
      <c r="U10" s="1124" t="s">
        <v>101</v>
      </c>
      <c r="V10" s="1127" t="s">
        <v>25</v>
      </c>
      <c r="W10" s="1127"/>
      <c r="X10" s="1127"/>
      <c r="Y10" s="1127"/>
      <c r="Z10" s="1127"/>
      <c r="AA10" s="1131" t="s">
        <v>26</v>
      </c>
      <c r="AB10" s="1127" t="s">
        <v>27</v>
      </c>
      <c r="AC10" s="1127" t="s">
        <v>28</v>
      </c>
      <c r="AD10" s="1127"/>
      <c r="AE10" s="1126" t="s">
        <v>29</v>
      </c>
      <c r="AF10" s="1126"/>
      <c r="AG10" s="1124" t="s">
        <v>30</v>
      </c>
      <c r="AH10" s="1128" t="s">
        <v>31</v>
      </c>
      <c r="AI10" s="1129" t="s">
        <v>32</v>
      </c>
      <c r="AJ10" s="1122" t="s">
        <v>33</v>
      </c>
      <c r="AK10" s="1123" t="s">
        <v>34</v>
      </c>
      <c r="AL10" s="1161" t="s">
        <v>35</v>
      </c>
    </row>
    <row r="11" spans="1:38" s="389" customFormat="1">
      <c r="A11" s="1150"/>
      <c r="B11" s="1155"/>
      <c r="C11" s="1156"/>
      <c r="D11" s="1157"/>
      <c r="E11" s="1159"/>
      <c r="F11" s="1155"/>
      <c r="G11" s="1156"/>
      <c r="H11" s="1156"/>
      <c r="I11" s="1156"/>
      <c r="J11" s="1157"/>
      <c r="K11" s="1159"/>
      <c r="L11" s="1159"/>
      <c r="M11" s="1159"/>
      <c r="N11" s="1135"/>
      <c r="O11" s="1137"/>
      <c r="P11" s="1138"/>
      <c r="Q11" s="1139"/>
      <c r="R11" s="1122"/>
      <c r="S11" s="1124"/>
      <c r="T11" s="1124"/>
      <c r="U11" s="1124"/>
      <c r="V11" s="1127" t="s">
        <v>36</v>
      </c>
      <c r="W11" s="1127"/>
      <c r="X11" s="1127" t="s">
        <v>37</v>
      </c>
      <c r="Y11" s="1127"/>
      <c r="Z11" s="1127"/>
      <c r="AA11" s="1131"/>
      <c r="AB11" s="1127"/>
      <c r="AC11" s="1127"/>
      <c r="AD11" s="1127"/>
      <c r="AE11" s="1127"/>
      <c r="AF11" s="1127"/>
      <c r="AG11" s="1124"/>
      <c r="AH11" s="1128"/>
      <c r="AI11" s="1129"/>
      <c r="AJ11" s="1122"/>
      <c r="AK11" s="1124"/>
      <c r="AL11" s="1162"/>
    </row>
    <row r="12" spans="1:38" s="389" customFormat="1" ht="67.5">
      <c r="A12" s="1150"/>
      <c r="B12" s="392" t="s">
        <v>38</v>
      </c>
      <c r="C12" s="392" t="s">
        <v>39</v>
      </c>
      <c r="D12" s="393" t="s">
        <v>40</v>
      </c>
      <c r="E12" s="1159"/>
      <c r="F12" s="290" t="s">
        <v>41</v>
      </c>
      <c r="G12" s="290" t="s">
        <v>42</v>
      </c>
      <c r="H12" s="290" t="s">
        <v>43</v>
      </c>
      <c r="I12" s="290" t="s">
        <v>44</v>
      </c>
      <c r="J12" s="394" t="s">
        <v>45</v>
      </c>
      <c r="K12" s="1159"/>
      <c r="L12" s="1159"/>
      <c r="M12" s="1159"/>
      <c r="N12" s="1135"/>
      <c r="O12" s="1165"/>
      <c r="P12" s="1166"/>
      <c r="Q12" s="1167"/>
      <c r="R12" s="1122"/>
      <c r="S12" s="1124"/>
      <c r="T12" s="1124"/>
      <c r="U12" s="1124"/>
      <c r="V12" s="129" t="s">
        <v>46</v>
      </c>
      <c r="W12" s="129" t="s">
        <v>47</v>
      </c>
      <c r="X12" s="129" t="s">
        <v>48</v>
      </c>
      <c r="Y12" s="129" t="s">
        <v>49</v>
      </c>
      <c r="Z12" s="129" t="s">
        <v>47</v>
      </c>
      <c r="AA12" s="1132"/>
      <c r="AB12" s="1133"/>
      <c r="AC12" s="129" t="s">
        <v>50</v>
      </c>
      <c r="AD12" s="129" t="s">
        <v>51</v>
      </c>
      <c r="AE12" s="130" t="s">
        <v>52</v>
      </c>
      <c r="AF12" s="130" t="s">
        <v>53</v>
      </c>
      <c r="AG12" s="1124"/>
      <c r="AH12" s="1128"/>
      <c r="AI12" s="1130"/>
      <c r="AJ12" s="1122"/>
      <c r="AK12" s="1124"/>
      <c r="AL12" s="1162"/>
    </row>
    <row r="13" spans="1:38" ht="315.75">
      <c r="A13" s="555" t="s">
        <v>1340</v>
      </c>
      <c r="B13" s="555"/>
      <c r="C13" s="555"/>
      <c r="D13" s="555" t="s">
        <v>55</v>
      </c>
      <c r="E13" s="555" t="s">
        <v>1341</v>
      </c>
      <c r="F13" s="555"/>
      <c r="G13" s="555"/>
      <c r="H13" s="555">
        <v>40</v>
      </c>
      <c r="I13" s="555">
        <v>40</v>
      </c>
      <c r="J13" s="555">
        <v>80</v>
      </c>
      <c r="K13" s="555" t="s">
        <v>1342</v>
      </c>
      <c r="L13" s="555" t="s">
        <v>108</v>
      </c>
      <c r="M13" s="555">
        <v>277</v>
      </c>
      <c r="N13" s="555" t="s">
        <v>1343</v>
      </c>
      <c r="O13" s="555" t="s">
        <v>1344</v>
      </c>
      <c r="P13" s="555">
        <v>4</v>
      </c>
      <c r="Q13" s="555" t="s">
        <v>1345</v>
      </c>
      <c r="R13" s="566">
        <v>40</v>
      </c>
      <c r="S13" s="566">
        <v>183</v>
      </c>
      <c r="T13" s="566"/>
      <c r="U13" s="567" t="s">
        <v>1346</v>
      </c>
      <c r="V13" s="566">
        <v>2</v>
      </c>
      <c r="W13" s="566" t="s">
        <v>274</v>
      </c>
      <c r="X13" s="566" t="s">
        <v>57</v>
      </c>
      <c r="Y13" s="566" t="s">
        <v>57</v>
      </c>
      <c r="Z13" s="566" t="s">
        <v>57</v>
      </c>
      <c r="AA13" s="567" t="s">
        <v>1347</v>
      </c>
      <c r="AB13" s="567" t="s">
        <v>1348</v>
      </c>
      <c r="AC13" s="566"/>
      <c r="AD13" s="566">
        <v>1</v>
      </c>
      <c r="AE13" s="566"/>
      <c r="AF13" s="566">
        <v>1</v>
      </c>
      <c r="AG13" s="567" t="s">
        <v>1349</v>
      </c>
      <c r="AH13" s="567" t="s">
        <v>1350</v>
      </c>
      <c r="AI13" s="566"/>
      <c r="AJ13" s="566">
        <v>183</v>
      </c>
      <c r="AK13" s="566"/>
      <c r="AL13" s="567" t="s">
        <v>1351</v>
      </c>
    </row>
    <row r="14" spans="1:38" ht="315.75">
      <c r="A14" s="555" t="s">
        <v>1352</v>
      </c>
      <c r="B14" s="555"/>
      <c r="C14" s="555"/>
      <c r="D14" s="555" t="s">
        <v>55</v>
      </c>
      <c r="E14" s="555" t="s">
        <v>1353</v>
      </c>
      <c r="F14" s="575"/>
      <c r="G14" s="575"/>
      <c r="H14" s="555">
        <v>60</v>
      </c>
      <c r="I14" s="555">
        <v>40</v>
      </c>
      <c r="J14" s="555">
        <v>100</v>
      </c>
      <c r="K14" s="555" t="s">
        <v>1342</v>
      </c>
      <c r="L14" s="555" t="s">
        <v>108</v>
      </c>
      <c r="M14" s="555">
        <v>278</v>
      </c>
      <c r="N14" s="555" t="s">
        <v>1343</v>
      </c>
      <c r="O14" s="555" t="s">
        <v>1344</v>
      </c>
      <c r="P14" s="555">
        <v>52</v>
      </c>
      <c r="Q14" s="555" t="s">
        <v>1345</v>
      </c>
      <c r="R14" s="566">
        <v>40</v>
      </c>
      <c r="S14" s="566">
        <v>189</v>
      </c>
      <c r="T14" s="566">
        <v>2</v>
      </c>
      <c r="U14" s="566" t="s">
        <v>1354</v>
      </c>
      <c r="V14" s="566">
        <v>2</v>
      </c>
      <c r="W14" s="566" t="s">
        <v>274</v>
      </c>
      <c r="X14" s="566" t="s">
        <v>57</v>
      </c>
      <c r="Y14" s="566" t="s">
        <v>57</v>
      </c>
      <c r="Z14" s="566" t="s">
        <v>57</v>
      </c>
      <c r="AA14" s="566" t="s">
        <v>1355</v>
      </c>
      <c r="AB14" s="566" t="s">
        <v>1348</v>
      </c>
      <c r="AC14" s="566"/>
      <c r="AD14" s="566">
        <v>1</v>
      </c>
      <c r="AE14" s="566"/>
      <c r="AF14" s="566">
        <v>1</v>
      </c>
      <c r="AG14" s="566" t="s">
        <v>1356</v>
      </c>
      <c r="AH14" s="567" t="s">
        <v>1357</v>
      </c>
      <c r="AI14" s="568"/>
      <c r="AJ14" s="566">
        <v>189</v>
      </c>
      <c r="AK14" s="566" t="s">
        <v>1358</v>
      </c>
      <c r="AL14" s="567" t="s">
        <v>1351</v>
      </c>
    </row>
    <row r="15" spans="1:38" ht="236.25">
      <c r="A15" s="555" t="s">
        <v>1359</v>
      </c>
      <c r="B15" s="555"/>
      <c r="C15" s="555"/>
      <c r="D15" s="555" t="s">
        <v>55</v>
      </c>
      <c r="E15" s="555" t="s">
        <v>1360</v>
      </c>
      <c r="F15" s="555"/>
      <c r="G15" s="555"/>
      <c r="H15" s="555">
        <v>10</v>
      </c>
      <c r="I15" s="555">
        <v>106</v>
      </c>
      <c r="J15" s="555">
        <f t="shared" ref="J15:J77" si="0">SUM(F15:I15)</f>
        <v>116</v>
      </c>
      <c r="K15" s="555" t="s">
        <v>1361</v>
      </c>
      <c r="L15" s="555" t="s">
        <v>108</v>
      </c>
      <c r="M15" s="555">
        <v>210</v>
      </c>
      <c r="N15" s="555" t="s">
        <v>1343</v>
      </c>
      <c r="O15" s="555" t="s">
        <v>1362</v>
      </c>
      <c r="P15" s="555">
        <v>116</v>
      </c>
      <c r="Q15" s="555" t="s">
        <v>1345</v>
      </c>
      <c r="R15" s="402">
        <v>106</v>
      </c>
      <c r="S15" s="402">
        <v>106</v>
      </c>
      <c r="T15" s="402">
        <v>106</v>
      </c>
      <c r="U15" s="401" t="s">
        <v>1363</v>
      </c>
      <c r="V15" s="402">
        <v>15</v>
      </c>
      <c r="W15" s="401">
        <v>8</v>
      </c>
      <c r="X15" s="401" t="s">
        <v>1345</v>
      </c>
      <c r="Y15" s="402" t="s">
        <v>68</v>
      </c>
      <c r="Z15" s="402" t="s">
        <v>68</v>
      </c>
      <c r="AA15" s="567" t="s">
        <v>1364</v>
      </c>
      <c r="AB15" s="402" t="s">
        <v>1365</v>
      </c>
      <c r="AC15" s="566"/>
      <c r="AD15" s="402">
        <v>1</v>
      </c>
      <c r="AE15" s="402"/>
      <c r="AF15" s="402">
        <v>1</v>
      </c>
      <c r="AG15" s="567" t="s">
        <v>1366</v>
      </c>
      <c r="AH15" s="401" t="s">
        <v>1367</v>
      </c>
      <c r="AI15" s="402" t="s">
        <v>68</v>
      </c>
      <c r="AJ15" s="402" t="s">
        <v>68</v>
      </c>
      <c r="AK15" s="402"/>
      <c r="AL15" s="567" t="s">
        <v>1368</v>
      </c>
    </row>
    <row r="16" spans="1:38" ht="33.75">
      <c r="A16" s="555" t="s">
        <v>1369</v>
      </c>
      <c r="B16" s="555"/>
      <c r="C16" s="555"/>
      <c r="D16" s="555" t="s">
        <v>55</v>
      </c>
      <c r="E16" s="555" t="s">
        <v>1360</v>
      </c>
      <c r="F16" s="555"/>
      <c r="G16" s="555"/>
      <c r="H16" s="555">
        <v>3</v>
      </c>
      <c r="I16" s="555"/>
      <c r="J16" s="555">
        <f t="shared" si="0"/>
        <v>3</v>
      </c>
      <c r="K16" s="555" t="s">
        <v>1370</v>
      </c>
      <c r="L16" s="555" t="s">
        <v>108</v>
      </c>
      <c r="M16" s="555">
        <v>210</v>
      </c>
      <c r="N16" s="555" t="s">
        <v>1343</v>
      </c>
      <c r="O16" s="555" t="s">
        <v>1371</v>
      </c>
      <c r="P16" s="555">
        <v>52</v>
      </c>
      <c r="Q16" s="555" t="s">
        <v>1345</v>
      </c>
      <c r="R16" s="566"/>
      <c r="S16" s="566"/>
      <c r="T16" s="566"/>
      <c r="U16" s="566"/>
      <c r="V16" s="566"/>
      <c r="W16" s="566"/>
      <c r="X16" s="566"/>
      <c r="Y16" s="566"/>
      <c r="Z16" s="566"/>
      <c r="AA16" s="566"/>
      <c r="AB16" s="566"/>
      <c r="AC16" s="566"/>
      <c r="AD16" s="566"/>
      <c r="AE16" s="566"/>
      <c r="AF16" s="566"/>
      <c r="AG16" s="566"/>
      <c r="AH16" s="567"/>
      <c r="AI16" s="566"/>
      <c r="AJ16" s="566"/>
      <c r="AK16" s="566"/>
      <c r="AL16" s="401" t="s">
        <v>1372</v>
      </c>
    </row>
    <row r="17" spans="1:38" ht="90">
      <c r="A17" s="555" t="s">
        <v>1373</v>
      </c>
      <c r="B17" s="555" t="s">
        <v>55</v>
      </c>
      <c r="C17" s="555"/>
      <c r="D17" s="555"/>
      <c r="E17" s="555" t="s">
        <v>1374</v>
      </c>
      <c r="F17" s="555"/>
      <c r="G17" s="555"/>
      <c r="H17" s="555">
        <v>180</v>
      </c>
      <c r="I17" s="555"/>
      <c r="J17" s="555">
        <f t="shared" si="0"/>
        <v>180</v>
      </c>
      <c r="K17" s="555" t="s">
        <v>1375</v>
      </c>
      <c r="L17" s="555" t="s">
        <v>108</v>
      </c>
      <c r="M17" s="555">
        <v>287</v>
      </c>
      <c r="N17" s="555" t="s">
        <v>1343</v>
      </c>
      <c r="O17" s="555" t="s">
        <v>1376</v>
      </c>
      <c r="P17" s="555"/>
      <c r="Q17" s="555" t="s">
        <v>1345</v>
      </c>
      <c r="R17" s="566"/>
      <c r="S17" s="566"/>
      <c r="T17" s="566"/>
      <c r="U17" s="566"/>
      <c r="V17" s="566"/>
      <c r="W17" s="566"/>
      <c r="X17" s="566"/>
      <c r="Y17" s="566"/>
      <c r="Z17" s="566"/>
      <c r="AA17" s="566"/>
      <c r="AB17" s="566"/>
      <c r="AC17" s="566"/>
      <c r="AD17" s="566"/>
      <c r="AE17" s="566"/>
      <c r="AF17" s="566"/>
      <c r="AG17" s="566"/>
      <c r="AH17" s="567"/>
      <c r="AI17" s="566"/>
      <c r="AJ17" s="566"/>
      <c r="AK17" s="566"/>
      <c r="AL17" s="555" t="s">
        <v>1372</v>
      </c>
    </row>
    <row r="18" spans="1:38" ht="90.75">
      <c r="A18" s="555" t="s">
        <v>1377</v>
      </c>
      <c r="B18" s="575"/>
      <c r="C18" s="575"/>
      <c r="D18" s="555" t="s">
        <v>55</v>
      </c>
      <c r="E18" s="555" t="s">
        <v>1360</v>
      </c>
      <c r="F18" s="575"/>
      <c r="G18" s="575"/>
      <c r="H18" s="555">
        <v>2</v>
      </c>
      <c r="I18" s="555">
        <f>SUM(I13:I17)</f>
        <v>186</v>
      </c>
      <c r="J18" s="555">
        <f t="shared" si="0"/>
        <v>188</v>
      </c>
      <c r="K18" s="555" t="s">
        <v>1378</v>
      </c>
      <c r="L18" s="555" t="s">
        <v>108</v>
      </c>
      <c r="M18" s="555">
        <v>569</v>
      </c>
      <c r="N18" s="555" t="s">
        <v>1343</v>
      </c>
      <c r="O18" s="555" t="s">
        <v>699</v>
      </c>
      <c r="P18" s="555">
        <v>116</v>
      </c>
      <c r="Q18" s="555" t="s">
        <v>1345</v>
      </c>
      <c r="R18" s="569">
        <v>3</v>
      </c>
      <c r="S18" s="402">
        <v>90</v>
      </c>
      <c r="T18" s="402">
        <v>116</v>
      </c>
      <c r="U18" s="402" t="s">
        <v>1379</v>
      </c>
      <c r="V18" s="402">
        <v>10</v>
      </c>
      <c r="W18" s="402">
        <v>6</v>
      </c>
      <c r="X18" s="402" t="s">
        <v>68</v>
      </c>
      <c r="Y18" s="402" t="s">
        <v>68</v>
      </c>
      <c r="Z18" s="402" t="s">
        <v>68</v>
      </c>
      <c r="AA18" s="402" t="s">
        <v>1257</v>
      </c>
      <c r="AB18" s="402" t="s">
        <v>1380</v>
      </c>
      <c r="AC18" s="570"/>
      <c r="AD18" s="569">
        <v>1</v>
      </c>
      <c r="AE18" s="569"/>
      <c r="AF18" s="569">
        <v>1</v>
      </c>
      <c r="AG18" s="555" t="s">
        <v>1381</v>
      </c>
      <c r="AH18" s="567" t="s">
        <v>1382</v>
      </c>
      <c r="AI18" s="566"/>
      <c r="AJ18" s="402" t="s">
        <v>68</v>
      </c>
      <c r="AK18" s="402" t="s">
        <v>68</v>
      </c>
      <c r="AL18" s="555" t="s">
        <v>1383</v>
      </c>
    </row>
    <row r="19" spans="1:38" ht="90.75">
      <c r="A19" s="555" t="s">
        <v>1384</v>
      </c>
      <c r="B19" s="555"/>
      <c r="C19" s="555"/>
      <c r="D19" s="555" t="s">
        <v>55</v>
      </c>
      <c r="E19" s="555" t="s">
        <v>1360</v>
      </c>
      <c r="F19" s="555"/>
      <c r="G19" s="555"/>
      <c r="H19" s="555">
        <v>12</v>
      </c>
      <c r="I19" s="555">
        <v>100</v>
      </c>
      <c r="J19" s="555">
        <f t="shared" si="0"/>
        <v>112</v>
      </c>
      <c r="K19" s="555" t="s">
        <v>1370</v>
      </c>
      <c r="L19" s="555" t="s">
        <v>108</v>
      </c>
      <c r="M19" s="555">
        <v>569</v>
      </c>
      <c r="N19" s="555" t="s">
        <v>1343</v>
      </c>
      <c r="O19" s="555" t="s">
        <v>1371</v>
      </c>
      <c r="P19" s="555">
        <v>12</v>
      </c>
      <c r="Q19" s="555" t="s">
        <v>1345</v>
      </c>
      <c r="R19" s="555">
        <v>100</v>
      </c>
      <c r="S19" s="555">
        <v>100</v>
      </c>
      <c r="T19" s="555">
        <v>100</v>
      </c>
      <c r="U19" s="401" t="s">
        <v>1385</v>
      </c>
      <c r="V19" s="401">
        <v>12</v>
      </c>
      <c r="W19" s="401">
        <v>4</v>
      </c>
      <c r="X19" s="401" t="s">
        <v>68</v>
      </c>
      <c r="Y19" s="401" t="s">
        <v>68</v>
      </c>
      <c r="Z19" s="401" t="s">
        <v>68</v>
      </c>
      <c r="AA19" s="401" t="s">
        <v>1257</v>
      </c>
      <c r="AB19" s="401" t="s">
        <v>1380</v>
      </c>
      <c r="AC19" s="401"/>
      <c r="AD19" s="401">
        <v>1</v>
      </c>
      <c r="AE19" s="401"/>
      <c r="AF19" s="401">
        <v>1</v>
      </c>
      <c r="AG19" s="567" t="s">
        <v>1386</v>
      </c>
      <c r="AH19" s="567" t="s">
        <v>1387</v>
      </c>
      <c r="AI19" s="567"/>
      <c r="AJ19" s="401" t="s">
        <v>68</v>
      </c>
      <c r="AK19" s="401" t="s">
        <v>68</v>
      </c>
      <c r="AL19" s="567" t="s">
        <v>1388</v>
      </c>
    </row>
    <row r="20" spans="1:38" ht="90.75">
      <c r="A20" s="555" t="s">
        <v>1389</v>
      </c>
      <c r="B20" s="555"/>
      <c r="C20" s="555"/>
      <c r="D20" s="555" t="s">
        <v>55</v>
      </c>
      <c r="E20" s="555" t="s">
        <v>1360</v>
      </c>
      <c r="F20" s="555"/>
      <c r="G20" s="555"/>
      <c r="H20" s="555">
        <v>66</v>
      </c>
      <c r="I20" s="555">
        <v>2</v>
      </c>
      <c r="J20" s="555">
        <f t="shared" si="0"/>
        <v>68</v>
      </c>
      <c r="K20" s="555" t="s">
        <v>1378</v>
      </c>
      <c r="L20" s="555" t="s">
        <v>108</v>
      </c>
      <c r="M20" s="555">
        <v>569</v>
      </c>
      <c r="N20" s="555" t="s">
        <v>1343</v>
      </c>
      <c r="O20" s="555" t="s">
        <v>1362</v>
      </c>
      <c r="P20" s="555">
        <v>66</v>
      </c>
      <c r="Q20" s="555" t="s">
        <v>1345</v>
      </c>
      <c r="R20" s="566">
        <v>2</v>
      </c>
      <c r="S20" s="566">
        <v>30</v>
      </c>
      <c r="T20" s="566" t="s">
        <v>68</v>
      </c>
      <c r="U20" s="567" t="s">
        <v>1390</v>
      </c>
      <c r="V20" s="566">
        <v>2</v>
      </c>
      <c r="W20" s="566">
        <v>4</v>
      </c>
      <c r="X20" s="566" t="s">
        <v>68</v>
      </c>
      <c r="Y20" s="566" t="s">
        <v>68</v>
      </c>
      <c r="Z20" s="566" t="s">
        <v>68</v>
      </c>
      <c r="AA20" s="567" t="s">
        <v>1391</v>
      </c>
      <c r="AB20" s="566" t="s">
        <v>1380</v>
      </c>
      <c r="AC20" s="566"/>
      <c r="AD20" s="566">
        <v>1</v>
      </c>
      <c r="AE20" s="566"/>
      <c r="AF20" s="566">
        <v>1</v>
      </c>
      <c r="AG20" s="567" t="s">
        <v>1386</v>
      </c>
      <c r="AH20" s="567" t="s">
        <v>1387</v>
      </c>
      <c r="AI20" s="566"/>
      <c r="AJ20" s="566" t="s">
        <v>68</v>
      </c>
      <c r="AK20" s="566" t="s">
        <v>68</v>
      </c>
      <c r="AL20" s="567" t="s">
        <v>1392</v>
      </c>
    </row>
    <row r="21" spans="1:38" ht="33.75">
      <c r="A21" s="555" t="s">
        <v>1393</v>
      </c>
      <c r="B21" s="555" t="s">
        <v>55</v>
      </c>
      <c r="C21" s="555"/>
      <c r="D21" s="555"/>
      <c r="E21" s="555" t="s">
        <v>1394</v>
      </c>
      <c r="F21" s="555"/>
      <c r="G21" s="555"/>
      <c r="H21" s="555">
        <v>144</v>
      </c>
      <c r="I21" s="555">
        <v>0</v>
      </c>
      <c r="J21" s="555">
        <f t="shared" si="0"/>
        <v>144</v>
      </c>
      <c r="K21" s="555" t="s">
        <v>1375</v>
      </c>
      <c r="L21" s="555" t="s">
        <v>108</v>
      </c>
      <c r="M21" s="555">
        <v>246</v>
      </c>
      <c r="N21" s="555" t="s">
        <v>1343</v>
      </c>
      <c r="O21" s="555" t="s">
        <v>1395</v>
      </c>
      <c r="P21" s="555">
        <v>144</v>
      </c>
      <c r="Q21" s="555" t="s">
        <v>1345</v>
      </c>
      <c r="R21" s="566"/>
      <c r="S21" s="566"/>
      <c r="T21" s="566"/>
      <c r="U21" s="567"/>
      <c r="V21" s="566"/>
      <c r="W21" s="566"/>
      <c r="X21" s="566"/>
      <c r="Y21" s="566"/>
      <c r="Z21" s="566"/>
      <c r="AA21" s="567"/>
      <c r="AB21" s="566"/>
      <c r="AC21" s="566"/>
      <c r="AD21" s="566"/>
      <c r="AE21" s="566"/>
      <c r="AF21" s="566"/>
      <c r="AG21" s="567"/>
      <c r="AH21" s="567"/>
      <c r="AI21" s="566"/>
      <c r="AJ21" s="566"/>
      <c r="AK21" s="566"/>
      <c r="AL21" s="567" t="s">
        <v>1396</v>
      </c>
    </row>
    <row r="22" spans="1:38" ht="22.5">
      <c r="A22" s="555" t="s">
        <v>1397</v>
      </c>
      <c r="B22" s="555" t="s">
        <v>55</v>
      </c>
      <c r="C22" s="555"/>
      <c r="D22" s="555"/>
      <c r="E22" s="555" t="s">
        <v>1394</v>
      </c>
      <c r="F22" s="555"/>
      <c r="G22" s="555"/>
      <c r="H22" s="555">
        <v>87</v>
      </c>
      <c r="I22" s="555"/>
      <c r="J22" s="555">
        <f t="shared" si="0"/>
        <v>87</v>
      </c>
      <c r="K22" s="555" t="s">
        <v>1370</v>
      </c>
      <c r="L22" s="555" t="s">
        <v>108</v>
      </c>
      <c r="M22" s="555">
        <v>242</v>
      </c>
      <c r="N22" s="555" t="s">
        <v>1343</v>
      </c>
      <c r="O22" s="555" t="s">
        <v>1371</v>
      </c>
      <c r="P22" s="555">
        <v>116</v>
      </c>
      <c r="Q22" s="555" t="s">
        <v>1345</v>
      </c>
      <c r="R22" s="566"/>
      <c r="S22" s="566"/>
      <c r="T22" s="566"/>
      <c r="U22" s="566"/>
      <c r="V22" s="566"/>
      <c r="W22" s="566"/>
      <c r="X22" s="566"/>
      <c r="Y22" s="566"/>
      <c r="Z22" s="566"/>
      <c r="AA22" s="566"/>
      <c r="AB22" s="566"/>
      <c r="AC22" s="566"/>
      <c r="AD22" s="566"/>
      <c r="AE22" s="566"/>
      <c r="AF22" s="566"/>
      <c r="AG22" s="566"/>
      <c r="AH22" s="567"/>
      <c r="AI22" s="566"/>
      <c r="AJ22" s="566"/>
      <c r="AK22" s="566"/>
      <c r="AL22" s="555" t="s">
        <v>1398</v>
      </c>
    </row>
    <row r="23" spans="1:38" ht="23.25">
      <c r="A23" s="555" t="s">
        <v>1399</v>
      </c>
      <c r="B23" s="555" t="s">
        <v>55</v>
      </c>
      <c r="C23" s="555"/>
      <c r="D23" s="555"/>
      <c r="E23" s="555" t="s">
        <v>1394</v>
      </c>
      <c r="F23" s="555"/>
      <c r="G23" s="555"/>
      <c r="H23" s="555">
        <v>87</v>
      </c>
      <c r="I23" s="555"/>
      <c r="J23" s="555">
        <f t="shared" si="0"/>
        <v>87</v>
      </c>
      <c r="K23" s="555" t="s">
        <v>1370</v>
      </c>
      <c r="L23" s="555" t="s">
        <v>108</v>
      </c>
      <c r="M23" s="555">
        <v>242</v>
      </c>
      <c r="N23" s="555" t="s">
        <v>1343</v>
      </c>
      <c r="O23" s="555" t="s">
        <v>1371</v>
      </c>
      <c r="P23" s="555">
        <v>116</v>
      </c>
      <c r="Q23" s="555" t="s">
        <v>1345</v>
      </c>
      <c r="R23" s="566"/>
      <c r="S23" s="566"/>
      <c r="T23" s="566"/>
      <c r="U23" s="566"/>
      <c r="V23" s="566"/>
      <c r="W23" s="566"/>
      <c r="X23" s="566"/>
      <c r="Y23" s="566"/>
      <c r="Z23" s="566"/>
      <c r="AA23" s="566"/>
      <c r="AB23" s="566"/>
      <c r="AC23" s="566"/>
      <c r="AD23" s="566"/>
      <c r="AE23" s="566"/>
      <c r="AF23" s="566"/>
      <c r="AG23" s="566"/>
      <c r="AH23" s="567"/>
      <c r="AI23" s="566"/>
      <c r="AJ23" s="566"/>
      <c r="AK23" s="566"/>
      <c r="AL23" s="567" t="s">
        <v>1398</v>
      </c>
    </row>
    <row r="24" spans="1:38" ht="56.25">
      <c r="A24" s="555" t="s">
        <v>1400</v>
      </c>
      <c r="B24" s="555" t="s">
        <v>55</v>
      </c>
      <c r="C24" s="555"/>
      <c r="D24" s="555"/>
      <c r="E24" s="555" t="s">
        <v>1401</v>
      </c>
      <c r="F24" s="555"/>
      <c r="G24" s="555"/>
      <c r="H24" s="555">
        <v>87</v>
      </c>
      <c r="I24" s="555"/>
      <c r="J24" s="555">
        <f t="shared" si="0"/>
        <v>87</v>
      </c>
      <c r="K24" s="555"/>
      <c r="L24" s="555"/>
      <c r="M24" s="555">
        <v>290</v>
      </c>
      <c r="N24" s="555" t="s">
        <v>1343</v>
      </c>
      <c r="O24" s="555" t="s">
        <v>1362</v>
      </c>
      <c r="P24" s="555">
        <v>116</v>
      </c>
      <c r="Q24" s="555" t="s">
        <v>1345</v>
      </c>
      <c r="R24" s="566"/>
      <c r="S24" s="566"/>
      <c r="T24" s="566"/>
      <c r="U24" s="566"/>
      <c r="V24" s="566"/>
      <c r="W24" s="566"/>
      <c r="X24" s="566"/>
      <c r="Y24" s="566"/>
      <c r="Z24" s="566"/>
      <c r="AA24" s="566"/>
      <c r="AB24" s="566"/>
      <c r="AC24" s="566"/>
      <c r="AD24" s="566"/>
      <c r="AE24" s="566"/>
      <c r="AF24" s="566"/>
      <c r="AG24" s="566"/>
      <c r="AH24" s="567"/>
      <c r="AI24" s="566"/>
      <c r="AJ24" s="566"/>
      <c r="AK24" s="566"/>
      <c r="AL24" s="567" t="s">
        <v>1396</v>
      </c>
    </row>
    <row r="25" spans="1:38" ht="33.75">
      <c r="A25" s="555" t="s">
        <v>1402</v>
      </c>
      <c r="B25" s="555" t="s">
        <v>55</v>
      </c>
      <c r="C25" s="555"/>
      <c r="D25" s="555"/>
      <c r="E25" s="555" t="s">
        <v>1403</v>
      </c>
      <c r="F25" s="555"/>
      <c r="G25" s="555"/>
      <c r="H25" s="555">
        <v>87</v>
      </c>
      <c r="I25" s="555"/>
      <c r="J25" s="555">
        <f t="shared" si="0"/>
        <v>87</v>
      </c>
      <c r="K25" s="555" t="s">
        <v>1404</v>
      </c>
      <c r="L25" s="555" t="s">
        <v>108</v>
      </c>
      <c r="M25" s="555">
        <v>290</v>
      </c>
      <c r="N25" s="555" t="s">
        <v>1343</v>
      </c>
      <c r="O25" s="555" t="s">
        <v>1362</v>
      </c>
      <c r="P25" s="555">
        <v>116</v>
      </c>
      <c r="Q25" s="555" t="s">
        <v>1345</v>
      </c>
      <c r="R25" s="566"/>
      <c r="S25" s="566"/>
      <c r="T25" s="566"/>
      <c r="U25" s="566"/>
      <c r="V25" s="566"/>
      <c r="W25" s="566"/>
      <c r="X25" s="566"/>
      <c r="Y25" s="566"/>
      <c r="Z25" s="566"/>
      <c r="AA25" s="566"/>
      <c r="AB25" s="566"/>
      <c r="AC25" s="566"/>
      <c r="AD25" s="566"/>
      <c r="AE25" s="566"/>
      <c r="AF25" s="566"/>
      <c r="AG25" s="566"/>
      <c r="AH25" s="567"/>
      <c r="AI25" s="566"/>
      <c r="AJ25" s="566"/>
      <c r="AK25" s="566"/>
      <c r="AL25" s="567" t="s">
        <v>1396</v>
      </c>
    </row>
    <row r="26" spans="1:38" ht="33.75">
      <c r="A26" s="555" t="s">
        <v>1405</v>
      </c>
      <c r="B26" s="555" t="s">
        <v>55</v>
      </c>
      <c r="C26" s="555"/>
      <c r="D26" s="555"/>
      <c r="E26" s="555"/>
      <c r="F26" s="555"/>
      <c r="G26" s="555"/>
      <c r="H26" s="555">
        <v>87</v>
      </c>
      <c r="I26" s="555"/>
      <c r="J26" s="555">
        <f t="shared" si="0"/>
        <v>87</v>
      </c>
      <c r="K26" s="555" t="s">
        <v>1404</v>
      </c>
      <c r="L26" s="555" t="s">
        <v>108</v>
      </c>
      <c r="M26" s="555">
        <v>290</v>
      </c>
      <c r="N26" s="555" t="s">
        <v>1343</v>
      </c>
      <c r="O26" s="555" t="s">
        <v>1362</v>
      </c>
      <c r="P26" s="555">
        <v>116</v>
      </c>
      <c r="Q26" s="555" t="s">
        <v>1345</v>
      </c>
      <c r="R26" s="566"/>
      <c r="S26" s="566"/>
      <c r="T26" s="566"/>
      <c r="U26" s="566"/>
      <c r="V26" s="566"/>
      <c r="W26" s="566"/>
      <c r="X26" s="566"/>
      <c r="Y26" s="566"/>
      <c r="Z26" s="566"/>
      <c r="AA26" s="566"/>
      <c r="AB26" s="566"/>
      <c r="AC26" s="566"/>
      <c r="AD26" s="566"/>
      <c r="AE26" s="566"/>
      <c r="AF26" s="566"/>
      <c r="AG26" s="566"/>
      <c r="AH26" s="567"/>
      <c r="AI26" s="566"/>
      <c r="AJ26" s="566"/>
      <c r="AK26" s="566"/>
      <c r="AL26" s="567" t="s">
        <v>1396</v>
      </c>
    </row>
    <row r="27" spans="1:38" ht="90.75">
      <c r="A27" s="555" t="s">
        <v>1406</v>
      </c>
      <c r="B27" s="555" t="s">
        <v>55</v>
      </c>
      <c r="C27" s="555"/>
      <c r="D27" s="555"/>
      <c r="E27" s="555" t="s">
        <v>1403</v>
      </c>
      <c r="F27" s="555"/>
      <c r="G27" s="555"/>
      <c r="H27" s="555">
        <v>87</v>
      </c>
      <c r="I27" s="555">
        <v>116</v>
      </c>
      <c r="J27" s="555">
        <f t="shared" si="0"/>
        <v>203</v>
      </c>
      <c r="K27" s="555" t="s">
        <v>1404</v>
      </c>
      <c r="L27" s="555" t="s">
        <v>108</v>
      </c>
      <c r="M27" s="555">
        <v>313</v>
      </c>
      <c r="N27" s="555" t="s">
        <v>1343</v>
      </c>
      <c r="O27" s="555" t="s">
        <v>1362</v>
      </c>
      <c r="P27" s="555">
        <v>116</v>
      </c>
      <c r="Q27" s="555" t="s">
        <v>1345</v>
      </c>
      <c r="R27" s="566">
        <v>116</v>
      </c>
      <c r="S27" s="566">
        <v>116</v>
      </c>
      <c r="T27" s="566">
        <v>116</v>
      </c>
      <c r="U27" s="566" t="s">
        <v>1404</v>
      </c>
      <c r="V27" s="566">
        <v>4</v>
      </c>
      <c r="W27" s="566">
        <v>6</v>
      </c>
      <c r="X27" s="566" t="s">
        <v>68</v>
      </c>
      <c r="Y27" s="566" t="s">
        <v>68</v>
      </c>
      <c r="Z27" s="566" t="s">
        <v>68</v>
      </c>
      <c r="AA27" s="566" t="s">
        <v>1362</v>
      </c>
      <c r="AB27" s="567" t="s">
        <v>1407</v>
      </c>
      <c r="AC27" s="566"/>
      <c r="AD27" s="566">
        <v>1</v>
      </c>
      <c r="AE27" s="566"/>
      <c r="AF27" s="566">
        <v>1</v>
      </c>
      <c r="AG27" s="567" t="s">
        <v>1408</v>
      </c>
      <c r="AH27" s="401" t="s">
        <v>1409</v>
      </c>
      <c r="AI27" s="566"/>
      <c r="AJ27" s="566" t="s">
        <v>68</v>
      </c>
      <c r="AK27" s="566"/>
      <c r="AL27" s="566" t="s">
        <v>1410</v>
      </c>
    </row>
    <row r="28" spans="1:38" ht="33.75">
      <c r="A28" s="555" t="s">
        <v>1411</v>
      </c>
      <c r="B28" s="555" t="s">
        <v>55</v>
      </c>
      <c r="C28" s="555"/>
      <c r="D28" s="555"/>
      <c r="E28" s="555" t="s">
        <v>1403</v>
      </c>
      <c r="F28" s="555"/>
      <c r="G28" s="555"/>
      <c r="H28" s="555">
        <v>87</v>
      </c>
      <c r="I28" s="555"/>
      <c r="J28" s="555">
        <f t="shared" si="0"/>
        <v>87</v>
      </c>
      <c r="K28" s="555" t="s">
        <v>1404</v>
      </c>
      <c r="L28" s="555" t="s">
        <v>108</v>
      </c>
      <c r="M28" s="555">
        <v>313</v>
      </c>
      <c r="N28" s="555" t="s">
        <v>1343</v>
      </c>
      <c r="O28" s="555" t="s">
        <v>1362</v>
      </c>
      <c r="P28" s="555">
        <v>116</v>
      </c>
      <c r="Q28" s="555" t="s">
        <v>1345</v>
      </c>
      <c r="R28" s="566"/>
      <c r="S28" s="566"/>
      <c r="T28" s="566"/>
      <c r="U28" s="566"/>
      <c r="V28" s="566"/>
      <c r="W28" s="566"/>
      <c r="X28" s="566"/>
      <c r="Y28" s="566"/>
      <c r="Z28" s="566"/>
      <c r="AA28" s="566"/>
      <c r="AB28" s="566"/>
      <c r="AC28" s="566"/>
      <c r="AD28" s="566"/>
      <c r="AE28" s="566"/>
      <c r="AF28" s="566"/>
      <c r="AG28" s="566"/>
      <c r="AH28" s="567"/>
      <c r="AI28" s="566"/>
      <c r="AJ28" s="566"/>
      <c r="AK28" s="566"/>
      <c r="AL28" s="567" t="s">
        <v>1412</v>
      </c>
    </row>
    <row r="29" spans="1:38" ht="33.75">
      <c r="A29" s="555" t="s">
        <v>1413</v>
      </c>
      <c r="B29" s="555"/>
      <c r="C29" s="555"/>
      <c r="D29" s="555" t="s">
        <v>55</v>
      </c>
      <c r="E29" s="555" t="s">
        <v>1403</v>
      </c>
      <c r="F29" s="555"/>
      <c r="G29" s="555"/>
      <c r="H29" s="555">
        <v>87</v>
      </c>
      <c r="I29" s="555"/>
      <c r="J29" s="555">
        <f t="shared" si="0"/>
        <v>87</v>
      </c>
      <c r="K29" s="555" t="s">
        <v>1404</v>
      </c>
      <c r="L29" s="555" t="s">
        <v>108</v>
      </c>
      <c r="M29" s="555">
        <v>313</v>
      </c>
      <c r="N29" s="555" t="s">
        <v>1343</v>
      </c>
      <c r="O29" s="555" t="s">
        <v>1362</v>
      </c>
      <c r="P29" s="555">
        <v>116</v>
      </c>
      <c r="Q29" s="555" t="s">
        <v>1345</v>
      </c>
      <c r="R29" s="566"/>
      <c r="S29" s="566"/>
      <c r="T29" s="566"/>
      <c r="U29" s="566"/>
      <c r="V29" s="566"/>
      <c r="W29" s="566"/>
      <c r="X29" s="566"/>
      <c r="Y29" s="566"/>
      <c r="Z29" s="566"/>
      <c r="AA29" s="566"/>
      <c r="AB29" s="566"/>
      <c r="AC29" s="566"/>
      <c r="AD29" s="566"/>
      <c r="AE29" s="566"/>
      <c r="AF29" s="566"/>
      <c r="AG29" s="566"/>
      <c r="AH29" s="567"/>
      <c r="AI29" s="566"/>
      <c r="AJ29" s="566"/>
      <c r="AK29" s="566"/>
      <c r="AL29" s="567" t="s">
        <v>1412</v>
      </c>
    </row>
    <row r="30" spans="1:38" ht="33.75">
      <c r="A30" s="555" t="s">
        <v>1414</v>
      </c>
      <c r="B30" s="555"/>
      <c r="C30" s="555"/>
      <c r="D30" s="555" t="s">
        <v>55</v>
      </c>
      <c r="E30" s="555" t="s">
        <v>1403</v>
      </c>
      <c r="F30" s="555"/>
      <c r="G30" s="555"/>
      <c r="H30" s="555">
        <v>87</v>
      </c>
      <c r="I30" s="555"/>
      <c r="J30" s="555">
        <f t="shared" si="0"/>
        <v>87</v>
      </c>
      <c r="K30" s="555" t="s">
        <v>1404</v>
      </c>
      <c r="L30" s="555" t="s">
        <v>108</v>
      </c>
      <c r="M30" s="555">
        <v>313</v>
      </c>
      <c r="N30" s="555" t="s">
        <v>1343</v>
      </c>
      <c r="O30" s="555" t="s">
        <v>1362</v>
      </c>
      <c r="P30" s="555">
        <v>116</v>
      </c>
      <c r="Q30" s="555" t="s">
        <v>1345</v>
      </c>
      <c r="R30" s="566"/>
      <c r="S30" s="566"/>
      <c r="T30" s="566"/>
      <c r="U30" s="566"/>
      <c r="V30" s="566"/>
      <c r="W30" s="566"/>
      <c r="X30" s="566"/>
      <c r="Y30" s="566"/>
      <c r="Z30" s="566"/>
      <c r="AA30" s="566"/>
      <c r="AB30" s="566"/>
      <c r="AC30" s="566"/>
      <c r="AD30" s="566"/>
      <c r="AE30" s="566"/>
      <c r="AF30" s="566"/>
      <c r="AG30" s="566"/>
      <c r="AH30" s="567"/>
      <c r="AI30" s="566"/>
      <c r="AJ30" s="566"/>
      <c r="AK30" s="566"/>
      <c r="AL30" s="567" t="s">
        <v>1412</v>
      </c>
    </row>
    <row r="31" spans="1:38" ht="409.5">
      <c r="A31" s="555" t="s">
        <v>1415</v>
      </c>
      <c r="B31" s="555"/>
      <c r="C31" s="555"/>
      <c r="D31" s="555" t="s">
        <v>55</v>
      </c>
      <c r="E31" s="555" t="s">
        <v>1360</v>
      </c>
      <c r="F31" s="555"/>
      <c r="G31" s="555"/>
      <c r="H31" s="555">
        <v>150</v>
      </c>
      <c r="I31" s="555"/>
      <c r="J31" s="555">
        <f t="shared" si="0"/>
        <v>150</v>
      </c>
      <c r="K31" s="555" t="s">
        <v>1416</v>
      </c>
      <c r="L31" s="555" t="s">
        <v>108</v>
      </c>
      <c r="M31" s="555" t="s">
        <v>1417</v>
      </c>
      <c r="N31" s="555" t="s">
        <v>1343</v>
      </c>
      <c r="O31" s="555" t="s">
        <v>1418</v>
      </c>
      <c r="P31" s="555">
        <v>150</v>
      </c>
      <c r="Q31" s="555" t="s">
        <v>1345</v>
      </c>
      <c r="R31" s="572">
        <v>150</v>
      </c>
      <c r="S31" s="571" t="s">
        <v>1419</v>
      </c>
      <c r="T31" s="572">
        <v>150</v>
      </c>
      <c r="U31" s="571" t="s">
        <v>1420</v>
      </c>
      <c r="V31" s="566"/>
      <c r="W31" s="566">
        <v>8</v>
      </c>
      <c r="X31" s="566"/>
      <c r="Y31" s="566"/>
      <c r="Z31" s="566"/>
      <c r="AA31" s="401" t="s">
        <v>1421</v>
      </c>
      <c r="AB31" s="572" t="s">
        <v>1407</v>
      </c>
      <c r="AC31" s="566"/>
      <c r="AD31" s="566">
        <v>1</v>
      </c>
      <c r="AE31" s="566"/>
      <c r="AF31" s="566">
        <v>1</v>
      </c>
      <c r="AG31" s="555" t="s">
        <v>1422</v>
      </c>
      <c r="AH31" s="555" t="s">
        <v>1423</v>
      </c>
      <c r="AI31" s="566" t="s">
        <v>68</v>
      </c>
      <c r="AJ31" s="566"/>
      <c r="AK31" s="566" t="s">
        <v>68</v>
      </c>
      <c r="AL31" s="566"/>
    </row>
    <row r="32" spans="1:38" ht="113.25">
      <c r="A32" s="555" t="s">
        <v>1424</v>
      </c>
      <c r="B32" s="555"/>
      <c r="C32" s="555"/>
      <c r="D32" s="555" t="s">
        <v>55</v>
      </c>
      <c r="E32" s="555"/>
      <c r="F32" s="555"/>
      <c r="G32" s="555"/>
      <c r="H32" s="555">
        <v>1</v>
      </c>
      <c r="I32" s="555">
        <v>5</v>
      </c>
      <c r="J32" s="555">
        <f t="shared" si="0"/>
        <v>6</v>
      </c>
      <c r="K32" s="555" t="s">
        <v>1425</v>
      </c>
      <c r="L32" s="555" t="s">
        <v>108</v>
      </c>
      <c r="M32" s="555">
        <v>572</v>
      </c>
      <c r="N32" s="555" t="s">
        <v>1343</v>
      </c>
      <c r="O32" s="555" t="s">
        <v>1426</v>
      </c>
      <c r="P32" s="555">
        <v>1</v>
      </c>
      <c r="Q32" s="555" t="s">
        <v>1345</v>
      </c>
      <c r="R32" s="566">
        <v>3</v>
      </c>
      <c r="S32" s="566">
        <v>6</v>
      </c>
      <c r="T32" s="566">
        <v>3</v>
      </c>
      <c r="U32" s="566" t="s">
        <v>1427</v>
      </c>
      <c r="V32" s="566">
        <v>3</v>
      </c>
      <c r="W32" s="566">
        <v>8</v>
      </c>
      <c r="X32" s="566"/>
      <c r="Y32" s="566"/>
      <c r="Z32" s="566"/>
      <c r="AA32" s="566" t="s">
        <v>1428</v>
      </c>
      <c r="AB32" s="566" t="s">
        <v>1429</v>
      </c>
      <c r="AC32" s="566"/>
      <c r="AD32" s="566">
        <v>1</v>
      </c>
      <c r="AE32" s="566"/>
      <c r="AF32" s="566" t="s">
        <v>55</v>
      </c>
      <c r="AG32" s="567" t="s">
        <v>1430</v>
      </c>
      <c r="AH32" s="567" t="s">
        <v>1431</v>
      </c>
      <c r="AI32" s="566"/>
      <c r="AJ32" s="566"/>
      <c r="AK32" s="566"/>
      <c r="AL32" s="555" t="s">
        <v>1432</v>
      </c>
    </row>
    <row r="33" spans="1:38" ht="33.75">
      <c r="A33" s="555" t="s">
        <v>1433</v>
      </c>
      <c r="B33" s="555"/>
      <c r="C33" s="555"/>
      <c r="D33" s="555" t="s">
        <v>55</v>
      </c>
      <c r="E33" s="555" t="s">
        <v>1434</v>
      </c>
      <c r="F33" s="555"/>
      <c r="G33" s="555"/>
      <c r="H33" s="555">
        <v>1</v>
      </c>
      <c r="I33" s="555"/>
      <c r="J33" s="555">
        <f t="shared" si="0"/>
        <v>1</v>
      </c>
      <c r="K33" s="555" t="s">
        <v>1425</v>
      </c>
      <c r="L33" s="555" t="s">
        <v>108</v>
      </c>
      <c r="M33" s="555">
        <v>572</v>
      </c>
      <c r="N33" s="555" t="s">
        <v>1343</v>
      </c>
      <c r="O33" s="555" t="s">
        <v>1426</v>
      </c>
      <c r="P33" s="555">
        <v>1</v>
      </c>
      <c r="Q33" s="555" t="s">
        <v>1345</v>
      </c>
      <c r="R33" s="566"/>
      <c r="S33" s="566"/>
      <c r="T33" s="566"/>
      <c r="U33" s="566"/>
      <c r="V33" s="566"/>
      <c r="W33" s="566"/>
      <c r="X33" s="566"/>
      <c r="Y33" s="566"/>
      <c r="Z33" s="566"/>
      <c r="AA33" s="566"/>
      <c r="AB33" s="566"/>
      <c r="AC33" s="566"/>
      <c r="AD33" s="566"/>
      <c r="AE33" s="566"/>
      <c r="AF33" s="566"/>
      <c r="AG33" s="566"/>
      <c r="AH33" s="567"/>
      <c r="AI33" s="566"/>
      <c r="AJ33" s="566"/>
      <c r="AK33" s="566"/>
      <c r="AL33" s="566"/>
    </row>
    <row r="34" spans="1:38" ht="192">
      <c r="A34" s="555" t="s">
        <v>1435</v>
      </c>
      <c r="B34" s="555"/>
      <c r="C34" s="555"/>
      <c r="D34" s="555" t="s">
        <v>55</v>
      </c>
      <c r="E34" s="555" t="s">
        <v>1434</v>
      </c>
      <c r="F34" s="555"/>
      <c r="G34" s="555"/>
      <c r="H34" s="555">
        <v>2</v>
      </c>
      <c r="I34" s="555">
        <v>10</v>
      </c>
      <c r="J34" s="555">
        <f t="shared" si="0"/>
        <v>12</v>
      </c>
      <c r="K34" s="555" t="s">
        <v>1425</v>
      </c>
      <c r="L34" s="555" t="s">
        <v>108</v>
      </c>
      <c r="M34" s="555">
        <v>572</v>
      </c>
      <c r="N34" s="555" t="s">
        <v>1343</v>
      </c>
      <c r="O34" s="555" t="s">
        <v>1426</v>
      </c>
      <c r="P34" s="555">
        <v>2</v>
      </c>
      <c r="Q34" s="555" t="s">
        <v>1345</v>
      </c>
      <c r="R34" s="566">
        <v>10</v>
      </c>
      <c r="S34" s="566">
        <v>10</v>
      </c>
      <c r="T34" s="566">
        <v>10</v>
      </c>
      <c r="U34" s="566" t="s">
        <v>1436</v>
      </c>
      <c r="V34" s="566">
        <v>1</v>
      </c>
      <c r="W34" s="566" t="s">
        <v>505</v>
      </c>
      <c r="X34" s="566"/>
      <c r="Y34" s="566"/>
      <c r="Z34" s="566"/>
      <c r="AA34" s="402" t="s">
        <v>1437</v>
      </c>
      <c r="AB34" s="567" t="s">
        <v>1438</v>
      </c>
      <c r="AC34" s="566"/>
      <c r="AD34" s="566">
        <v>1</v>
      </c>
      <c r="AE34" s="566"/>
      <c r="AF34" s="566">
        <v>1</v>
      </c>
      <c r="AG34" s="401" t="s">
        <v>1439</v>
      </c>
      <c r="AH34" s="567" t="s">
        <v>1440</v>
      </c>
      <c r="AI34" s="401">
        <v>95</v>
      </c>
      <c r="AJ34" s="566"/>
      <c r="AK34" s="566"/>
      <c r="AL34" s="401" t="s">
        <v>1441</v>
      </c>
    </row>
    <row r="35" spans="1:38" ht="33.75">
      <c r="A35" s="555" t="s">
        <v>1442</v>
      </c>
      <c r="B35" s="555"/>
      <c r="C35" s="555"/>
      <c r="D35" s="555" t="s">
        <v>55</v>
      </c>
      <c r="E35" s="555" t="s">
        <v>1434</v>
      </c>
      <c r="F35" s="555"/>
      <c r="G35" s="555"/>
      <c r="H35" s="555">
        <v>1</v>
      </c>
      <c r="I35" s="555"/>
      <c r="J35" s="555">
        <f t="shared" si="0"/>
        <v>1</v>
      </c>
      <c r="K35" s="555" t="s">
        <v>1425</v>
      </c>
      <c r="L35" s="555" t="s">
        <v>108</v>
      </c>
      <c r="M35" s="555">
        <v>572</v>
      </c>
      <c r="N35" s="555" t="s">
        <v>1343</v>
      </c>
      <c r="O35" s="555" t="s">
        <v>1426</v>
      </c>
      <c r="P35" s="555">
        <v>1</v>
      </c>
      <c r="Q35" s="555" t="s">
        <v>1345</v>
      </c>
      <c r="R35" s="566"/>
      <c r="S35" s="566"/>
      <c r="T35" s="566"/>
      <c r="U35" s="566"/>
      <c r="V35" s="566"/>
      <c r="W35" s="566"/>
      <c r="X35" s="566"/>
      <c r="Y35" s="566"/>
      <c r="Z35" s="566"/>
      <c r="AA35" s="566"/>
      <c r="AB35" s="566"/>
      <c r="AC35" s="566"/>
      <c r="AD35" s="566"/>
      <c r="AE35" s="566"/>
      <c r="AF35" s="566"/>
      <c r="AG35" s="566"/>
      <c r="AH35" s="567"/>
      <c r="AI35" s="566"/>
      <c r="AJ35" s="566"/>
      <c r="AK35" s="566"/>
      <c r="AL35" s="566"/>
    </row>
    <row r="36" spans="1:38" ht="33.75">
      <c r="A36" s="555" t="s">
        <v>1435</v>
      </c>
      <c r="B36" s="555"/>
      <c r="C36" s="555"/>
      <c r="D36" s="555" t="s">
        <v>55</v>
      </c>
      <c r="E36" s="555" t="s">
        <v>1434</v>
      </c>
      <c r="F36" s="555"/>
      <c r="G36" s="555"/>
      <c r="H36" s="555">
        <v>2</v>
      </c>
      <c r="I36" s="555"/>
      <c r="J36" s="555">
        <f t="shared" si="0"/>
        <v>2</v>
      </c>
      <c r="K36" s="555" t="s">
        <v>1425</v>
      </c>
      <c r="L36" s="555" t="s">
        <v>108</v>
      </c>
      <c r="M36" s="555">
        <v>572</v>
      </c>
      <c r="N36" s="555" t="s">
        <v>1343</v>
      </c>
      <c r="O36" s="555" t="s">
        <v>1426</v>
      </c>
      <c r="P36" s="555">
        <v>2</v>
      </c>
      <c r="Q36" s="555" t="s">
        <v>1345</v>
      </c>
      <c r="R36" s="566"/>
      <c r="S36" s="566"/>
      <c r="T36" s="566"/>
      <c r="U36" s="566"/>
      <c r="V36" s="566"/>
      <c r="W36" s="566"/>
      <c r="X36" s="566"/>
      <c r="Y36" s="566"/>
      <c r="Z36" s="566"/>
      <c r="AA36" s="566"/>
      <c r="AB36" s="566"/>
      <c r="AC36" s="566"/>
      <c r="AD36" s="566"/>
      <c r="AE36" s="566"/>
      <c r="AF36" s="566"/>
      <c r="AG36" s="566"/>
      <c r="AH36" s="567"/>
      <c r="AI36" s="566"/>
      <c r="AJ36" s="566"/>
      <c r="AK36" s="566"/>
      <c r="AL36" s="566"/>
    </row>
    <row r="37" spans="1:38" ht="79.5">
      <c r="A37" s="555" t="s">
        <v>1443</v>
      </c>
      <c r="B37" s="555"/>
      <c r="C37" s="555"/>
      <c r="D37" s="555" t="s">
        <v>55</v>
      </c>
      <c r="E37" s="555" t="s">
        <v>1434</v>
      </c>
      <c r="F37" s="555"/>
      <c r="G37" s="555"/>
      <c r="H37" s="555">
        <v>1</v>
      </c>
      <c r="I37" s="555">
        <v>2</v>
      </c>
      <c r="J37" s="555">
        <f t="shared" si="0"/>
        <v>3</v>
      </c>
      <c r="K37" s="555" t="s">
        <v>1425</v>
      </c>
      <c r="L37" s="555" t="s">
        <v>108</v>
      </c>
      <c r="M37" s="555">
        <v>572</v>
      </c>
      <c r="N37" s="555" t="s">
        <v>1343</v>
      </c>
      <c r="O37" s="555" t="s">
        <v>1426</v>
      </c>
      <c r="P37" s="555">
        <v>1</v>
      </c>
      <c r="Q37" s="555" t="s">
        <v>1345</v>
      </c>
      <c r="R37" s="566">
        <v>2</v>
      </c>
      <c r="S37" s="566">
        <v>2</v>
      </c>
      <c r="T37" s="566">
        <v>2</v>
      </c>
      <c r="U37" s="566" t="s">
        <v>1444</v>
      </c>
      <c r="V37" s="566">
        <v>1</v>
      </c>
      <c r="W37" s="566" t="s">
        <v>1445</v>
      </c>
      <c r="X37" s="566"/>
      <c r="Y37" s="566"/>
      <c r="Z37" s="566"/>
      <c r="AA37" s="566" t="s">
        <v>1446</v>
      </c>
      <c r="AB37" s="567" t="s">
        <v>1447</v>
      </c>
      <c r="AC37" s="566"/>
      <c r="AD37" s="566">
        <v>1</v>
      </c>
      <c r="AE37" s="566"/>
      <c r="AF37" s="566">
        <v>1</v>
      </c>
      <c r="AG37" s="567" t="s">
        <v>1448</v>
      </c>
      <c r="AH37" s="567" t="s">
        <v>1449</v>
      </c>
      <c r="AI37" s="566">
        <v>95</v>
      </c>
      <c r="AJ37" s="566">
        <v>0</v>
      </c>
      <c r="AK37" s="566"/>
      <c r="AL37" s="401" t="s">
        <v>1450</v>
      </c>
    </row>
    <row r="38" spans="1:38" ht="203.25">
      <c r="A38" s="555" t="s">
        <v>1451</v>
      </c>
      <c r="B38" s="555"/>
      <c r="C38" s="555"/>
      <c r="D38" s="555" t="s">
        <v>55</v>
      </c>
      <c r="E38" s="555" t="s">
        <v>1434</v>
      </c>
      <c r="F38" s="555"/>
      <c r="G38" s="555"/>
      <c r="H38" s="555">
        <v>3</v>
      </c>
      <c r="I38" s="555"/>
      <c r="J38" s="555">
        <f t="shared" si="0"/>
        <v>3</v>
      </c>
      <c r="K38" s="555" t="s">
        <v>1425</v>
      </c>
      <c r="L38" s="555" t="s">
        <v>108</v>
      </c>
      <c r="M38" s="555">
        <v>572</v>
      </c>
      <c r="N38" s="555" t="s">
        <v>1343</v>
      </c>
      <c r="O38" s="555" t="s">
        <v>1426</v>
      </c>
      <c r="P38" s="555">
        <v>3</v>
      </c>
      <c r="Q38" s="555" t="s">
        <v>1345</v>
      </c>
      <c r="R38" s="566">
        <v>7</v>
      </c>
      <c r="S38" s="566">
        <v>7</v>
      </c>
      <c r="T38" s="566">
        <v>7</v>
      </c>
      <c r="U38" s="566" t="s">
        <v>1452</v>
      </c>
      <c r="V38" s="566">
        <v>1</v>
      </c>
      <c r="W38" s="566" t="s">
        <v>1445</v>
      </c>
      <c r="X38" s="566"/>
      <c r="Y38" s="566"/>
      <c r="Z38" s="566"/>
      <c r="AA38" s="566" t="s">
        <v>1453</v>
      </c>
      <c r="AB38" s="567" t="s">
        <v>1454</v>
      </c>
      <c r="AC38" s="567"/>
      <c r="AD38" s="402">
        <v>1</v>
      </c>
      <c r="AE38" s="402"/>
      <c r="AF38" s="402">
        <v>1</v>
      </c>
      <c r="AG38" s="401" t="s">
        <v>1455</v>
      </c>
      <c r="AH38" s="555" t="s">
        <v>1456</v>
      </c>
      <c r="AI38" s="566">
        <v>95</v>
      </c>
      <c r="AJ38" s="566">
        <v>0</v>
      </c>
      <c r="AK38" s="566"/>
      <c r="AL38" s="555" t="s">
        <v>1450</v>
      </c>
    </row>
    <row r="39" spans="1:38" ht="203.25">
      <c r="A39" s="555" t="s">
        <v>1457</v>
      </c>
      <c r="B39" s="555"/>
      <c r="C39" s="555"/>
      <c r="D39" s="555" t="s">
        <v>55</v>
      </c>
      <c r="E39" s="555" t="s">
        <v>1434</v>
      </c>
      <c r="F39" s="555"/>
      <c r="G39" s="555"/>
      <c r="H39" s="555">
        <v>5</v>
      </c>
      <c r="I39" s="555">
        <v>2</v>
      </c>
      <c r="J39" s="555">
        <f t="shared" si="0"/>
        <v>7</v>
      </c>
      <c r="K39" s="555" t="s">
        <v>1425</v>
      </c>
      <c r="L39" s="555" t="s">
        <v>108</v>
      </c>
      <c r="M39" s="555">
        <v>572</v>
      </c>
      <c r="N39" s="555" t="s">
        <v>1343</v>
      </c>
      <c r="O39" s="555" t="s">
        <v>1426</v>
      </c>
      <c r="P39" s="555">
        <v>5</v>
      </c>
      <c r="Q39" s="555" t="s">
        <v>1345</v>
      </c>
      <c r="R39" s="566">
        <v>7</v>
      </c>
      <c r="S39" s="566">
        <v>7</v>
      </c>
      <c r="T39" s="566">
        <v>7</v>
      </c>
      <c r="U39" s="566" t="s">
        <v>1452</v>
      </c>
      <c r="V39" s="566">
        <v>1</v>
      </c>
      <c r="W39" s="566" t="s">
        <v>1445</v>
      </c>
      <c r="X39" s="566"/>
      <c r="Y39" s="566"/>
      <c r="Z39" s="566"/>
      <c r="AA39" s="566" t="s">
        <v>1453</v>
      </c>
      <c r="AB39" s="567" t="s">
        <v>1454</v>
      </c>
      <c r="AC39" s="566"/>
      <c r="AD39" s="566">
        <v>1</v>
      </c>
      <c r="AE39" s="566"/>
      <c r="AF39" s="566">
        <v>1</v>
      </c>
      <c r="AG39" s="567" t="s">
        <v>1455</v>
      </c>
      <c r="AH39" s="555" t="s">
        <v>1456</v>
      </c>
      <c r="AI39" s="567">
        <v>95</v>
      </c>
      <c r="AJ39" s="566">
        <v>0</v>
      </c>
      <c r="AK39" s="566"/>
      <c r="AL39" s="555" t="s">
        <v>1450</v>
      </c>
    </row>
    <row r="40" spans="1:38" ht="282.75" thickBot="1">
      <c r="A40" s="555" t="s">
        <v>1458</v>
      </c>
      <c r="B40" s="555"/>
      <c r="C40" s="555"/>
      <c r="D40" s="555" t="s">
        <v>55</v>
      </c>
      <c r="E40" s="555" t="s">
        <v>1434</v>
      </c>
      <c r="F40" s="555"/>
      <c r="G40" s="555"/>
      <c r="H40" s="555">
        <v>7</v>
      </c>
      <c r="I40" s="555">
        <v>1</v>
      </c>
      <c r="J40" s="555">
        <f t="shared" si="0"/>
        <v>8</v>
      </c>
      <c r="K40" s="555" t="s">
        <v>1425</v>
      </c>
      <c r="L40" s="555" t="s">
        <v>108</v>
      </c>
      <c r="M40" s="555">
        <v>572</v>
      </c>
      <c r="N40" s="555" t="s">
        <v>1343</v>
      </c>
      <c r="O40" s="555" t="s">
        <v>1371</v>
      </c>
      <c r="P40" s="555">
        <v>7</v>
      </c>
      <c r="Q40" s="555" t="s">
        <v>1345</v>
      </c>
      <c r="R40" s="402">
        <v>8</v>
      </c>
      <c r="S40" s="402">
        <v>28</v>
      </c>
      <c r="T40" s="402"/>
      <c r="U40" s="402" t="s">
        <v>1459</v>
      </c>
      <c r="V40" s="402">
        <v>3</v>
      </c>
      <c r="W40" s="402">
        <v>8</v>
      </c>
      <c r="X40" s="402" t="s">
        <v>68</v>
      </c>
      <c r="Y40" s="402" t="s">
        <v>68</v>
      </c>
      <c r="Z40" s="402" t="s">
        <v>68</v>
      </c>
      <c r="AA40" s="567" t="s">
        <v>1460</v>
      </c>
      <c r="AB40" s="401" t="s">
        <v>1461</v>
      </c>
      <c r="AC40" s="566"/>
      <c r="AD40" s="566">
        <v>1</v>
      </c>
      <c r="AE40" s="566"/>
      <c r="AF40" s="566">
        <v>1</v>
      </c>
      <c r="AG40" s="567" t="s">
        <v>1462</v>
      </c>
      <c r="AH40" s="567" t="s">
        <v>1463</v>
      </c>
      <c r="AI40" s="566">
        <v>95</v>
      </c>
      <c r="AJ40" s="566">
        <v>0</v>
      </c>
      <c r="AK40" s="566"/>
      <c r="AL40" s="576" t="s">
        <v>1464</v>
      </c>
    </row>
    <row r="41" spans="1:38" ht="147.75" thickBot="1">
      <c r="A41" s="555" t="s">
        <v>1465</v>
      </c>
      <c r="B41" s="555"/>
      <c r="C41" s="555"/>
      <c r="D41" s="555" t="s">
        <v>55</v>
      </c>
      <c r="E41" s="555" t="s">
        <v>1434</v>
      </c>
      <c r="F41" s="555"/>
      <c r="G41" s="555"/>
      <c r="H41" s="555">
        <v>5</v>
      </c>
      <c r="I41" s="555"/>
      <c r="J41" s="555">
        <f t="shared" si="0"/>
        <v>5</v>
      </c>
      <c r="K41" s="555" t="s">
        <v>1425</v>
      </c>
      <c r="L41" s="555" t="s">
        <v>108</v>
      </c>
      <c r="M41" s="555">
        <v>572</v>
      </c>
      <c r="N41" s="555" t="s">
        <v>1343</v>
      </c>
      <c r="O41" s="555" t="s">
        <v>1371</v>
      </c>
      <c r="P41" s="555">
        <v>5</v>
      </c>
      <c r="Q41" s="555" t="s">
        <v>1345</v>
      </c>
      <c r="R41" s="566">
        <v>11</v>
      </c>
      <c r="S41" s="566">
        <v>26</v>
      </c>
      <c r="T41" s="566" t="s">
        <v>1343</v>
      </c>
      <c r="U41" s="566" t="s">
        <v>1459</v>
      </c>
      <c r="V41" s="566">
        <v>27</v>
      </c>
      <c r="W41" s="566">
        <v>24</v>
      </c>
      <c r="X41" s="566"/>
      <c r="Y41" s="566"/>
      <c r="Z41" s="566"/>
      <c r="AA41" s="567" t="s">
        <v>1466</v>
      </c>
      <c r="AB41" s="555" t="s">
        <v>1467</v>
      </c>
      <c r="AC41" s="402"/>
      <c r="AD41" s="402">
        <v>1</v>
      </c>
      <c r="AE41" s="402">
        <v>1</v>
      </c>
      <c r="AF41" s="402"/>
      <c r="AG41" s="567" t="s">
        <v>1468</v>
      </c>
      <c r="AH41" s="555" t="s">
        <v>1463</v>
      </c>
      <c r="AI41" s="572">
        <v>95</v>
      </c>
      <c r="AJ41" s="572">
        <v>0</v>
      </c>
      <c r="AK41" s="577"/>
      <c r="AL41" s="578" t="s">
        <v>1469</v>
      </c>
    </row>
    <row r="42" spans="1:38" ht="192">
      <c r="A42" s="555" t="s">
        <v>1470</v>
      </c>
      <c r="B42" s="555"/>
      <c r="C42" s="555"/>
      <c r="D42" s="555" t="s">
        <v>55</v>
      </c>
      <c r="E42" s="555" t="s">
        <v>1434</v>
      </c>
      <c r="F42" s="555"/>
      <c r="G42" s="555"/>
      <c r="H42" s="555">
        <v>1</v>
      </c>
      <c r="I42" s="555">
        <v>4</v>
      </c>
      <c r="J42" s="555">
        <f t="shared" si="0"/>
        <v>5</v>
      </c>
      <c r="K42" s="555" t="s">
        <v>1425</v>
      </c>
      <c r="L42" s="555" t="s">
        <v>108</v>
      </c>
      <c r="M42" s="555">
        <v>572</v>
      </c>
      <c r="N42" s="555" t="s">
        <v>1343</v>
      </c>
      <c r="O42" s="555" t="s">
        <v>1371</v>
      </c>
      <c r="P42" s="555">
        <v>1</v>
      </c>
      <c r="Q42" s="555" t="s">
        <v>1345</v>
      </c>
      <c r="R42" s="566">
        <v>4</v>
      </c>
      <c r="S42" s="566">
        <v>33</v>
      </c>
      <c r="T42" s="566" t="s">
        <v>1343</v>
      </c>
      <c r="U42" s="566" t="s">
        <v>1459</v>
      </c>
      <c r="V42" s="566">
        <v>3</v>
      </c>
      <c r="W42" s="566">
        <v>4</v>
      </c>
      <c r="X42" s="566"/>
      <c r="Y42" s="566"/>
      <c r="Z42" s="566"/>
      <c r="AA42" s="566" t="s">
        <v>1471</v>
      </c>
      <c r="AB42" s="567" t="s">
        <v>1472</v>
      </c>
      <c r="AC42" s="566"/>
      <c r="AD42" s="566">
        <v>1</v>
      </c>
      <c r="AE42" s="566"/>
      <c r="AF42" s="566">
        <v>1</v>
      </c>
      <c r="AG42" s="567" t="s">
        <v>1473</v>
      </c>
      <c r="AH42" s="401" t="s">
        <v>1474</v>
      </c>
      <c r="AI42" s="566">
        <v>95</v>
      </c>
      <c r="AJ42" s="566">
        <v>0</v>
      </c>
      <c r="AK42" s="566"/>
      <c r="AL42" s="579" t="s">
        <v>1475</v>
      </c>
    </row>
    <row r="43" spans="1:38" ht="409.6">
      <c r="A43" s="555" t="s">
        <v>1476</v>
      </c>
      <c r="B43" s="555" t="s">
        <v>55</v>
      </c>
      <c r="C43" s="555"/>
      <c r="D43" s="555"/>
      <c r="E43" s="555" t="s">
        <v>1434</v>
      </c>
      <c r="F43" s="555"/>
      <c r="G43" s="555"/>
      <c r="H43" s="555">
        <v>18</v>
      </c>
      <c r="I43" s="555"/>
      <c r="J43" s="555">
        <f t="shared" si="0"/>
        <v>18</v>
      </c>
      <c r="K43" s="555" t="s">
        <v>1425</v>
      </c>
      <c r="L43" s="555" t="s">
        <v>108</v>
      </c>
      <c r="M43" s="555">
        <v>572</v>
      </c>
      <c r="N43" s="555" t="s">
        <v>1343</v>
      </c>
      <c r="O43" s="555" t="s">
        <v>1426</v>
      </c>
      <c r="P43" s="555">
        <v>18</v>
      </c>
      <c r="Q43" s="555" t="s">
        <v>1345</v>
      </c>
      <c r="R43" s="566">
        <v>64</v>
      </c>
      <c r="S43" s="566">
        <v>64</v>
      </c>
      <c r="T43" s="566">
        <v>64</v>
      </c>
      <c r="U43" s="567" t="s">
        <v>1477</v>
      </c>
      <c r="V43" s="402" t="s">
        <v>55</v>
      </c>
      <c r="W43" s="402" t="s">
        <v>1478</v>
      </c>
      <c r="X43" s="402"/>
      <c r="Y43" s="402"/>
      <c r="Z43" s="402"/>
      <c r="AA43" s="401" t="s">
        <v>1479</v>
      </c>
      <c r="AB43" s="402"/>
      <c r="AC43" s="402"/>
      <c r="AD43" s="402">
        <v>1</v>
      </c>
      <c r="AE43" s="402"/>
      <c r="AF43" s="402"/>
      <c r="AG43" s="401" t="s">
        <v>1480</v>
      </c>
      <c r="AH43" s="555" t="s">
        <v>1481</v>
      </c>
      <c r="AI43" s="402">
        <v>95</v>
      </c>
      <c r="AJ43" s="402">
        <v>0</v>
      </c>
      <c r="AK43" s="566"/>
      <c r="AL43" s="401" t="s">
        <v>1482</v>
      </c>
    </row>
    <row r="44" spans="1:38" ht="33.75">
      <c r="A44" s="573" t="s">
        <v>1483</v>
      </c>
      <c r="B44" s="555" t="s">
        <v>55</v>
      </c>
      <c r="C44" s="555"/>
      <c r="D44" s="555"/>
      <c r="E44" s="555" t="s">
        <v>1360</v>
      </c>
      <c r="F44" s="555"/>
      <c r="G44" s="555"/>
      <c r="H44" s="555">
        <v>16</v>
      </c>
      <c r="I44" s="555"/>
      <c r="J44" s="555">
        <f t="shared" si="0"/>
        <v>16</v>
      </c>
      <c r="K44" s="555" t="s">
        <v>1404</v>
      </c>
      <c r="L44" s="555" t="s">
        <v>108</v>
      </c>
      <c r="M44" s="575">
        <v>573</v>
      </c>
      <c r="N44" s="555" t="s">
        <v>1343</v>
      </c>
      <c r="O44" s="555" t="s">
        <v>1484</v>
      </c>
      <c r="P44" s="555">
        <v>16</v>
      </c>
      <c r="Q44" s="555" t="s">
        <v>1345</v>
      </c>
      <c r="R44" s="566"/>
      <c r="S44" s="566"/>
      <c r="T44" s="566"/>
      <c r="U44" s="566"/>
      <c r="V44" s="566"/>
      <c r="W44" s="566"/>
      <c r="X44" s="566"/>
      <c r="Y44" s="566"/>
      <c r="Z44" s="566"/>
      <c r="AA44" s="566"/>
      <c r="AB44" s="566"/>
      <c r="AC44" s="566"/>
      <c r="AD44" s="566"/>
      <c r="AE44" s="566"/>
      <c r="AF44" s="566"/>
      <c r="AG44" s="566"/>
      <c r="AH44" s="567"/>
      <c r="AI44" s="566"/>
      <c r="AJ44" s="566"/>
      <c r="AK44" s="566"/>
      <c r="AL44" s="567" t="s">
        <v>1485</v>
      </c>
    </row>
    <row r="45" spans="1:38" ht="22.5">
      <c r="A45" s="555" t="s">
        <v>1486</v>
      </c>
      <c r="B45" s="555"/>
      <c r="C45" s="555"/>
      <c r="D45" s="555" t="s">
        <v>55</v>
      </c>
      <c r="E45" s="555" t="s">
        <v>1394</v>
      </c>
      <c r="F45" s="555"/>
      <c r="G45" s="555"/>
      <c r="H45" s="555">
        <v>21</v>
      </c>
      <c r="I45" s="555"/>
      <c r="J45" s="555">
        <f t="shared" si="0"/>
        <v>21</v>
      </c>
      <c r="K45" s="555" t="s">
        <v>1404</v>
      </c>
      <c r="L45" s="555" t="s">
        <v>108</v>
      </c>
      <c r="M45" s="555">
        <v>573</v>
      </c>
      <c r="N45" s="555" t="s">
        <v>1343</v>
      </c>
      <c r="O45" s="555" t="s">
        <v>1484</v>
      </c>
      <c r="P45" s="555">
        <v>21</v>
      </c>
      <c r="Q45" s="555" t="s">
        <v>1345</v>
      </c>
      <c r="R45" s="566"/>
      <c r="S45" s="566"/>
      <c r="T45" s="566"/>
      <c r="U45" s="566"/>
      <c r="V45" s="566"/>
      <c r="W45" s="566"/>
      <c r="X45" s="566"/>
      <c r="Y45" s="566"/>
      <c r="Z45" s="566"/>
      <c r="AA45" s="566"/>
      <c r="AB45" s="566"/>
      <c r="AC45" s="566"/>
      <c r="AD45" s="566"/>
      <c r="AE45" s="566"/>
      <c r="AF45" s="566"/>
      <c r="AG45" s="566"/>
      <c r="AH45" s="567"/>
      <c r="AI45" s="566"/>
      <c r="AJ45" s="566"/>
      <c r="AK45" s="566"/>
      <c r="AL45" s="567" t="s">
        <v>1485</v>
      </c>
    </row>
    <row r="46" spans="1:38" ht="22.5">
      <c r="A46" s="555" t="s">
        <v>1487</v>
      </c>
      <c r="B46" s="555"/>
      <c r="C46" s="555"/>
      <c r="D46" s="555" t="s">
        <v>55</v>
      </c>
      <c r="E46" s="555" t="s">
        <v>1394</v>
      </c>
      <c r="F46" s="555"/>
      <c r="G46" s="555"/>
      <c r="H46" s="555">
        <v>21</v>
      </c>
      <c r="I46" s="555"/>
      <c r="J46" s="555">
        <f t="shared" si="0"/>
        <v>21</v>
      </c>
      <c r="K46" s="555" t="s">
        <v>1488</v>
      </c>
      <c r="L46" s="555" t="s">
        <v>108</v>
      </c>
      <c r="M46" s="555">
        <v>573</v>
      </c>
      <c r="N46" s="555" t="s">
        <v>1343</v>
      </c>
      <c r="O46" s="555" t="s">
        <v>1489</v>
      </c>
      <c r="P46" s="555">
        <v>21</v>
      </c>
      <c r="Q46" s="555" t="s">
        <v>1345</v>
      </c>
      <c r="R46" s="566"/>
      <c r="S46" s="566"/>
      <c r="T46" s="566"/>
      <c r="U46" s="566"/>
      <c r="V46" s="566"/>
      <c r="W46" s="566"/>
      <c r="X46" s="566"/>
      <c r="Y46" s="566"/>
      <c r="Z46" s="566"/>
      <c r="AA46" s="566"/>
      <c r="AB46" s="566"/>
      <c r="AC46" s="566"/>
      <c r="AD46" s="566"/>
      <c r="AE46" s="566"/>
      <c r="AF46" s="566"/>
      <c r="AG46" s="566"/>
      <c r="AH46" s="567"/>
      <c r="AI46" s="566"/>
      <c r="AJ46" s="566"/>
      <c r="AK46" s="566"/>
      <c r="AL46" s="567" t="s">
        <v>1485</v>
      </c>
    </row>
    <row r="47" spans="1:38" ht="112.5">
      <c r="A47" s="573" t="s">
        <v>1490</v>
      </c>
      <c r="B47" s="555"/>
      <c r="C47" s="555"/>
      <c r="D47" s="555" t="s">
        <v>55</v>
      </c>
      <c r="E47" s="555" t="s">
        <v>1360</v>
      </c>
      <c r="F47" s="555"/>
      <c r="G47" s="555"/>
      <c r="H47" s="555">
        <v>336</v>
      </c>
      <c r="I47" s="555">
        <v>331</v>
      </c>
      <c r="J47" s="555">
        <f t="shared" si="0"/>
        <v>667</v>
      </c>
      <c r="K47" s="555" t="s">
        <v>1416</v>
      </c>
      <c r="L47" s="555" t="s">
        <v>108</v>
      </c>
      <c r="M47" s="555">
        <v>240</v>
      </c>
      <c r="N47" s="555" t="s">
        <v>1343</v>
      </c>
      <c r="O47" s="555" t="s">
        <v>1491</v>
      </c>
      <c r="P47" s="555">
        <v>336</v>
      </c>
      <c r="Q47" s="555" t="s">
        <v>1345</v>
      </c>
      <c r="R47" s="572">
        <v>331</v>
      </c>
      <c r="S47" s="572">
        <v>490</v>
      </c>
      <c r="T47" s="555">
        <v>116</v>
      </c>
      <c r="U47" s="555" t="s">
        <v>1491</v>
      </c>
      <c r="V47" s="572">
        <v>7</v>
      </c>
      <c r="W47" s="572">
        <v>4</v>
      </c>
      <c r="X47" s="555" t="s">
        <v>1491</v>
      </c>
      <c r="Y47" s="572"/>
      <c r="Z47" s="572"/>
      <c r="AA47" s="572">
        <v>116</v>
      </c>
      <c r="AB47" s="555" t="s">
        <v>1492</v>
      </c>
      <c r="AC47" s="572"/>
      <c r="AD47" s="572">
        <v>1</v>
      </c>
      <c r="AE47" s="572"/>
      <c r="AF47" s="572">
        <v>1</v>
      </c>
      <c r="AG47" s="555" t="s">
        <v>1493</v>
      </c>
      <c r="AH47" s="555" t="s">
        <v>1494</v>
      </c>
      <c r="AI47" s="580"/>
      <c r="AJ47" s="572">
        <v>331</v>
      </c>
      <c r="AK47" s="566"/>
      <c r="AL47" s="555" t="s">
        <v>1495</v>
      </c>
    </row>
    <row r="48" spans="1:38" ht="90.75">
      <c r="A48" s="573" t="s">
        <v>1496</v>
      </c>
      <c r="B48" s="555"/>
      <c r="C48" s="555"/>
      <c r="D48" s="555" t="s">
        <v>55</v>
      </c>
      <c r="E48" s="555" t="s">
        <v>1497</v>
      </c>
      <c r="F48" s="555"/>
      <c r="G48" s="555"/>
      <c r="H48" s="555">
        <v>348</v>
      </c>
      <c r="I48" s="555"/>
      <c r="J48" s="555">
        <f t="shared" si="0"/>
        <v>348</v>
      </c>
      <c r="K48" s="555" t="s">
        <v>1416</v>
      </c>
      <c r="L48" s="555" t="s">
        <v>108</v>
      </c>
      <c r="M48" s="555">
        <v>240</v>
      </c>
      <c r="N48" s="555" t="s">
        <v>1343</v>
      </c>
      <c r="O48" s="555" t="s">
        <v>1491</v>
      </c>
      <c r="P48" s="555">
        <v>348</v>
      </c>
      <c r="Q48" s="555" t="s">
        <v>1345</v>
      </c>
      <c r="R48" s="566">
        <v>331</v>
      </c>
      <c r="S48" s="566">
        <v>490</v>
      </c>
      <c r="T48" s="567">
        <v>116</v>
      </c>
      <c r="U48" s="566" t="s">
        <v>1498</v>
      </c>
      <c r="V48" s="566">
        <v>7</v>
      </c>
      <c r="W48" s="566"/>
      <c r="X48" s="566"/>
      <c r="Y48" s="566"/>
      <c r="Z48" s="566"/>
      <c r="AA48" s="566">
        <v>116</v>
      </c>
      <c r="AB48" s="567" t="s">
        <v>1499</v>
      </c>
      <c r="AC48" s="566"/>
      <c r="AD48" s="566">
        <v>1</v>
      </c>
      <c r="AE48" s="566"/>
      <c r="AF48" s="566">
        <v>1</v>
      </c>
      <c r="AG48" s="567" t="s">
        <v>1500</v>
      </c>
      <c r="AH48" s="567" t="s">
        <v>1494</v>
      </c>
      <c r="AI48" s="566">
        <v>1</v>
      </c>
      <c r="AJ48" s="566">
        <v>331</v>
      </c>
      <c r="AK48" s="566"/>
      <c r="AL48" s="567" t="s">
        <v>1495</v>
      </c>
    </row>
    <row r="49" spans="1:39" ht="68.25">
      <c r="A49" s="573" t="s">
        <v>1501</v>
      </c>
      <c r="B49" s="555"/>
      <c r="C49" s="555"/>
      <c r="D49" s="555" t="s">
        <v>55</v>
      </c>
      <c r="E49" s="555" t="s">
        <v>1497</v>
      </c>
      <c r="F49" s="555"/>
      <c r="G49" s="555"/>
      <c r="H49" s="555">
        <v>2</v>
      </c>
      <c r="I49" s="555">
        <v>1</v>
      </c>
      <c r="J49" s="555">
        <f t="shared" si="0"/>
        <v>3</v>
      </c>
      <c r="K49" s="555" t="s">
        <v>1416</v>
      </c>
      <c r="L49" s="555" t="s">
        <v>108</v>
      </c>
      <c r="M49" s="555">
        <v>240</v>
      </c>
      <c r="N49" s="555" t="s">
        <v>1343</v>
      </c>
      <c r="O49" s="555" t="s">
        <v>1502</v>
      </c>
      <c r="P49" s="555">
        <v>2</v>
      </c>
      <c r="Q49" s="555" t="s">
        <v>1345</v>
      </c>
      <c r="R49" s="566">
        <v>1</v>
      </c>
      <c r="S49" s="566">
        <v>4</v>
      </c>
      <c r="T49" s="566">
        <v>3</v>
      </c>
      <c r="U49" s="567" t="s">
        <v>1503</v>
      </c>
      <c r="V49" s="566">
        <v>2</v>
      </c>
      <c r="W49" s="566"/>
      <c r="X49" s="566"/>
      <c r="Y49" s="566"/>
      <c r="Z49" s="566"/>
      <c r="AA49" s="566" t="s">
        <v>1504</v>
      </c>
      <c r="AB49" s="567" t="s">
        <v>1499</v>
      </c>
      <c r="AC49" s="566"/>
      <c r="AD49" s="566">
        <v>1</v>
      </c>
      <c r="AE49" s="566"/>
      <c r="AF49" s="566">
        <v>1</v>
      </c>
      <c r="AG49" s="567" t="s">
        <v>1505</v>
      </c>
      <c r="AH49" s="567" t="s">
        <v>1506</v>
      </c>
      <c r="AI49" s="566"/>
      <c r="AJ49" s="566">
        <v>4</v>
      </c>
      <c r="AK49" s="566"/>
      <c r="AL49" s="567" t="s">
        <v>1495</v>
      </c>
    </row>
    <row r="50" spans="1:39" ht="409.6">
      <c r="A50" s="555" t="s">
        <v>1507</v>
      </c>
      <c r="B50" s="555" t="s">
        <v>55</v>
      </c>
      <c r="C50" s="555"/>
      <c r="D50" s="555"/>
      <c r="E50" s="555" t="s">
        <v>1394</v>
      </c>
      <c r="F50" s="555"/>
      <c r="G50" s="555"/>
      <c r="H50" s="555">
        <v>9</v>
      </c>
      <c r="I50" s="555">
        <v>6</v>
      </c>
      <c r="J50" s="555">
        <f t="shared" si="0"/>
        <v>15</v>
      </c>
      <c r="K50" s="555" t="s">
        <v>1416</v>
      </c>
      <c r="L50" s="555" t="s">
        <v>108</v>
      </c>
      <c r="M50" s="555">
        <v>240</v>
      </c>
      <c r="N50" s="555" t="s">
        <v>1343</v>
      </c>
      <c r="O50" s="555" t="s">
        <v>1508</v>
      </c>
      <c r="P50" s="555">
        <v>9</v>
      </c>
      <c r="Q50" s="555" t="s">
        <v>1345</v>
      </c>
      <c r="R50" s="566">
        <v>6</v>
      </c>
      <c r="S50" s="566">
        <v>360</v>
      </c>
      <c r="T50" s="566">
        <v>116</v>
      </c>
      <c r="U50" s="567" t="s">
        <v>1509</v>
      </c>
      <c r="V50" s="572">
        <v>2</v>
      </c>
      <c r="W50" s="572">
        <v>4</v>
      </c>
      <c r="X50" s="555" t="s">
        <v>1508</v>
      </c>
      <c r="Y50" s="572" t="s">
        <v>68</v>
      </c>
      <c r="Z50" s="572" t="s">
        <v>68</v>
      </c>
      <c r="AA50" s="555" t="s">
        <v>1510</v>
      </c>
      <c r="AB50" s="402" t="s">
        <v>1511</v>
      </c>
      <c r="AC50" s="566"/>
      <c r="AD50" s="566">
        <v>1</v>
      </c>
      <c r="AE50" s="566"/>
      <c r="AF50" s="566">
        <v>1</v>
      </c>
      <c r="AG50" s="555" t="s">
        <v>1512</v>
      </c>
      <c r="AH50" s="401" t="s">
        <v>1513</v>
      </c>
      <c r="AI50" s="566"/>
      <c r="AJ50" s="402">
        <v>360</v>
      </c>
      <c r="AK50" s="566"/>
      <c r="AL50" s="555" t="s">
        <v>1514</v>
      </c>
    </row>
    <row r="51" spans="1:39" ht="409.6">
      <c r="A51" s="573" t="s">
        <v>1515</v>
      </c>
      <c r="B51" s="555" t="s">
        <v>55</v>
      </c>
      <c r="C51" s="555"/>
      <c r="D51" s="555"/>
      <c r="E51" s="555" t="s">
        <v>1516</v>
      </c>
      <c r="F51" s="555"/>
      <c r="G51" s="555"/>
      <c r="H51" s="555">
        <v>1</v>
      </c>
      <c r="I51" s="555">
        <v>0</v>
      </c>
      <c r="J51" s="555">
        <f t="shared" si="0"/>
        <v>1</v>
      </c>
      <c r="K51" s="555" t="s">
        <v>1416</v>
      </c>
      <c r="L51" s="555" t="s">
        <v>108</v>
      </c>
      <c r="M51" s="555">
        <v>240</v>
      </c>
      <c r="N51" s="555" t="s">
        <v>1517</v>
      </c>
      <c r="O51" s="555" t="s">
        <v>1518</v>
      </c>
      <c r="P51" s="555">
        <v>168</v>
      </c>
      <c r="Q51" s="555" t="s">
        <v>1345</v>
      </c>
      <c r="R51" s="566">
        <v>1</v>
      </c>
      <c r="S51" s="566">
        <v>45</v>
      </c>
      <c r="T51" s="566">
        <v>60</v>
      </c>
      <c r="U51" s="567" t="s">
        <v>1509</v>
      </c>
      <c r="V51" s="566">
        <v>1</v>
      </c>
      <c r="W51" s="566">
        <v>4</v>
      </c>
      <c r="X51" s="566" t="s">
        <v>68</v>
      </c>
      <c r="Y51" s="566" t="s">
        <v>68</v>
      </c>
      <c r="Z51" s="566" t="s">
        <v>68</v>
      </c>
      <c r="AA51" s="566" t="s">
        <v>1509</v>
      </c>
      <c r="AB51" s="566" t="s">
        <v>1519</v>
      </c>
      <c r="AC51" s="566" t="s">
        <v>68</v>
      </c>
      <c r="AD51" s="566">
        <v>1</v>
      </c>
      <c r="AE51" s="566" t="s">
        <v>68</v>
      </c>
      <c r="AF51" s="566" t="s">
        <v>68</v>
      </c>
      <c r="AG51" s="567" t="s">
        <v>1520</v>
      </c>
      <c r="AH51" s="567" t="s">
        <v>1521</v>
      </c>
      <c r="AI51" s="566"/>
      <c r="AJ51" s="566" t="s">
        <v>1522</v>
      </c>
      <c r="AK51" s="566"/>
      <c r="AL51" s="566" t="s">
        <v>1523</v>
      </c>
    </row>
    <row r="52" spans="1:39" ht="33.75">
      <c r="A52" s="555" t="s">
        <v>1524</v>
      </c>
      <c r="B52" s="555"/>
      <c r="C52" s="555"/>
      <c r="D52" s="555" t="s">
        <v>55</v>
      </c>
      <c r="E52" s="555" t="s">
        <v>1434</v>
      </c>
      <c r="F52" s="555"/>
      <c r="G52" s="555"/>
      <c r="H52" s="555">
        <v>3</v>
      </c>
      <c r="I52" s="555"/>
      <c r="J52" s="555">
        <f t="shared" si="0"/>
        <v>3</v>
      </c>
      <c r="K52" s="555" t="s">
        <v>1404</v>
      </c>
      <c r="L52" s="555" t="s">
        <v>108</v>
      </c>
      <c r="M52" s="555">
        <v>460</v>
      </c>
      <c r="N52" s="555" t="s">
        <v>1343</v>
      </c>
      <c r="O52" s="555" t="s">
        <v>1525</v>
      </c>
      <c r="P52" s="555">
        <v>116</v>
      </c>
      <c r="Q52" s="555" t="s">
        <v>1345</v>
      </c>
      <c r="R52" s="566"/>
      <c r="S52" s="566"/>
      <c r="T52" s="566"/>
      <c r="U52" s="566"/>
      <c r="V52" s="566"/>
      <c r="W52" s="566"/>
      <c r="X52" s="566"/>
      <c r="Y52" s="566"/>
      <c r="Z52" s="566"/>
      <c r="AA52" s="566"/>
      <c r="AB52" s="566"/>
      <c r="AC52" s="566"/>
      <c r="AD52" s="566"/>
      <c r="AE52" s="566"/>
      <c r="AF52" s="566"/>
      <c r="AG52" s="566"/>
      <c r="AH52" s="567"/>
      <c r="AI52" s="566"/>
      <c r="AJ52" s="566"/>
      <c r="AK52" s="566"/>
      <c r="AL52" s="567" t="s">
        <v>1526</v>
      </c>
    </row>
    <row r="53" spans="1:39" ht="33.75">
      <c r="A53" s="555" t="s">
        <v>1527</v>
      </c>
      <c r="B53" s="555"/>
      <c r="C53" s="555"/>
      <c r="D53" s="555" t="s">
        <v>55</v>
      </c>
      <c r="E53" s="555" t="s">
        <v>1434</v>
      </c>
      <c r="F53" s="555"/>
      <c r="G53" s="555"/>
      <c r="H53" s="555">
        <v>1</v>
      </c>
      <c r="I53" s="555"/>
      <c r="J53" s="555">
        <f t="shared" si="0"/>
        <v>1</v>
      </c>
      <c r="K53" s="555" t="s">
        <v>1404</v>
      </c>
      <c r="L53" s="555" t="s">
        <v>108</v>
      </c>
      <c r="M53" s="555">
        <v>460</v>
      </c>
      <c r="N53" s="555" t="s">
        <v>1343</v>
      </c>
      <c r="O53" s="555" t="s">
        <v>1525</v>
      </c>
      <c r="P53" s="555">
        <v>116</v>
      </c>
      <c r="Q53" s="555" t="s">
        <v>1345</v>
      </c>
      <c r="R53" s="566"/>
      <c r="S53" s="566"/>
      <c r="T53" s="566"/>
      <c r="U53" s="566"/>
      <c r="V53" s="566"/>
      <c r="W53" s="566"/>
      <c r="X53" s="566"/>
      <c r="Y53" s="566"/>
      <c r="Z53" s="566"/>
      <c r="AA53" s="566"/>
      <c r="AB53" s="566"/>
      <c r="AC53" s="566"/>
      <c r="AD53" s="566"/>
      <c r="AE53" s="566"/>
      <c r="AF53" s="566"/>
      <c r="AG53" s="566"/>
      <c r="AH53" s="567"/>
      <c r="AI53" s="566"/>
      <c r="AJ53" s="566"/>
      <c r="AK53" s="566"/>
      <c r="AL53" s="567" t="s">
        <v>1526</v>
      </c>
    </row>
    <row r="54" spans="1:39" ht="45">
      <c r="A54" s="555" t="s">
        <v>1528</v>
      </c>
      <c r="B54" s="555"/>
      <c r="C54" s="555"/>
      <c r="D54" s="555" t="s">
        <v>55</v>
      </c>
      <c r="E54" s="555" t="s">
        <v>1434</v>
      </c>
      <c r="F54" s="555"/>
      <c r="G54" s="555"/>
      <c r="H54" s="555">
        <v>1</v>
      </c>
      <c r="I54" s="555"/>
      <c r="J54" s="555">
        <f t="shared" si="0"/>
        <v>1</v>
      </c>
      <c r="K54" s="555" t="s">
        <v>1404</v>
      </c>
      <c r="L54" s="555" t="s">
        <v>108</v>
      </c>
      <c r="M54" s="555">
        <v>460</v>
      </c>
      <c r="N54" s="555" t="s">
        <v>1343</v>
      </c>
      <c r="O54" s="555" t="s">
        <v>1525</v>
      </c>
      <c r="P54" s="555">
        <v>116</v>
      </c>
      <c r="Q54" s="555" t="s">
        <v>1345</v>
      </c>
      <c r="R54" s="566"/>
      <c r="S54" s="566"/>
      <c r="T54" s="566"/>
      <c r="U54" s="566"/>
      <c r="V54" s="566"/>
      <c r="W54" s="566"/>
      <c r="X54" s="566"/>
      <c r="Y54" s="566"/>
      <c r="Z54" s="566"/>
      <c r="AA54" s="566"/>
      <c r="AB54" s="566"/>
      <c r="AC54" s="566"/>
      <c r="AD54" s="566"/>
      <c r="AE54" s="566"/>
      <c r="AF54" s="566"/>
      <c r="AG54" s="566"/>
      <c r="AH54" s="567"/>
      <c r="AI54" s="566"/>
      <c r="AJ54" s="566"/>
      <c r="AK54" s="566"/>
      <c r="AL54" s="567" t="s">
        <v>1526</v>
      </c>
    </row>
    <row r="55" spans="1:39" ht="22.5">
      <c r="A55" s="555" t="s">
        <v>1529</v>
      </c>
      <c r="B55" s="555"/>
      <c r="C55" s="555"/>
      <c r="D55" s="555" t="s">
        <v>55</v>
      </c>
      <c r="E55" s="555" t="s">
        <v>1530</v>
      </c>
      <c r="F55" s="555"/>
      <c r="G55" s="555"/>
      <c r="H55" s="555">
        <v>23</v>
      </c>
      <c r="I55" s="555"/>
      <c r="J55" s="555">
        <f t="shared" si="0"/>
        <v>23</v>
      </c>
      <c r="K55" s="555" t="s">
        <v>1404</v>
      </c>
      <c r="L55" s="555" t="s">
        <v>108</v>
      </c>
      <c r="M55" s="555">
        <v>460</v>
      </c>
      <c r="N55" s="555" t="s">
        <v>1343</v>
      </c>
      <c r="O55" s="555" t="s">
        <v>1525</v>
      </c>
      <c r="P55" s="555">
        <v>116</v>
      </c>
      <c r="Q55" s="555" t="s">
        <v>1345</v>
      </c>
      <c r="R55" s="566"/>
      <c r="S55" s="566"/>
      <c r="T55" s="566"/>
      <c r="U55" s="566"/>
      <c r="V55" s="566"/>
      <c r="W55" s="566"/>
      <c r="X55" s="566"/>
      <c r="Y55" s="566"/>
      <c r="Z55" s="566"/>
      <c r="AA55" s="566"/>
      <c r="AB55" s="566"/>
      <c r="AC55" s="566"/>
      <c r="AD55" s="566"/>
      <c r="AE55" s="566"/>
      <c r="AF55" s="566"/>
      <c r="AG55" s="566"/>
      <c r="AH55" s="567"/>
      <c r="AI55" s="566"/>
      <c r="AJ55" s="566"/>
      <c r="AK55" s="566"/>
      <c r="AL55" s="567" t="s">
        <v>1526</v>
      </c>
    </row>
    <row r="56" spans="1:39" ht="22.5">
      <c r="A56" s="555" t="s">
        <v>1529</v>
      </c>
      <c r="B56" s="555"/>
      <c r="C56" s="555"/>
      <c r="D56" s="555" t="s">
        <v>55</v>
      </c>
      <c r="E56" s="555" t="s">
        <v>1530</v>
      </c>
      <c r="F56" s="555"/>
      <c r="G56" s="555"/>
      <c r="H56" s="555">
        <v>23</v>
      </c>
      <c r="I56" s="555"/>
      <c r="J56" s="555">
        <f t="shared" si="0"/>
        <v>23</v>
      </c>
      <c r="K56" s="555" t="s">
        <v>1404</v>
      </c>
      <c r="L56" s="555" t="s">
        <v>108</v>
      </c>
      <c r="M56" s="555">
        <v>460</v>
      </c>
      <c r="N56" s="555" t="s">
        <v>1343</v>
      </c>
      <c r="O56" s="555" t="s">
        <v>1525</v>
      </c>
      <c r="P56" s="555">
        <v>116</v>
      </c>
      <c r="Q56" s="555" t="s">
        <v>1345</v>
      </c>
      <c r="R56" s="566"/>
      <c r="S56" s="566"/>
      <c r="T56" s="566"/>
      <c r="U56" s="566"/>
      <c r="V56" s="566"/>
      <c r="W56" s="566"/>
      <c r="X56" s="566"/>
      <c r="Y56" s="566"/>
      <c r="Z56" s="566"/>
      <c r="AA56" s="566"/>
      <c r="AB56" s="566"/>
      <c r="AC56" s="566"/>
      <c r="AD56" s="566"/>
      <c r="AE56" s="566"/>
      <c r="AF56" s="566"/>
      <c r="AG56" s="566"/>
      <c r="AH56" s="567"/>
      <c r="AI56" s="566"/>
      <c r="AJ56" s="566"/>
      <c r="AK56" s="566"/>
      <c r="AL56" s="567" t="s">
        <v>1526</v>
      </c>
    </row>
    <row r="57" spans="1:39" ht="22.5">
      <c r="A57" s="555" t="s">
        <v>1531</v>
      </c>
      <c r="B57" s="555"/>
      <c r="C57" s="555"/>
      <c r="D57" s="555" t="s">
        <v>55</v>
      </c>
      <c r="E57" s="555" t="s">
        <v>1530</v>
      </c>
      <c r="F57" s="555"/>
      <c r="G57" s="555"/>
      <c r="H57" s="555">
        <v>14</v>
      </c>
      <c r="I57" s="555"/>
      <c r="J57" s="555">
        <f t="shared" si="0"/>
        <v>14</v>
      </c>
      <c r="K57" s="555" t="s">
        <v>1404</v>
      </c>
      <c r="L57" s="555" t="s">
        <v>108</v>
      </c>
      <c r="M57" s="555">
        <v>571</v>
      </c>
      <c r="N57" s="555" t="s">
        <v>1343</v>
      </c>
      <c r="O57" s="555" t="s">
        <v>1525</v>
      </c>
      <c r="P57" s="555">
        <v>116</v>
      </c>
      <c r="Q57" s="555" t="s">
        <v>1345</v>
      </c>
      <c r="R57" s="566"/>
      <c r="S57" s="566"/>
      <c r="T57" s="566"/>
      <c r="U57" s="566"/>
      <c r="V57" s="566"/>
      <c r="W57" s="566"/>
      <c r="X57" s="566"/>
      <c r="Y57" s="566"/>
      <c r="Z57" s="566"/>
      <c r="AA57" s="566"/>
      <c r="AB57" s="566"/>
      <c r="AC57" s="566"/>
      <c r="AD57" s="566"/>
      <c r="AE57" s="566"/>
      <c r="AF57" s="566"/>
      <c r="AG57" s="566"/>
      <c r="AH57" s="581"/>
      <c r="AI57" s="582"/>
      <c r="AJ57" s="582"/>
      <c r="AK57" s="582"/>
      <c r="AL57" s="567" t="s">
        <v>1526</v>
      </c>
    </row>
    <row r="58" spans="1:39" ht="22.5">
      <c r="A58" s="555" t="s">
        <v>1532</v>
      </c>
      <c r="B58" s="555"/>
      <c r="C58" s="555"/>
      <c r="D58" s="555" t="s">
        <v>55</v>
      </c>
      <c r="E58" s="555" t="s">
        <v>1530</v>
      </c>
      <c r="F58" s="555"/>
      <c r="G58" s="555"/>
      <c r="H58" s="555">
        <v>1</v>
      </c>
      <c r="I58" s="555"/>
      <c r="J58" s="555">
        <f t="shared" si="0"/>
        <v>1</v>
      </c>
      <c r="K58" s="555" t="s">
        <v>1416</v>
      </c>
      <c r="L58" s="555" t="s">
        <v>108</v>
      </c>
      <c r="M58" s="555">
        <v>571</v>
      </c>
      <c r="N58" s="555" t="s">
        <v>1343</v>
      </c>
      <c r="O58" s="555" t="s">
        <v>1533</v>
      </c>
      <c r="P58" s="555">
        <v>1</v>
      </c>
      <c r="Q58" s="555" t="s">
        <v>1345</v>
      </c>
      <c r="R58" s="402"/>
      <c r="S58" s="402"/>
      <c r="T58" s="402"/>
      <c r="U58" s="402"/>
      <c r="V58" s="402"/>
      <c r="W58" s="402"/>
      <c r="X58" s="402"/>
      <c r="Y58" s="402"/>
      <c r="Z58" s="402"/>
      <c r="AA58" s="401"/>
      <c r="AB58" s="401"/>
      <c r="AC58" s="402"/>
      <c r="AD58" s="566"/>
      <c r="AE58" s="566"/>
      <c r="AF58" s="566"/>
      <c r="AG58" s="583"/>
      <c r="AH58" s="567"/>
      <c r="AI58" s="567"/>
      <c r="AJ58" s="567"/>
      <c r="AK58" s="566"/>
      <c r="AL58" s="584"/>
    </row>
    <row r="59" spans="1:39" ht="45.75" thickBot="1">
      <c r="A59" s="555" t="s">
        <v>1534</v>
      </c>
      <c r="B59" s="555"/>
      <c r="C59" s="555"/>
      <c r="D59" s="555" t="s">
        <v>55</v>
      </c>
      <c r="E59" s="555" t="s">
        <v>1530</v>
      </c>
      <c r="F59" s="555"/>
      <c r="G59" s="555"/>
      <c r="H59" s="555">
        <v>1</v>
      </c>
      <c r="I59" s="555"/>
      <c r="J59" s="555">
        <f t="shared" si="0"/>
        <v>1</v>
      </c>
      <c r="K59" s="555" t="s">
        <v>1404</v>
      </c>
      <c r="L59" s="555" t="s">
        <v>108</v>
      </c>
      <c r="M59" s="555">
        <v>571</v>
      </c>
      <c r="N59" s="555" t="s">
        <v>1343</v>
      </c>
      <c r="O59" s="555" t="s">
        <v>1525</v>
      </c>
      <c r="P59" s="555">
        <v>116</v>
      </c>
      <c r="Q59" s="555" t="s">
        <v>1345</v>
      </c>
      <c r="R59" s="402">
        <v>0</v>
      </c>
      <c r="S59" s="402">
        <v>0</v>
      </c>
      <c r="T59" s="402">
        <v>0</v>
      </c>
      <c r="U59" s="402">
        <v>0</v>
      </c>
      <c r="V59" s="402">
        <v>0</v>
      </c>
      <c r="W59" s="402">
        <v>0</v>
      </c>
      <c r="X59" s="402" t="s">
        <v>239</v>
      </c>
      <c r="Y59" s="402" t="s">
        <v>239</v>
      </c>
      <c r="Z59" s="402" t="s">
        <v>239</v>
      </c>
      <c r="AA59" s="402" t="s">
        <v>927</v>
      </c>
      <c r="AB59" s="402" t="s">
        <v>239</v>
      </c>
      <c r="AC59" s="402"/>
      <c r="AD59" s="402">
        <v>1</v>
      </c>
      <c r="AE59" s="402"/>
      <c r="AF59" s="402">
        <v>1</v>
      </c>
      <c r="AG59" s="402" t="s">
        <v>239</v>
      </c>
      <c r="AH59" s="585" t="s">
        <v>239</v>
      </c>
      <c r="AI59" s="586" t="s">
        <v>239</v>
      </c>
      <c r="AJ59" s="586" t="s">
        <v>239</v>
      </c>
      <c r="AK59" s="586" t="s">
        <v>239</v>
      </c>
      <c r="AL59" s="587" t="s">
        <v>239</v>
      </c>
    </row>
    <row r="60" spans="1:39" ht="372.75" thickBot="1">
      <c r="A60" s="555" t="s">
        <v>1535</v>
      </c>
      <c r="B60" s="555"/>
      <c r="C60" s="555"/>
      <c r="D60" s="555" t="s">
        <v>55</v>
      </c>
      <c r="E60" s="555" t="s">
        <v>1360</v>
      </c>
      <c r="F60" s="555"/>
      <c r="G60" s="555"/>
      <c r="H60" s="555">
        <v>3</v>
      </c>
      <c r="I60" s="555"/>
      <c r="J60" s="555">
        <f t="shared" si="0"/>
        <v>3</v>
      </c>
      <c r="K60" s="555" t="s">
        <v>1416</v>
      </c>
      <c r="L60" s="555" t="s">
        <v>108</v>
      </c>
      <c r="M60" s="555">
        <v>264</v>
      </c>
      <c r="N60" s="555" t="s">
        <v>1343</v>
      </c>
      <c r="O60" s="555" t="s">
        <v>1536</v>
      </c>
      <c r="P60" s="555">
        <v>3</v>
      </c>
      <c r="Q60" s="555" t="s">
        <v>1345</v>
      </c>
      <c r="R60" s="566">
        <v>4</v>
      </c>
      <c r="S60" s="566">
        <v>4</v>
      </c>
      <c r="T60" s="566">
        <v>16</v>
      </c>
      <c r="U60" s="567">
        <v>2</v>
      </c>
      <c r="V60" s="567" t="s">
        <v>1537</v>
      </c>
      <c r="W60" s="566"/>
      <c r="X60" s="567"/>
      <c r="Y60" s="567" t="s">
        <v>1538</v>
      </c>
      <c r="Z60" s="566">
        <v>2</v>
      </c>
      <c r="AA60" s="566" t="s">
        <v>501</v>
      </c>
      <c r="AB60" s="567" t="s">
        <v>1537</v>
      </c>
      <c r="AC60" s="567" t="s">
        <v>1539</v>
      </c>
      <c r="AD60" s="566"/>
      <c r="AE60" s="566" t="s">
        <v>55</v>
      </c>
      <c r="AF60" s="566"/>
      <c r="AG60" s="567" t="s">
        <v>55</v>
      </c>
      <c r="AH60" s="567" t="s">
        <v>1540</v>
      </c>
      <c r="AI60" s="566" t="s">
        <v>1541</v>
      </c>
      <c r="AJ60" s="566">
        <v>100</v>
      </c>
      <c r="AK60" s="583">
        <v>0</v>
      </c>
      <c r="AL60" s="578"/>
      <c r="AM60" s="550" t="s">
        <v>1542</v>
      </c>
    </row>
    <row r="61" spans="1:39" ht="409.6" thickBot="1">
      <c r="A61" s="555" t="s">
        <v>1543</v>
      </c>
      <c r="B61" s="555"/>
      <c r="C61" s="555"/>
      <c r="D61" s="555" t="s">
        <v>55</v>
      </c>
      <c r="E61" s="555" t="s">
        <v>1360</v>
      </c>
      <c r="F61" s="555"/>
      <c r="G61" s="555"/>
      <c r="H61" s="555">
        <v>1</v>
      </c>
      <c r="I61" s="555"/>
      <c r="J61" s="555">
        <f t="shared" si="0"/>
        <v>1</v>
      </c>
      <c r="K61" s="555" t="s">
        <v>1416</v>
      </c>
      <c r="L61" s="555" t="s">
        <v>108</v>
      </c>
      <c r="M61" s="555">
        <v>264</v>
      </c>
      <c r="N61" s="555" t="s">
        <v>1343</v>
      </c>
      <c r="O61" s="555" t="s">
        <v>1518</v>
      </c>
      <c r="P61" s="555">
        <v>168</v>
      </c>
      <c r="Q61" s="555" t="s">
        <v>1345</v>
      </c>
      <c r="R61" s="566">
        <v>27</v>
      </c>
      <c r="S61" s="566">
        <v>55</v>
      </c>
      <c r="T61" s="566">
        <v>27</v>
      </c>
      <c r="U61" s="567" t="s">
        <v>1544</v>
      </c>
      <c r="V61" s="566"/>
      <c r="W61" s="566"/>
      <c r="X61" s="566" t="s">
        <v>1538</v>
      </c>
      <c r="Y61" s="566">
        <v>5</v>
      </c>
      <c r="Z61" s="566" t="s">
        <v>501</v>
      </c>
      <c r="AA61" s="567" t="s">
        <v>1545</v>
      </c>
      <c r="AB61" s="566" t="s">
        <v>1539</v>
      </c>
      <c r="AC61" s="566"/>
      <c r="AD61" s="566" t="s">
        <v>55</v>
      </c>
      <c r="AE61" s="566"/>
      <c r="AF61" s="566" t="s">
        <v>55</v>
      </c>
      <c r="AG61" s="567" t="s">
        <v>1546</v>
      </c>
      <c r="AH61" s="567" t="s">
        <v>1547</v>
      </c>
      <c r="AI61" s="566">
        <v>100</v>
      </c>
      <c r="AJ61" s="566">
        <v>0</v>
      </c>
      <c r="AK61" s="566"/>
      <c r="AL61" s="588" t="s">
        <v>1542</v>
      </c>
    </row>
    <row r="62" spans="1:39" ht="409.6" thickBot="1">
      <c r="A62" s="555" t="s">
        <v>1548</v>
      </c>
      <c r="B62" s="555"/>
      <c r="C62" s="555"/>
      <c r="D62" s="555" t="s">
        <v>55</v>
      </c>
      <c r="E62" s="555" t="s">
        <v>1360</v>
      </c>
      <c r="F62" s="555"/>
      <c r="G62" s="555"/>
      <c r="H62" s="555">
        <v>31</v>
      </c>
      <c r="I62" s="555">
        <v>13</v>
      </c>
      <c r="J62" s="555">
        <f t="shared" si="0"/>
        <v>44</v>
      </c>
      <c r="K62" s="555" t="s">
        <v>1416</v>
      </c>
      <c r="L62" s="555" t="s">
        <v>108</v>
      </c>
      <c r="M62" s="555">
        <v>223</v>
      </c>
      <c r="N62" s="555" t="s">
        <v>1343</v>
      </c>
      <c r="O62" s="555" t="s">
        <v>1518</v>
      </c>
      <c r="P62" s="555">
        <v>168</v>
      </c>
      <c r="Q62" s="555" t="s">
        <v>1345</v>
      </c>
      <c r="R62" s="402">
        <v>44</v>
      </c>
      <c r="S62" s="402">
        <v>212</v>
      </c>
      <c r="T62" s="402">
        <v>44</v>
      </c>
      <c r="U62" s="401" t="s">
        <v>1549</v>
      </c>
      <c r="V62" s="402" t="s">
        <v>68</v>
      </c>
      <c r="W62" s="402" t="s">
        <v>68</v>
      </c>
      <c r="X62" s="401" t="s">
        <v>1550</v>
      </c>
      <c r="Y62" s="566">
        <v>4</v>
      </c>
      <c r="Z62" s="566">
        <v>6</v>
      </c>
      <c r="AA62" s="567" t="s">
        <v>1551</v>
      </c>
      <c r="AB62" s="566" t="s">
        <v>1552</v>
      </c>
      <c r="AC62" s="566"/>
      <c r="AD62" s="566">
        <v>1</v>
      </c>
      <c r="AE62" s="566"/>
      <c r="AF62" s="566">
        <v>1</v>
      </c>
      <c r="AG62" s="555" t="s">
        <v>1553</v>
      </c>
      <c r="AH62" s="555" t="s">
        <v>1554</v>
      </c>
      <c r="AI62" s="566"/>
      <c r="AJ62" s="566">
        <v>0</v>
      </c>
      <c r="AK62" s="583"/>
      <c r="AL62" s="578" t="s">
        <v>1542</v>
      </c>
    </row>
    <row r="63" spans="1:39" ht="409.6">
      <c r="A63" s="555" t="s">
        <v>1555</v>
      </c>
      <c r="B63" s="555"/>
      <c r="C63" s="555"/>
      <c r="D63" s="555" t="s">
        <v>55</v>
      </c>
      <c r="E63" s="555" t="s">
        <v>1360</v>
      </c>
      <c r="F63" s="555"/>
      <c r="G63" s="555"/>
      <c r="H63" s="555">
        <v>36</v>
      </c>
      <c r="I63" s="555">
        <v>0</v>
      </c>
      <c r="J63" s="555">
        <f t="shared" si="0"/>
        <v>36</v>
      </c>
      <c r="K63" s="555" t="s">
        <v>1416</v>
      </c>
      <c r="L63" s="555" t="s">
        <v>108</v>
      </c>
      <c r="M63" s="555">
        <v>223</v>
      </c>
      <c r="N63" s="555" t="s">
        <v>1343</v>
      </c>
      <c r="O63" s="555" t="s">
        <v>1518</v>
      </c>
      <c r="P63" s="555">
        <v>168</v>
      </c>
      <c r="Q63" s="555" t="s">
        <v>1345</v>
      </c>
      <c r="R63" s="402">
        <v>36</v>
      </c>
      <c r="S63" s="402">
        <v>252</v>
      </c>
      <c r="T63" s="401">
        <v>36</v>
      </c>
      <c r="U63" s="401" t="s">
        <v>1549</v>
      </c>
      <c r="V63" s="402">
        <v>1</v>
      </c>
      <c r="W63" s="402">
        <v>4</v>
      </c>
      <c r="X63" s="402" t="s">
        <v>68</v>
      </c>
      <c r="Y63" s="402" t="s">
        <v>68</v>
      </c>
      <c r="Z63" s="402">
        <v>4</v>
      </c>
      <c r="AA63" s="567" t="s">
        <v>1556</v>
      </c>
      <c r="AB63" s="402" t="s">
        <v>1557</v>
      </c>
      <c r="AC63" s="402"/>
      <c r="AD63" s="402">
        <v>1</v>
      </c>
      <c r="AE63" s="402"/>
      <c r="AF63" s="402">
        <v>1</v>
      </c>
      <c r="AG63" s="401" t="s">
        <v>1558</v>
      </c>
      <c r="AH63" s="555" t="s">
        <v>1559</v>
      </c>
      <c r="AI63" s="402">
        <v>100</v>
      </c>
      <c r="AJ63" s="402">
        <v>0</v>
      </c>
      <c r="AK63" s="402"/>
      <c r="AL63" s="579" t="s">
        <v>1542</v>
      </c>
    </row>
    <row r="64" spans="1:39" ht="45">
      <c r="A64" s="555" t="s">
        <v>1560</v>
      </c>
      <c r="B64" s="555"/>
      <c r="C64" s="555"/>
      <c r="D64" s="555" t="s">
        <v>55</v>
      </c>
      <c r="E64" s="555" t="s">
        <v>1360</v>
      </c>
      <c r="F64" s="555"/>
      <c r="G64" s="555"/>
      <c r="H64" s="555">
        <v>36</v>
      </c>
      <c r="I64" s="555"/>
      <c r="J64" s="555">
        <f t="shared" si="0"/>
        <v>36</v>
      </c>
      <c r="K64" s="555" t="s">
        <v>1416</v>
      </c>
      <c r="L64" s="555" t="s">
        <v>108</v>
      </c>
      <c r="M64" s="555">
        <v>263</v>
      </c>
      <c r="N64" s="555" t="s">
        <v>1343</v>
      </c>
      <c r="O64" s="555" t="s">
        <v>1518</v>
      </c>
      <c r="P64" s="555">
        <v>168</v>
      </c>
      <c r="Q64" s="555" t="s">
        <v>1345</v>
      </c>
      <c r="R64" s="566"/>
      <c r="S64" s="566"/>
      <c r="T64" s="566"/>
      <c r="U64" s="566"/>
      <c r="V64" s="566"/>
      <c r="W64" s="566"/>
      <c r="X64" s="566"/>
      <c r="Y64" s="566"/>
      <c r="Z64" s="566"/>
      <c r="AA64" s="566"/>
      <c r="AB64" s="566"/>
      <c r="AC64" s="566"/>
      <c r="AD64" s="566"/>
      <c r="AE64" s="566"/>
      <c r="AF64" s="566"/>
      <c r="AG64" s="566"/>
      <c r="AH64" s="567"/>
      <c r="AI64" s="566"/>
      <c r="AJ64" s="566"/>
      <c r="AK64" s="566"/>
      <c r="AL64" s="567" t="s">
        <v>1561</v>
      </c>
    </row>
    <row r="65" spans="1:38" ht="45">
      <c r="A65" s="555" t="s">
        <v>1562</v>
      </c>
      <c r="B65" s="555"/>
      <c r="C65" s="555"/>
      <c r="D65" s="555" t="s">
        <v>55</v>
      </c>
      <c r="E65" s="555" t="s">
        <v>1360</v>
      </c>
      <c r="F65" s="555"/>
      <c r="G65" s="555"/>
      <c r="H65" s="555">
        <v>36</v>
      </c>
      <c r="I65" s="555"/>
      <c r="J65" s="555">
        <f t="shared" si="0"/>
        <v>36</v>
      </c>
      <c r="K65" s="555" t="s">
        <v>1416</v>
      </c>
      <c r="L65" s="555" t="s">
        <v>108</v>
      </c>
      <c r="M65" s="555">
        <v>263</v>
      </c>
      <c r="N65" s="555" t="s">
        <v>1343</v>
      </c>
      <c r="O65" s="555" t="s">
        <v>1518</v>
      </c>
      <c r="P65" s="555">
        <v>168</v>
      </c>
      <c r="Q65" s="555" t="s">
        <v>1345</v>
      </c>
      <c r="R65" s="566"/>
      <c r="S65" s="566"/>
      <c r="T65" s="566"/>
      <c r="U65" s="566"/>
      <c r="V65" s="566"/>
      <c r="W65" s="566"/>
      <c r="X65" s="566"/>
      <c r="Y65" s="566"/>
      <c r="Z65" s="566"/>
      <c r="AA65" s="566"/>
      <c r="AB65" s="566"/>
      <c r="AC65" s="566"/>
      <c r="AD65" s="566"/>
      <c r="AE65" s="566"/>
      <c r="AF65" s="566"/>
      <c r="AG65" s="566"/>
      <c r="AH65" s="567"/>
      <c r="AI65" s="566"/>
      <c r="AJ65" s="566"/>
      <c r="AK65" s="566"/>
      <c r="AL65" s="567" t="s">
        <v>1561</v>
      </c>
    </row>
    <row r="66" spans="1:38" ht="33.75">
      <c r="A66" s="555" t="s">
        <v>1563</v>
      </c>
      <c r="B66" s="555"/>
      <c r="C66" s="555"/>
      <c r="D66" s="555" t="s">
        <v>55</v>
      </c>
      <c r="E66" s="555" t="s">
        <v>1360</v>
      </c>
      <c r="F66" s="555"/>
      <c r="G66" s="555"/>
      <c r="H66" s="555">
        <v>36</v>
      </c>
      <c r="I66" s="555"/>
      <c r="J66" s="555">
        <f t="shared" si="0"/>
        <v>36</v>
      </c>
      <c r="K66" s="555" t="s">
        <v>1416</v>
      </c>
      <c r="L66" s="555" t="s">
        <v>108</v>
      </c>
      <c r="M66" s="555">
        <v>263</v>
      </c>
      <c r="N66" s="555" t="s">
        <v>1343</v>
      </c>
      <c r="O66" s="555" t="s">
        <v>1518</v>
      </c>
      <c r="P66" s="555">
        <v>168</v>
      </c>
      <c r="Q66" s="555" t="s">
        <v>1345</v>
      </c>
      <c r="R66" s="566"/>
      <c r="S66" s="566"/>
      <c r="T66" s="566"/>
      <c r="U66" s="566"/>
      <c r="V66" s="566"/>
      <c r="W66" s="566"/>
      <c r="X66" s="566"/>
      <c r="Y66" s="566"/>
      <c r="Z66" s="566"/>
      <c r="AA66" s="566"/>
      <c r="AB66" s="566"/>
      <c r="AC66" s="566"/>
      <c r="AD66" s="566"/>
      <c r="AE66" s="566"/>
      <c r="AF66" s="566"/>
      <c r="AG66" s="566"/>
      <c r="AH66" s="567"/>
      <c r="AI66" s="566"/>
      <c r="AJ66" s="566"/>
      <c r="AK66" s="566"/>
      <c r="AL66" s="567" t="s">
        <v>1561</v>
      </c>
    </row>
    <row r="67" spans="1:38" ht="33.75">
      <c r="A67" s="555" t="s">
        <v>1564</v>
      </c>
      <c r="B67" s="555"/>
      <c r="C67" s="555"/>
      <c r="D67" s="555" t="s">
        <v>55</v>
      </c>
      <c r="E67" s="555" t="s">
        <v>1360</v>
      </c>
      <c r="F67" s="555"/>
      <c r="G67" s="555"/>
      <c r="H67" s="555">
        <v>36</v>
      </c>
      <c r="I67" s="555"/>
      <c r="J67" s="555">
        <f t="shared" si="0"/>
        <v>36</v>
      </c>
      <c r="K67" s="555" t="s">
        <v>1416</v>
      </c>
      <c r="L67" s="555" t="s">
        <v>108</v>
      </c>
      <c r="M67" s="555">
        <v>263</v>
      </c>
      <c r="N67" s="555" t="s">
        <v>1343</v>
      </c>
      <c r="O67" s="555" t="s">
        <v>1518</v>
      </c>
      <c r="P67" s="555">
        <v>168</v>
      </c>
      <c r="Q67" s="555" t="s">
        <v>1345</v>
      </c>
      <c r="R67" s="566"/>
      <c r="S67" s="566"/>
      <c r="T67" s="566"/>
      <c r="U67" s="566"/>
      <c r="V67" s="566"/>
      <c r="W67" s="566"/>
      <c r="X67" s="566"/>
      <c r="Y67" s="566"/>
      <c r="Z67" s="566"/>
      <c r="AA67" s="566"/>
      <c r="AB67" s="566"/>
      <c r="AC67" s="566"/>
      <c r="AD67" s="566"/>
      <c r="AE67" s="566"/>
      <c r="AF67" s="566"/>
      <c r="AG67" s="566"/>
      <c r="AH67" s="567"/>
      <c r="AI67" s="566"/>
      <c r="AJ67" s="566"/>
      <c r="AK67" s="566"/>
      <c r="AL67" s="567" t="s">
        <v>1561</v>
      </c>
    </row>
    <row r="68" spans="1:38" ht="90">
      <c r="A68" s="555" t="s">
        <v>1565</v>
      </c>
      <c r="B68" s="555"/>
      <c r="C68" s="555"/>
      <c r="D68" s="555" t="s">
        <v>55</v>
      </c>
      <c r="E68" s="555" t="s">
        <v>1360</v>
      </c>
      <c r="F68" s="555"/>
      <c r="G68" s="555"/>
      <c r="H68" s="555">
        <v>108</v>
      </c>
      <c r="I68" s="555"/>
      <c r="J68" s="555">
        <f t="shared" si="0"/>
        <v>108</v>
      </c>
      <c r="K68" s="555" t="s">
        <v>1416</v>
      </c>
      <c r="L68" s="555" t="s">
        <v>108</v>
      </c>
      <c r="M68" s="555">
        <v>241</v>
      </c>
      <c r="N68" s="555" t="s">
        <v>1343</v>
      </c>
      <c r="O68" s="555" t="s">
        <v>1518</v>
      </c>
      <c r="P68" s="555" t="str">
        <f>Q68</f>
        <v>SALUD PÚBLICA</v>
      </c>
      <c r="Q68" s="555" t="s">
        <v>1345</v>
      </c>
      <c r="R68" s="566"/>
      <c r="S68" s="566"/>
      <c r="T68" s="566"/>
      <c r="U68" s="566"/>
      <c r="V68" s="566"/>
      <c r="W68" s="566"/>
      <c r="X68" s="566"/>
      <c r="Y68" s="566"/>
      <c r="Z68" s="566"/>
      <c r="AA68" s="566"/>
      <c r="AB68" s="566"/>
      <c r="AC68" s="566"/>
      <c r="AD68" s="566"/>
      <c r="AE68" s="566"/>
      <c r="AF68" s="566"/>
      <c r="AG68" s="567"/>
      <c r="AH68" s="567"/>
      <c r="AI68" s="402"/>
      <c r="AJ68" s="402"/>
      <c r="AK68" s="402"/>
      <c r="AL68" s="567" t="s">
        <v>1566</v>
      </c>
    </row>
    <row r="69" spans="1:38" ht="409.6">
      <c r="A69" s="555" t="s">
        <v>1567</v>
      </c>
      <c r="B69" s="555" t="s">
        <v>55</v>
      </c>
      <c r="C69" s="555"/>
      <c r="D69" s="555"/>
      <c r="E69" s="555" t="s">
        <v>1567</v>
      </c>
      <c r="F69" s="555"/>
      <c r="G69" s="555"/>
      <c r="H69" s="555">
        <v>18</v>
      </c>
      <c r="I69" s="555">
        <v>11</v>
      </c>
      <c r="J69" s="555">
        <f t="shared" si="0"/>
        <v>29</v>
      </c>
      <c r="K69" s="555" t="s">
        <v>1416</v>
      </c>
      <c r="L69" s="555" t="s">
        <v>108</v>
      </c>
      <c r="M69" s="555">
        <v>224</v>
      </c>
      <c r="N69" s="555" t="s">
        <v>1343</v>
      </c>
      <c r="O69" s="555" t="s">
        <v>1568</v>
      </c>
      <c r="P69" s="555">
        <v>18</v>
      </c>
      <c r="Q69" s="555" t="s">
        <v>1345</v>
      </c>
      <c r="R69" s="402">
        <v>11</v>
      </c>
      <c r="S69" s="402">
        <v>72</v>
      </c>
      <c r="T69" s="402">
        <v>29</v>
      </c>
      <c r="U69" s="402" t="s">
        <v>1549</v>
      </c>
      <c r="V69" s="402">
        <v>3</v>
      </c>
      <c r="W69" s="402">
        <v>6</v>
      </c>
      <c r="X69" s="402" t="s">
        <v>68</v>
      </c>
      <c r="Y69" s="402" t="s">
        <v>68</v>
      </c>
      <c r="Z69" s="402" t="s">
        <v>68</v>
      </c>
      <c r="AA69" s="555" t="s">
        <v>1569</v>
      </c>
      <c r="AB69" s="401" t="s">
        <v>1570</v>
      </c>
      <c r="AC69" s="566"/>
      <c r="AD69" s="566">
        <v>1</v>
      </c>
      <c r="AE69" s="566"/>
      <c r="AF69" s="566">
        <v>1</v>
      </c>
      <c r="AG69" s="567" t="s">
        <v>1571</v>
      </c>
      <c r="AH69" s="567" t="s">
        <v>1572</v>
      </c>
      <c r="AI69" s="566"/>
      <c r="AJ69" s="566">
        <v>0</v>
      </c>
      <c r="AK69" s="567"/>
      <c r="AL69" s="555" t="s">
        <v>1542</v>
      </c>
    </row>
    <row r="70" spans="1:38" ht="409.6">
      <c r="A70" s="555" t="s">
        <v>1573</v>
      </c>
      <c r="B70" s="555" t="s">
        <v>55</v>
      </c>
      <c r="C70" s="555"/>
      <c r="D70" s="555"/>
      <c r="E70" s="555" t="s">
        <v>1567</v>
      </c>
      <c r="F70" s="555"/>
      <c r="G70" s="555"/>
      <c r="H70" s="555">
        <v>18</v>
      </c>
      <c r="I70" s="555">
        <v>11</v>
      </c>
      <c r="J70" s="555">
        <f t="shared" si="0"/>
        <v>29</v>
      </c>
      <c r="K70" s="555" t="s">
        <v>1416</v>
      </c>
      <c r="L70" s="555" t="s">
        <v>108</v>
      </c>
      <c r="M70" s="555">
        <v>224</v>
      </c>
      <c r="N70" s="555" t="s">
        <v>1343</v>
      </c>
      <c r="O70" s="555" t="s">
        <v>1568</v>
      </c>
      <c r="P70" s="555">
        <v>18</v>
      </c>
      <c r="Q70" s="555" t="s">
        <v>1345</v>
      </c>
      <c r="R70" s="402">
        <v>11</v>
      </c>
      <c r="S70" s="402">
        <v>72</v>
      </c>
      <c r="T70" s="402">
        <v>29</v>
      </c>
      <c r="U70" s="402" t="s">
        <v>1549</v>
      </c>
      <c r="V70" s="402">
        <v>3</v>
      </c>
      <c r="W70" s="402">
        <v>6</v>
      </c>
      <c r="X70" s="566" t="s">
        <v>68</v>
      </c>
      <c r="Y70" s="566" t="s">
        <v>68</v>
      </c>
      <c r="Z70" s="566" t="s">
        <v>68</v>
      </c>
      <c r="AA70" s="567" t="s">
        <v>1569</v>
      </c>
      <c r="AB70" s="566" t="s">
        <v>1539</v>
      </c>
      <c r="AC70" s="566"/>
      <c r="AD70" s="566">
        <v>1</v>
      </c>
      <c r="AE70" s="566"/>
      <c r="AF70" s="566">
        <v>1</v>
      </c>
      <c r="AG70" s="567" t="s">
        <v>1571</v>
      </c>
      <c r="AH70" s="567" t="s">
        <v>1572</v>
      </c>
      <c r="AI70" s="566"/>
      <c r="AJ70" s="566">
        <v>0</v>
      </c>
      <c r="AK70" s="566"/>
      <c r="AL70" s="555" t="s">
        <v>1542</v>
      </c>
    </row>
    <row r="71" spans="1:38" ht="409.6">
      <c r="A71" s="555" t="s">
        <v>1567</v>
      </c>
      <c r="B71" s="555" t="s">
        <v>55</v>
      </c>
      <c r="C71" s="555"/>
      <c r="D71" s="555"/>
      <c r="E71" s="555" t="s">
        <v>1567</v>
      </c>
      <c r="F71" s="555"/>
      <c r="G71" s="555"/>
      <c r="H71" s="555">
        <v>18</v>
      </c>
      <c r="I71" s="555">
        <v>11</v>
      </c>
      <c r="J71" s="555">
        <f t="shared" si="0"/>
        <v>29</v>
      </c>
      <c r="K71" s="555" t="s">
        <v>1416</v>
      </c>
      <c r="L71" s="555" t="s">
        <v>108</v>
      </c>
      <c r="M71" s="555">
        <v>224</v>
      </c>
      <c r="N71" s="555" t="s">
        <v>1343</v>
      </c>
      <c r="O71" s="555" t="s">
        <v>1568</v>
      </c>
      <c r="P71" s="555">
        <v>18</v>
      </c>
      <c r="Q71" s="555" t="s">
        <v>1345</v>
      </c>
      <c r="R71" s="566">
        <v>11</v>
      </c>
      <c r="S71" s="566">
        <v>72</v>
      </c>
      <c r="T71" s="566">
        <v>29</v>
      </c>
      <c r="U71" s="566" t="s">
        <v>1549</v>
      </c>
      <c r="V71" s="566">
        <v>3</v>
      </c>
      <c r="W71" s="566" t="s">
        <v>1445</v>
      </c>
      <c r="X71" s="566"/>
      <c r="Y71" s="566"/>
      <c r="Z71" s="566"/>
      <c r="AA71" s="566" t="s">
        <v>1569</v>
      </c>
      <c r="AB71" s="567" t="s">
        <v>1574</v>
      </c>
      <c r="AC71" s="566"/>
      <c r="AD71" s="566">
        <v>1</v>
      </c>
      <c r="AE71" s="566"/>
      <c r="AF71" s="566">
        <v>1</v>
      </c>
      <c r="AG71" s="567" t="s">
        <v>1571</v>
      </c>
      <c r="AH71" s="567" t="s">
        <v>1572</v>
      </c>
      <c r="AI71" s="566"/>
      <c r="AJ71" s="566">
        <v>0</v>
      </c>
      <c r="AK71" s="566"/>
      <c r="AL71" s="555" t="s">
        <v>1542</v>
      </c>
    </row>
    <row r="72" spans="1:38" ht="237">
      <c r="A72" s="555" t="s">
        <v>1575</v>
      </c>
      <c r="B72" s="555"/>
      <c r="C72" s="555"/>
      <c r="D72" s="555" t="s">
        <v>55</v>
      </c>
      <c r="E72" s="555" t="s">
        <v>1360</v>
      </c>
      <c r="F72" s="555"/>
      <c r="G72" s="555"/>
      <c r="H72" s="555">
        <v>216</v>
      </c>
      <c r="I72" s="555">
        <v>72</v>
      </c>
      <c r="J72" s="555">
        <f t="shared" si="0"/>
        <v>288</v>
      </c>
      <c r="K72" s="555" t="s">
        <v>1404</v>
      </c>
      <c r="L72" s="555" t="s">
        <v>108</v>
      </c>
      <c r="M72" s="555">
        <v>210</v>
      </c>
      <c r="N72" s="555" t="s">
        <v>1343</v>
      </c>
      <c r="O72" s="555" t="s">
        <v>1525</v>
      </c>
      <c r="P72" s="555">
        <v>60</v>
      </c>
      <c r="Q72" s="555" t="s">
        <v>1345</v>
      </c>
      <c r="R72" s="572">
        <v>72</v>
      </c>
      <c r="S72" s="566" t="s">
        <v>68</v>
      </c>
      <c r="T72" s="566" t="s">
        <v>1576</v>
      </c>
      <c r="U72" s="567" t="s">
        <v>1363</v>
      </c>
      <c r="V72" s="566">
        <v>15</v>
      </c>
      <c r="W72" s="566">
        <v>8</v>
      </c>
      <c r="X72" s="566" t="s">
        <v>1345</v>
      </c>
      <c r="Y72" s="566" t="s">
        <v>68</v>
      </c>
      <c r="Z72" s="566" t="s">
        <v>68</v>
      </c>
      <c r="AA72" s="555" t="s">
        <v>1364</v>
      </c>
      <c r="AB72" s="572" t="s">
        <v>1365</v>
      </c>
      <c r="AC72" s="566"/>
      <c r="AD72" s="566">
        <v>1</v>
      </c>
      <c r="AE72" s="566"/>
      <c r="AF72" s="566">
        <v>1</v>
      </c>
      <c r="AG72" s="555" t="s">
        <v>1577</v>
      </c>
      <c r="AH72" s="567" t="s">
        <v>1367</v>
      </c>
      <c r="AI72" s="566" t="s">
        <v>68</v>
      </c>
      <c r="AJ72" s="566" t="s">
        <v>68</v>
      </c>
      <c r="AK72" s="566"/>
      <c r="AL72" s="555" t="s">
        <v>1578</v>
      </c>
    </row>
    <row r="73" spans="1:38" ht="409.6">
      <c r="A73" s="555" t="s">
        <v>1579</v>
      </c>
      <c r="B73" s="555"/>
      <c r="C73" s="555"/>
      <c r="D73" s="555" t="s">
        <v>55</v>
      </c>
      <c r="E73" s="555" t="s">
        <v>1360</v>
      </c>
      <c r="F73" s="555"/>
      <c r="G73" s="555"/>
      <c r="H73" s="555">
        <v>192</v>
      </c>
      <c r="I73" s="555">
        <v>0</v>
      </c>
      <c r="J73" s="555">
        <f t="shared" si="0"/>
        <v>192</v>
      </c>
      <c r="K73" s="555" t="s">
        <v>1404</v>
      </c>
      <c r="L73" s="555" t="s">
        <v>108</v>
      </c>
      <c r="M73" s="555">
        <v>210</v>
      </c>
      <c r="N73" s="555" t="s">
        <v>1343</v>
      </c>
      <c r="O73" s="555" t="s">
        <v>1525</v>
      </c>
      <c r="P73" s="555">
        <v>60</v>
      </c>
      <c r="Q73" s="555" t="s">
        <v>1345</v>
      </c>
      <c r="R73" s="572">
        <v>192</v>
      </c>
      <c r="S73" s="566"/>
      <c r="T73" s="566">
        <v>64</v>
      </c>
      <c r="U73" s="567" t="s">
        <v>1580</v>
      </c>
      <c r="V73" s="566"/>
      <c r="W73" s="566"/>
      <c r="X73" s="566"/>
      <c r="Y73" s="566"/>
      <c r="Z73" s="566"/>
      <c r="AA73" s="566"/>
      <c r="AB73" s="566" t="s">
        <v>1492</v>
      </c>
      <c r="AC73" s="566"/>
      <c r="AD73" s="566">
        <v>1</v>
      </c>
      <c r="AE73" s="566"/>
      <c r="AF73" s="566">
        <v>1</v>
      </c>
      <c r="AG73" s="555" t="s">
        <v>1577</v>
      </c>
      <c r="AH73" s="567"/>
      <c r="AI73" s="566"/>
      <c r="AJ73" s="566"/>
      <c r="AK73" s="566"/>
      <c r="AL73" s="555" t="s">
        <v>1581</v>
      </c>
    </row>
    <row r="74" spans="1:38" ht="147">
      <c r="A74" s="555" t="s">
        <v>1582</v>
      </c>
      <c r="B74" s="555" t="s">
        <v>55</v>
      </c>
      <c r="C74" s="555"/>
      <c r="D74" s="555"/>
      <c r="E74" s="555" t="s">
        <v>1360</v>
      </c>
      <c r="F74" s="555"/>
      <c r="G74" s="555"/>
      <c r="H74" s="555">
        <v>5</v>
      </c>
      <c r="I74" s="555"/>
      <c r="J74" s="555">
        <f t="shared" si="0"/>
        <v>5</v>
      </c>
      <c r="K74" s="555" t="s">
        <v>1404</v>
      </c>
      <c r="L74" s="555" t="s">
        <v>108</v>
      </c>
      <c r="M74" s="555">
        <v>571</v>
      </c>
      <c r="N74" s="555" t="s">
        <v>1343</v>
      </c>
      <c r="O74" s="555" t="s">
        <v>1525</v>
      </c>
      <c r="P74" s="555">
        <v>5</v>
      </c>
      <c r="Q74" s="555" t="s">
        <v>1345</v>
      </c>
      <c r="R74" s="566">
        <v>10</v>
      </c>
      <c r="S74" s="566">
        <v>4</v>
      </c>
      <c r="T74" s="566">
        <v>0</v>
      </c>
      <c r="U74" s="566"/>
      <c r="V74" s="566">
        <v>5</v>
      </c>
      <c r="W74" s="566" t="s">
        <v>1583</v>
      </c>
      <c r="X74" s="566"/>
      <c r="Y74" s="566"/>
      <c r="Z74" s="566"/>
      <c r="AA74" s="567" t="s">
        <v>1584</v>
      </c>
      <c r="AB74" s="401" t="s">
        <v>1585</v>
      </c>
      <c r="AC74" s="572"/>
      <c r="AD74" s="572">
        <v>1</v>
      </c>
      <c r="AE74" s="572"/>
      <c r="AF74" s="572">
        <v>1</v>
      </c>
      <c r="AG74" s="555" t="s">
        <v>1586</v>
      </c>
      <c r="AH74" s="555" t="s">
        <v>1587</v>
      </c>
      <c r="AI74" s="572"/>
      <c r="AJ74" s="566">
        <v>500</v>
      </c>
      <c r="AK74" s="567"/>
      <c r="AL74" s="567" t="s">
        <v>1588</v>
      </c>
    </row>
    <row r="75" spans="1:38" ht="90.75">
      <c r="A75" s="555" t="s">
        <v>1589</v>
      </c>
      <c r="B75" s="555" t="s">
        <v>55</v>
      </c>
      <c r="C75" s="555"/>
      <c r="D75" s="555"/>
      <c r="E75" s="555" t="s">
        <v>1360</v>
      </c>
      <c r="F75" s="555"/>
      <c r="G75" s="555"/>
      <c r="H75" s="555">
        <v>5</v>
      </c>
      <c r="I75" s="555"/>
      <c r="J75" s="555">
        <f t="shared" si="0"/>
        <v>5</v>
      </c>
      <c r="K75" s="555" t="s">
        <v>1416</v>
      </c>
      <c r="L75" s="555" t="s">
        <v>108</v>
      </c>
      <c r="M75" s="555">
        <v>571</v>
      </c>
      <c r="N75" s="555" t="s">
        <v>1343</v>
      </c>
      <c r="O75" s="555" t="s">
        <v>1508</v>
      </c>
      <c r="P75" s="555">
        <v>5</v>
      </c>
      <c r="Q75" s="555" t="s">
        <v>1345</v>
      </c>
      <c r="R75" s="566"/>
      <c r="S75" s="566">
        <v>5</v>
      </c>
      <c r="T75" s="566">
        <v>5</v>
      </c>
      <c r="U75" s="566"/>
      <c r="V75" s="566">
        <v>5</v>
      </c>
      <c r="W75" s="555">
        <v>5</v>
      </c>
      <c r="X75" s="566"/>
      <c r="Y75" s="566"/>
      <c r="Z75" s="566"/>
      <c r="AA75" s="401" t="s">
        <v>1590</v>
      </c>
      <c r="AB75" s="567" t="s">
        <v>1591</v>
      </c>
      <c r="AC75" s="566"/>
      <c r="AD75" s="566">
        <v>1</v>
      </c>
      <c r="AE75" s="566"/>
      <c r="AF75" s="566">
        <v>1</v>
      </c>
      <c r="AG75" s="567" t="s">
        <v>1592</v>
      </c>
      <c r="AH75" s="567" t="s">
        <v>1593</v>
      </c>
      <c r="AI75" s="566">
        <v>100</v>
      </c>
      <c r="AJ75" s="566">
        <v>36</v>
      </c>
      <c r="AK75" s="566"/>
      <c r="AL75" s="566"/>
    </row>
    <row r="76" spans="1:38" ht="409.6">
      <c r="A76" s="555" t="s">
        <v>1594</v>
      </c>
      <c r="B76" s="555" t="s">
        <v>55</v>
      </c>
      <c r="C76" s="555"/>
      <c r="D76" s="555"/>
      <c r="E76" s="555" t="s">
        <v>1360</v>
      </c>
      <c r="F76" s="555"/>
      <c r="G76" s="555"/>
      <c r="H76" s="555">
        <v>24</v>
      </c>
      <c r="I76" s="555"/>
      <c r="J76" s="555">
        <f t="shared" si="0"/>
        <v>24</v>
      </c>
      <c r="K76" s="555" t="s">
        <v>1416</v>
      </c>
      <c r="L76" s="555" t="s">
        <v>108</v>
      </c>
      <c r="M76" s="555">
        <v>571</v>
      </c>
      <c r="N76" s="555" t="s">
        <v>1343</v>
      </c>
      <c r="O76" s="555" t="s">
        <v>1508</v>
      </c>
      <c r="P76" s="555">
        <v>24</v>
      </c>
      <c r="Q76" s="555" t="s">
        <v>1345</v>
      </c>
      <c r="R76" s="566">
        <v>31</v>
      </c>
      <c r="S76" s="566">
        <v>5</v>
      </c>
      <c r="T76" s="566"/>
      <c r="U76" s="566"/>
      <c r="V76" s="566">
        <v>5</v>
      </c>
      <c r="W76" s="566" t="s">
        <v>1583</v>
      </c>
      <c r="X76" s="566"/>
      <c r="Y76" s="566"/>
      <c r="Z76" s="566"/>
      <c r="AA76" s="567" t="s">
        <v>1595</v>
      </c>
      <c r="AB76" s="567" t="s">
        <v>1596</v>
      </c>
      <c r="AC76" s="555"/>
      <c r="AD76" s="566">
        <v>1</v>
      </c>
      <c r="AE76" s="566"/>
      <c r="AF76" s="566">
        <v>1</v>
      </c>
      <c r="AG76" s="566" t="s">
        <v>1597</v>
      </c>
      <c r="AH76" s="567" t="s">
        <v>1598</v>
      </c>
      <c r="AI76" s="566">
        <v>100</v>
      </c>
      <c r="AJ76" s="566">
        <v>600</v>
      </c>
      <c r="AK76" s="566"/>
      <c r="AL76" s="566"/>
    </row>
    <row r="77" spans="1:38" ht="169.5">
      <c r="A77" s="555" t="s">
        <v>1599</v>
      </c>
      <c r="B77" s="555" t="s">
        <v>55</v>
      </c>
      <c r="C77" s="555"/>
      <c r="D77" s="555"/>
      <c r="E77" s="555" t="s">
        <v>1360</v>
      </c>
      <c r="F77" s="555"/>
      <c r="G77" s="555"/>
      <c r="H77" s="555">
        <v>1</v>
      </c>
      <c r="I77" s="555"/>
      <c r="J77" s="555">
        <f t="shared" si="0"/>
        <v>1</v>
      </c>
      <c r="K77" s="555" t="s">
        <v>1404</v>
      </c>
      <c r="L77" s="555" t="s">
        <v>108</v>
      </c>
      <c r="M77" s="555">
        <v>571</v>
      </c>
      <c r="N77" s="555" t="s">
        <v>1343</v>
      </c>
      <c r="O77" s="555" t="s">
        <v>1525</v>
      </c>
      <c r="P77" s="555">
        <v>1</v>
      </c>
      <c r="Q77" s="555" t="s">
        <v>1345</v>
      </c>
      <c r="R77" s="566">
        <v>25</v>
      </c>
      <c r="S77" s="566">
        <v>2</v>
      </c>
      <c r="T77" s="566">
        <v>3</v>
      </c>
      <c r="U77" s="566"/>
      <c r="V77" s="566">
        <v>2</v>
      </c>
      <c r="W77" s="566" t="s">
        <v>1583</v>
      </c>
      <c r="X77" s="566"/>
      <c r="Y77" s="566"/>
      <c r="Z77" s="566"/>
      <c r="AA77" s="567" t="s">
        <v>1600</v>
      </c>
      <c r="AB77" s="567" t="s">
        <v>1601</v>
      </c>
      <c r="AC77" s="566"/>
      <c r="AD77" s="566">
        <v>1</v>
      </c>
      <c r="AE77" s="566"/>
      <c r="AF77" s="566" t="s">
        <v>55</v>
      </c>
      <c r="AG77" s="567" t="s">
        <v>1602</v>
      </c>
      <c r="AH77" s="555" t="s">
        <v>1603</v>
      </c>
      <c r="AI77" s="566">
        <v>100</v>
      </c>
      <c r="AJ77" s="566">
        <v>25</v>
      </c>
      <c r="AK77" s="566"/>
      <c r="AL77" s="566"/>
    </row>
    <row r="78" spans="1:38" ht="45">
      <c r="A78" s="555" t="s">
        <v>1604</v>
      </c>
      <c r="B78" s="555"/>
      <c r="C78" s="555"/>
      <c r="D78" s="555" t="s">
        <v>55</v>
      </c>
      <c r="E78" s="555" t="s">
        <v>1605</v>
      </c>
      <c r="F78" s="555"/>
      <c r="G78" s="555">
        <v>57</v>
      </c>
      <c r="H78" s="555">
        <v>48</v>
      </c>
      <c r="I78" s="555">
        <v>11</v>
      </c>
      <c r="J78" s="555">
        <v>116</v>
      </c>
      <c r="K78" s="555" t="s">
        <v>1606</v>
      </c>
      <c r="L78" s="555" t="s">
        <v>1607</v>
      </c>
      <c r="M78" s="555">
        <v>210</v>
      </c>
      <c r="N78" s="555"/>
      <c r="O78" s="555" t="s">
        <v>1608</v>
      </c>
      <c r="P78" s="555">
        <v>116</v>
      </c>
      <c r="Q78" s="555" t="s">
        <v>1345</v>
      </c>
      <c r="R78" s="402">
        <v>11</v>
      </c>
      <c r="S78" s="402">
        <v>116</v>
      </c>
      <c r="T78" s="402">
        <v>116</v>
      </c>
      <c r="U78" s="401" t="s">
        <v>1609</v>
      </c>
      <c r="V78" s="402">
        <v>7</v>
      </c>
      <c r="W78" s="402">
        <v>8</v>
      </c>
      <c r="X78" s="401" t="s">
        <v>1410</v>
      </c>
      <c r="Y78" s="402" t="s">
        <v>68</v>
      </c>
      <c r="Z78" s="402" t="s">
        <v>68</v>
      </c>
      <c r="AA78" s="566"/>
      <c r="AB78" s="401" t="s">
        <v>1492</v>
      </c>
      <c r="AC78" s="566"/>
      <c r="AD78" s="402">
        <v>1</v>
      </c>
      <c r="AE78" s="402"/>
      <c r="AF78" s="402">
        <v>1</v>
      </c>
      <c r="AG78" s="566"/>
      <c r="AH78" s="567"/>
      <c r="AI78" s="566"/>
      <c r="AJ78" s="566"/>
      <c r="AK78" s="566"/>
      <c r="AL78" s="567" t="s">
        <v>1610</v>
      </c>
    </row>
    <row r="79" spans="1:38" ht="102">
      <c r="A79" s="555" t="s">
        <v>1611</v>
      </c>
      <c r="B79" s="555"/>
      <c r="C79" s="555" t="s">
        <v>72</v>
      </c>
      <c r="D79" s="555"/>
      <c r="E79" s="555" t="s">
        <v>1612</v>
      </c>
      <c r="F79" s="555">
        <v>104</v>
      </c>
      <c r="G79" s="555">
        <v>156</v>
      </c>
      <c r="H79" s="555">
        <v>156</v>
      </c>
      <c r="I79" s="555">
        <v>52</v>
      </c>
      <c r="J79" s="555">
        <v>468</v>
      </c>
      <c r="K79" s="555" t="s">
        <v>1378</v>
      </c>
      <c r="L79" s="555" t="s">
        <v>1051</v>
      </c>
      <c r="M79" s="555">
        <v>246</v>
      </c>
      <c r="N79" s="555" t="s">
        <v>1343</v>
      </c>
      <c r="O79" s="555" t="s">
        <v>1607</v>
      </c>
      <c r="P79" s="555">
        <v>5</v>
      </c>
      <c r="Q79" s="555" t="s">
        <v>1613</v>
      </c>
      <c r="R79" s="402">
        <v>52</v>
      </c>
      <c r="S79" s="402">
        <v>52</v>
      </c>
      <c r="T79" s="402">
        <v>52</v>
      </c>
      <c r="U79" s="402" t="s">
        <v>1607</v>
      </c>
      <c r="V79" s="402">
        <v>5</v>
      </c>
      <c r="W79" s="402">
        <v>6</v>
      </c>
      <c r="X79" s="402" t="s">
        <v>68</v>
      </c>
      <c r="Y79" s="402" t="s">
        <v>68</v>
      </c>
      <c r="Z79" s="402" t="s">
        <v>68</v>
      </c>
      <c r="AA79" s="555" t="s">
        <v>1614</v>
      </c>
      <c r="AB79" s="401" t="s">
        <v>1615</v>
      </c>
      <c r="AC79" s="566"/>
      <c r="AD79" s="402">
        <v>1</v>
      </c>
      <c r="AE79" s="566"/>
      <c r="AF79" s="402">
        <v>1</v>
      </c>
      <c r="AG79" s="567" t="s">
        <v>1616</v>
      </c>
      <c r="AH79" s="555" t="s">
        <v>1617</v>
      </c>
      <c r="AI79" s="566"/>
      <c r="AJ79" s="566" t="s">
        <v>68</v>
      </c>
      <c r="AK79" s="566"/>
      <c r="AL79" s="401" t="s">
        <v>1618</v>
      </c>
    </row>
    <row r="80" spans="1:38" ht="56.25">
      <c r="A80" s="555" t="s">
        <v>1619</v>
      </c>
      <c r="B80" s="555"/>
      <c r="C80" s="555"/>
      <c r="D80" s="555" t="s">
        <v>55</v>
      </c>
      <c r="E80" s="555" t="s">
        <v>1434</v>
      </c>
      <c r="F80" s="555"/>
      <c r="G80" s="555"/>
      <c r="H80" s="555">
        <v>3</v>
      </c>
      <c r="I80" s="555"/>
      <c r="J80" s="555">
        <v>3</v>
      </c>
      <c r="K80" s="555" t="s">
        <v>1620</v>
      </c>
      <c r="L80" s="555" t="s">
        <v>108</v>
      </c>
      <c r="M80" s="555">
        <v>460</v>
      </c>
      <c r="N80" s="555" t="s">
        <v>1343</v>
      </c>
      <c r="O80" s="555" t="s">
        <v>1621</v>
      </c>
      <c r="P80" s="555"/>
      <c r="Q80" s="555" t="s">
        <v>1345</v>
      </c>
      <c r="R80" s="566"/>
      <c r="S80" s="566"/>
      <c r="T80" s="566"/>
      <c r="U80" s="566"/>
      <c r="V80" s="566"/>
      <c r="W80" s="566"/>
      <c r="X80" s="566"/>
      <c r="Y80" s="566"/>
      <c r="Z80" s="566"/>
      <c r="AA80" s="566"/>
      <c r="AB80" s="566"/>
      <c r="AC80" s="566"/>
      <c r="AD80" s="566"/>
      <c r="AE80" s="566"/>
      <c r="AF80" s="566"/>
      <c r="AG80" s="566"/>
      <c r="AH80" s="567"/>
      <c r="AI80" s="566"/>
      <c r="AJ80" s="566"/>
      <c r="AK80" s="566"/>
      <c r="AL80" s="567" t="s">
        <v>1526</v>
      </c>
    </row>
    <row r="81" spans="1:38" ht="33.75">
      <c r="A81" s="555" t="s">
        <v>1622</v>
      </c>
      <c r="B81" s="555"/>
      <c r="C81" s="555"/>
      <c r="D81" s="555" t="s">
        <v>55</v>
      </c>
      <c r="E81" s="555" t="s">
        <v>1434</v>
      </c>
      <c r="F81" s="555"/>
      <c r="G81" s="555"/>
      <c r="H81" s="555">
        <v>1</v>
      </c>
      <c r="I81" s="555"/>
      <c r="J81" s="555">
        <v>1</v>
      </c>
      <c r="K81" s="555" t="s">
        <v>1623</v>
      </c>
      <c r="L81" s="555" t="s">
        <v>108</v>
      </c>
      <c r="M81" s="555">
        <v>460</v>
      </c>
      <c r="N81" s="555" t="s">
        <v>1343</v>
      </c>
      <c r="O81" s="555" t="s">
        <v>1624</v>
      </c>
      <c r="P81" s="555"/>
      <c r="Q81" s="555" t="s">
        <v>1345</v>
      </c>
      <c r="R81" s="566"/>
      <c r="S81" s="566"/>
      <c r="T81" s="566"/>
      <c r="U81" s="566"/>
      <c r="V81" s="566"/>
      <c r="W81" s="566"/>
      <c r="X81" s="566"/>
      <c r="Y81" s="566"/>
      <c r="Z81" s="566"/>
      <c r="AA81" s="566"/>
      <c r="AB81" s="566"/>
      <c r="AC81" s="566"/>
      <c r="AD81" s="566"/>
      <c r="AE81" s="566"/>
      <c r="AF81" s="566"/>
      <c r="AG81" s="566"/>
      <c r="AH81" s="567"/>
      <c r="AI81" s="566"/>
      <c r="AJ81" s="566"/>
      <c r="AK81" s="566"/>
      <c r="AL81" s="567" t="s">
        <v>1526</v>
      </c>
    </row>
    <row r="82" spans="1:38" ht="22.5">
      <c r="A82" s="555" t="s">
        <v>1625</v>
      </c>
      <c r="B82" s="555"/>
      <c r="C82" s="555"/>
      <c r="D82" s="555" t="s">
        <v>55</v>
      </c>
      <c r="E82" s="555" t="s">
        <v>1530</v>
      </c>
      <c r="F82" s="555"/>
      <c r="G82" s="555"/>
      <c r="H82" s="555">
        <v>24</v>
      </c>
      <c r="I82" s="555"/>
      <c r="J82" s="555">
        <v>24</v>
      </c>
      <c r="K82" s="555" t="s">
        <v>1623</v>
      </c>
      <c r="L82" s="555" t="s">
        <v>108</v>
      </c>
      <c r="M82" s="555">
        <v>460</v>
      </c>
      <c r="N82" s="555" t="s">
        <v>1343</v>
      </c>
      <c r="O82" s="555" t="s">
        <v>1624</v>
      </c>
      <c r="P82" s="555"/>
      <c r="Q82" s="555" t="s">
        <v>1345</v>
      </c>
      <c r="R82" s="566"/>
      <c r="S82" s="566"/>
      <c r="T82" s="566"/>
      <c r="U82" s="566"/>
      <c r="V82" s="566"/>
      <c r="W82" s="566"/>
      <c r="X82" s="566"/>
      <c r="Y82" s="566"/>
      <c r="Z82" s="566"/>
      <c r="AA82" s="566"/>
      <c r="AB82" s="566"/>
      <c r="AC82" s="566"/>
      <c r="AD82" s="566"/>
      <c r="AE82" s="566"/>
      <c r="AF82" s="566"/>
      <c r="AG82" s="566"/>
      <c r="AH82" s="567"/>
      <c r="AI82" s="566"/>
      <c r="AJ82" s="566"/>
      <c r="AK82" s="566"/>
      <c r="AL82" s="567" t="s">
        <v>1526</v>
      </c>
    </row>
    <row r="83" spans="1:38" ht="22.5">
      <c r="A83" s="555" t="s">
        <v>1531</v>
      </c>
      <c r="B83" s="555"/>
      <c r="C83" s="555"/>
      <c r="D83" s="555" t="s">
        <v>55</v>
      </c>
      <c r="E83" s="555" t="s">
        <v>1530</v>
      </c>
      <c r="F83" s="555"/>
      <c r="G83" s="555"/>
      <c r="H83" s="555">
        <v>14</v>
      </c>
      <c r="I83" s="555"/>
      <c r="J83" s="555">
        <v>14</v>
      </c>
      <c r="K83" s="555" t="s">
        <v>1626</v>
      </c>
      <c r="L83" s="555" t="s">
        <v>108</v>
      </c>
      <c r="M83" s="555">
        <v>571</v>
      </c>
      <c r="N83" s="555" t="s">
        <v>1343</v>
      </c>
      <c r="O83" s="555" t="s">
        <v>1627</v>
      </c>
      <c r="P83" s="555"/>
      <c r="Q83" s="555" t="s">
        <v>1345</v>
      </c>
      <c r="R83" s="566"/>
      <c r="S83" s="566"/>
      <c r="T83" s="566"/>
      <c r="U83" s="566"/>
      <c r="V83" s="566"/>
      <c r="W83" s="566"/>
      <c r="X83" s="566"/>
      <c r="Y83" s="566"/>
      <c r="Z83" s="566"/>
      <c r="AA83" s="566"/>
      <c r="AB83" s="566"/>
      <c r="AC83" s="566"/>
      <c r="AD83" s="566"/>
      <c r="AE83" s="566"/>
      <c r="AF83" s="566"/>
      <c r="AG83" s="566"/>
      <c r="AH83" s="567"/>
      <c r="AI83" s="566"/>
      <c r="AJ83" s="566"/>
      <c r="AK83" s="566"/>
      <c r="AL83" s="567" t="s">
        <v>1628</v>
      </c>
    </row>
    <row r="84" spans="1:38" ht="22.5">
      <c r="A84" s="555" t="s">
        <v>1532</v>
      </c>
      <c r="B84" s="555"/>
      <c r="C84" s="555"/>
      <c r="D84" s="555" t="s">
        <v>55</v>
      </c>
      <c r="E84" s="555" t="s">
        <v>1530</v>
      </c>
      <c r="F84" s="555"/>
      <c r="G84" s="555"/>
      <c r="H84" s="555">
        <v>1</v>
      </c>
      <c r="I84" s="555"/>
      <c r="J84" s="555">
        <v>1</v>
      </c>
      <c r="K84" s="555" t="s">
        <v>1416</v>
      </c>
      <c r="L84" s="555" t="s">
        <v>108</v>
      </c>
      <c r="M84" s="555">
        <v>571</v>
      </c>
      <c r="N84" s="555" t="s">
        <v>1343</v>
      </c>
      <c r="O84" s="555" t="s">
        <v>1533</v>
      </c>
      <c r="P84" s="555"/>
      <c r="Q84" s="555" t="s">
        <v>1345</v>
      </c>
      <c r="R84" s="566"/>
      <c r="S84" s="566"/>
      <c r="T84" s="566"/>
      <c r="U84" s="566"/>
      <c r="V84" s="566"/>
      <c r="W84" s="566"/>
      <c r="X84" s="566"/>
      <c r="Y84" s="566"/>
      <c r="Z84" s="566"/>
      <c r="AA84" s="566"/>
      <c r="AB84" s="566"/>
      <c r="AC84" s="566"/>
      <c r="AD84" s="566"/>
      <c r="AE84" s="566"/>
      <c r="AF84" s="566"/>
      <c r="AG84" s="566"/>
      <c r="AH84" s="567"/>
      <c r="AI84" s="566"/>
      <c r="AJ84" s="566"/>
      <c r="AK84" s="566"/>
      <c r="AL84" s="567" t="s">
        <v>1628</v>
      </c>
    </row>
    <row r="85" spans="1:38" ht="45">
      <c r="A85" s="555" t="s">
        <v>1629</v>
      </c>
      <c r="B85" s="555"/>
      <c r="C85" s="555"/>
      <c r="D85" s="555" t="s">
        <v>55</v>
      </c>
      <c r="E85" s="555" t="s">
        <v>1530</v>
      </c>
      <c r="F85" s="555"/>
      <c r="G85" s="555"/>
      <c r="H85" s="555">
        <v>1</v>
      </c>
      <c r="I85" s="555"/>
      <c r="J85" s="555">
        <v>1</v>
      </c>
      <c r="K85" s="555" t="s">
        <v>1623</v>
      </c>
      <c r="L85" s="555" t="s">
        <v>108</v>
      </c>
      <c r="M85" s="555">
        <v>571</v>
      </c>
      <c r="N85" s="555" t="s">
        <v>1343</v>
      </c>
      <c r="O85" s="555" t="s">
        <v>1525</v>
      </c>
      <c r="P85" s="555"/>
      <c r="Q85" s="555" t="s">
        <v>1345</v>
      </c>
      <c r="R85" s="566"/>
      <c r="S85" s="566"/>
      <c r="T85" s="566"/>
      <c r="U85" s="566"/>
      <c r="V85" s="566"/>
      <c r="W85" s="566"/>
      <c r="X85" s="566"/>
      <c r="Y85" s="566"/>
      <c r="Z85" s="566"/>
      <c r="AA85" s="566"/>
      <c r="AB85" s="566"/>
      <c r="AC85" s="566"/>
      <c r="AD85" s="566"/>
      <c r="AE85" s="566"/>
      <c r="AF85" s="566"/>
      <c r="AG85" s="566"/>
      <c r="AH85" s="567"/>
      <c r="AI85" s="566"/>
      <c r="AJ85" s="566"/>
      <c r="AK85" s="566"/>
      <c r="AL85" s="567" t="s">
        <v>1628</v>
      </c>
    </row>
    <row r="86" spans="1:38" ht="33.75">
      <c r="A86" s="555" t="s">
        <v>1582</v>
      </c>
      <c r="B86" s="555" t="s">
        <v>55</v>
      </c>
      <c r="C86" s="555"/>
      <c r="D86" s="555"/>
      <c r="E86" s="555" t="s">
        <v>1360</v>
      </c>
      <c r="F86" s="555"/>
      <c r="G86" s="555"/>
      <c r="H86" s="555">
        <v>5</v>
      </c>
      <c r="I86" s="555"/>
      <c r="J86" s="555">
        <v>5</v>
      </c>
      <c r="K86" s="555"/>
      <c r="L86" s="555" t="s">
        <v>108</v>
      </c>
      <c r="M86" s="555">
        <v>571</v>
      </c>
      <c r="N86" s="555" t="s">
        <v>1343</v>
      </c>
      <c r="O86" s="555"/>
      <c r="P86" s="555"/>
      <c r="Q86" s="555" t="s">
        <v>1345</v>
      </c>
      <c r="R86" s="566"/>
      <c r="S86" s="566"/>
      <c r="T86" s="566"/>
      <c r="U86" s="566"/>
      <c r="V86" s="566"/>
      <c r="W86" s="566"/>
      <c r="X86" s="566"/>
      <c r="Y86" s="566"/>
      <c r="Z86" s="566"/>
      <c r="AA86" s="566"/>
      <c r="AB86" s="566"/>
      <c r="AC86" s="566"/>
      <c r="AD86" s="566"/>
      <c r="AE86" s="566"/>
      <c r="AF86" s="566"/>
      <c r="AG86" s="566"/>
      <c r="AH86" s="567"/>
      <c r="AI86" s="566"/>
      <c r="AJ86" s="566"/>
      <c r="AK86" s="566"/>
      <c r="AL86" s="567" t="s">
        <v>1628</v>
      </c>
    </row>
    <row r="87" spans="1:38" ht="22.5">
      <c r="A87" s="555" t="s">
        <v>1589</v>
      </c>
      <c r="B87" s="555" t="s">
        <v>55</v>
      </c>
      <c r="C87" s="555"/>
      <c r="D87" s="555"/>
      <c r="E87" s="555" t="s">
        <v>1360</v>
      </c>
      <c r="F87" s="555"/>
      <c r="G87" s="555"/>
      <c r="H87" s="555">
        <v>5</v>
      </c>
      <c r="I87" s="555"/>
      <c r="J87" s="555">
        <v>5</v>
      </c>
      <c r="K87" s="555" t="s">
        <v>1416</v>
      </c>
      <c r="L87" s="555" t="s">
        <v>108</v>
      </c>
      <c r="M87" s="555">
        <v>571</v>
      </c>
      <c r="N87" s="555" t="s">
        <v>1343</v>
      </c>
      <c r="O87" s="555" t="s">
        <v>1508</v>
      </c>
      <c r="P87" s="555"/>
      <c r="Q87" s="555" t="s">
        <v>1345</v>
      </c>
      <c r="R87" s="566"/>
      <c r="S87" s="566"/>
      <c r="T87" s="566"/>
      <c r="U87" s="566"/>
      <c r="V87" s="566"/>
      <c r="W87" s="566"/>
      <c r="X87" s="566"/>
      <c r="Y87" s="566"/>
      <c r="Z87" s="566"/>
      <c r="AA87" s="566"/>
      <c r="AB87" s="566"/>
      <c r="AC87" s="566"/>
      <c r="AD87" s="566"/>
      <c r="AE87" s="566"/>
      <c r="AF87" s="566"/>
      <c r="AG87" s="566"/>
      <c r="AH87" s="567"/>
      <c r="AI87" s="566"/>
      <c r="AJ87" s="566"/>
      <c r="AK87" s="566"/>
      <c r="AL87" s="567" t="s">
        <v>1628</v>
      </c>
    </row>
    <row r="88" spans="1:38" ht="33.75">
      <c r="A88" s="555" t="s">
        <v>1594</v>
      </c>
      <c r="B88" s="555" t="s">
        <v>55</v>
      </c>
      <c r="C88" s="555"/>
      <c r="D88" s="555"/>
      <c r="E88" s="555" t="s">
        <v>1360</v>
      </c>
      <c r="F88" s="555"/>
      <c r="G88" s="555"/>
      <c r="H88" s="555">
        <v>24</v>
      </c>
      <c r="I88" s="555"/>
      <c r="J88" s="555">
        <v>24</v>
      </c>
      <c r="K88" s="555" t="s">
        <v>1416</v>
      </c>
      <c r="L88" s="555" t="s">
        <v>108</v>
      </c>
      <c r="M88" s="555">
        <v>571</v>
      </c>
      <c r="N88" s="555" t="s">
        <v>1343</v>
      </c>
      <c r="O88" s="555" t="s">
        <v>1508</v>
      </c>
      <c r="P88" s="555"/>
      <c r="Q88" s="555" t="s">
        <v>1345</v>
      </c>
      <c r="R88" s="566"/>
      <c r="S88" s="566"/>
      <c r="T88" s="566"/>
      <c r="U88" s="566"/>
      <c r="V88" s="566"/>
      <c r="W88" s="566"/>
      <c r="X88" s="566"/>
      <c r="Y88" s="566"/>
      <c r="Z88" s="566"/>
      <c r="AA88" s="566"/>
      <c r="AB88" s="566"/>
      <c r="AC88" s="566"/>
      <c r="AD88" s="566"/>
      <c r="AE88" s="566"/>
      <c r="AF88" s="566"/>
      <c r="AG88" s="566"/>
      <c r="AH88" s="567"/>
      <c r="AI88" s="566"/>
      <c r="AJ88" s="566"/>
      <c r="AK88" s="566"/>
      <c r="AL88" s="567" t="s">
        <v>1628</v>
      </c>
    </row>
    <row r="89" spans="1:38" ht="22.5">
      <c r="A89" s="555" t="s">
        <v>1599</v>
      </c>
      <c r="B89" s="555" t="s">
        <v>55</v>
      </c>
      <c r="C89" s="555"/>
      <c r="D89" s="555"/>
      <c r="E89" s="555" t="s">
        <v>1360</v>
      </c>
      <c r="F89" s="555"/>
      <c r="G89" s="555"/>
      <c r="H89" s="555">
        <v>1</v>
      </c>
      <c r="I89" s="555"/>
      <c r="J89" s="555">
        <v>1</v>
      </c>
      <c r="K89" s="555" t="s">
        <v>1404</v>
      </c>
      <c r="L89" s="555" t="s">
        <v>108</v>
      </c>
      <c r="M89" s="555">
        <v>571</v>
      </c>
      <c r="N89" s="555" t="s">
        <v>1343</v>
      </c>
      <c r="O89" s="555" t="s">
        <v>1525</v>
      </c>
      <c r="P89" s="555"/>
      <c r="Q89" s="555" t="s">
        <v>1345</v>
      </c>
      <c r="R89" s="566"/>
      <c r="S89" s="566"/>
      <c r="T89" s="566"/>
      <c r="U89" s="566"/>
      <c r="V89" s="566"/>
      <c r="W89" s="566"/>
      <c r="X89" s="566"/>
      <c r="Y89" s="566"/>
      <c r="Z89" s="566"/>
      <c r="AA89" s="566"/>
      <c r="AB89" s="566"/>
      <c r="AC89" s="566"/>
      <c r="AD89" s="566"/>
      <c r="AE89" s="566"/>
      <c r="AF89" s="566"/>
      <c r="AG89" s="566"/>
      <c r="AH89" s="567"/>
      <c r="AI89" s="566"/>
      <c r="AJ89" s="566"/>
      <c r="AK89" s="566"/>
      <c r="AL89" s="567" t="s">
        <v>1628</v>
      </c>
    </row>
    <row r="90" spans="1:38" ht="56.25">
      <c r="A90" s="555" t="s">
        <v>1611</v>
      </c>
      <c r="B90" s="555"/>
      <c r="C90" s="555" t="s">
        <v>72</v>
      </c>
      <c r="D90" s="555"/>
      <c r="E90" s="555" t="s">
        <v>1612</v>
      </c>
      <c r="F90" s="555">
        <v>104</v>
      </c>
      <c r="G90" s="555">
        <v>156</v>
      </c>
      <c r="H90" s="555">
        <v>156</v>
      </c>
      <c r="I90" s="555">
        <v>52</v>
      </c>
      <c r="J90" s="555">
        <v>468</v>
      </c>
      <c r="K90" s="555" t="s">
        <v>1378</v>
      </c>
      <c r="L90" s="555" t="s">
        <v>1051</v>
      </c>
      <c r="M90" s="555">
        <v>246</v>
      </c>
      <c r="N90" s="555" t="s">
        <v>1343</v>
      </c>
      <c r="O90" s="555" t="s">
        <v>1607</v>
      </c>
      <c r="P90" s="555">
        <v>5</v>
      </c>
      <c r="Q90" s="555" t="s">
        <v>1613</v>
      </c>
      <c r="R90" s="566"/>
      <c r="S90" s="566"/>
      <c r="T90" s="566"/>
      <c r="U90" s="566"/>
      <c r="V90" s="566"/>
      <c r="W90" s="566"/>
      <c r="X90" s="566"/>
      <c r="Y90" s="566"/>
      <c r="Z90" s="566"/>
      <c r="AA90" s="566"/>
      <c r="AB90" s="566"/>
      <c r="AC90" s="566"/>
      <c r="AD90" s="566"/>
      <c r="AE90" s="566"/>
      <c r="AF90" s="566"/>
      <c r="AG90" s="566"/>
      <c r="AH90" s="567"/>
      <c r="AI90" s="566"/>
      <c r="AJ90" s="566"/>
      <c r="AK90" s="566"/>
      <c r="AL90" s="555" t="s">
        <v>1630</v>
      </c>
    </row>
    <row r="91" spans="1:38" ht="56.25">
      <c r="A91" s="555" t="s">
        <v>1535</v>
      </c>
      <c r="B91" s="555"/>
      <c r="C91" s="555"/>
      <c r="D91" s="555" t="s">
        <v>55</v>
      </c>
      <c r="E91" s="555" t="s">
        <v>1360</v>
      </c>
      <c r="F91" s="555"/>
      <c r="G91" s="555"/>
      <c r="H91" s="555">
        <v>4</v>
      </c>
      <c r="I91" s="555">
        <v>4</v>
      </c>
      <c r="J91" s="555">
        <v>8</v>
      </c>
      <c r="K91" s="555" t="s">
        <v>1416</v>
      </c>
      <c r="L91" s="555" t="s">
        <v>108</v>
      </c>
      <c r="M91" s="555">
        <v>264</v>
      </c>
      <c r="N91" s="555" t="s">
        <v>1343</v>
      </c>
      <c r="O91" s="555" t="s">
        <v>1536</v>
      </c>
      <c r="P91" s="555">
        <v>20</v>
      </c>
      <c r="Q91" s="555" t="s">
        <v>1345</v>
      </c>
      <c r="R91" s="566"/>
      <c r="S91" s="566"/>
      <c r="T91" s="566"/>
      <c r="U91" s="567"/>
      <c r="V91" s="566"/>
      <c r="W91" s="566"/>
      <c r="X91" s="567"/>
      <c r="Y91" s="566"/>
      <c r="Z91" s="572"/>
      <c r="AA91" s="567"/>
      <c r="AB91" s="567"/>
      <c r="AC91" s="566"/>
      <c r="AD91" s="566"/>
      <c r="AE91" s="566"/>
      <c r="AF91" s="566"/>
      <c r="AG91" s="567"/>
      <c r="AH91" s="567"/>
      <c r="AI91" s="566"/>
      <c r="AJ91" s="566"/>
      <c r="AK91" s="566"/>
      <c r="AL91" s="567" t="s">
        <v>1566</v>
      </c>
    </row>
    <row r="92" spans="1:38" ht="45">
      <c r="A92" s="555" t="s">
        <v>1543</v>
      </c>
      <c r="B92" s="555"/>
      <c r="C92" s="555"/>
      <c r="D92" s="555" t="s">
        <v>55</v>
      </c>
      <c r="E92" s="555" t="s">
        <v>1360</v>
      </c>
      <c r="F92" s="555"/>
      <c r="G92" s="555"/>
      <c r="H92" s="555">
        <v>11</v>
      </c>
      <c r="I92" s="555">
        <v>10</v>
      </c>
      <c r="J92" s="555">
        <v>21</v>
      </c>
      <c r="K92" s="555" t="s">
        <v>1416</v>
      </c>
      <c r="L92" s="555" t="s">
        <v>108</v>
      </c>
      <c r="M92" s="555">
        <v>264</v>
      </c>
      <c r="N92" s="555" t="s">
        <v>1343</v>
      </c>
      <c r="O92" s="555" t="s">
        <v>1518</v>
      </c>
      <c r="P92" s="555">
        <v>58</v>
      </c>
      <c r="Q92" s="555" t="s">
        <v>1345</v>
      </c>
      <c r="R92" s="566"/>
      <c r="S92" s="566"/>
      <c r="T92" s="566"/>
      <c r="U92" s="567"/>
      <c r="V92" s="566"/>
      <c r="W92" s="566"/>
      <c r="X92" s="567"/>
      <c r="Y92" s="566"/>
      <c r="Z92" s="566"/>
      <c r="AA92" s="567"/>
      <c r="AB92" s="567"/>
      <c r="AC92" s="566"/>
      <c r="AD92" s="566"/>
      <c r="AE92" s="566"/>
      <c r="AF92" s="566"/>
      <c r="AG92" s="567"/>
      <c r="AH92" s="401"/>
      <c r="AI92" s="566"/>
      <c r="AJ92" s="566"/>
      <c r="AK92" s="566"/>
      <c r="AL92" s="555" t="s">
        <v>1566</v>
      </c>
    </row>
    <row r="93" spans="1:38" ht="33.75">
      <c r="A93" s="555" t="s">
        <v>1548</v>
      </c>
      <c r="B93" s="555"/>
      <c r="C93" s="555"/>
      <c r="D93" s="555" t="s">
        <v>55</v>
      </c>
      <c r="E93" s="555" t="s">
        <v>1360</v>
      </c>
      <c r="F93" s="555"/>
      <c r="G93" s="555"/>
      <c r="H93" s="555">
        <v>31</v>
      </c>
      <c r="I93" s="555">
        <v>31</v>
      </c>
      <c r="J93" s="555">
        <v>62</v>
      </c>
      <c r="K93" s="555" t="s">
        <v>1416</v>
      </c>
      <c r="L93" s="555" t="s">
        <v>108</v>
      </c>
      <c r="M93" s="555">
        <v>223</v>
      </c>
      <c r="N93" s="555" t="s">
        <v>1343</v>
      </c>
      <c r="O93" s="555" t="s">
        <v>1518</v>
      </c>
      <c r="P93" s="555">
        <v>168</v>
      </c>
      <c r="Q93" s="555" t="s">
        <v>1345</v>
      </c>
      <c r="R93" s="566"/>
      <c r="S93" s="566"/>
      <c r="T93" s="566"/>
      <c r="U93" s="566"/>
      <c r="V93" s="566"/>
      <c r="W93" s="566"/>
      <c r="X93" s="566"/>
      <c r="Y93" s="566"/>
      <c r="Z93" s="566"/>
      <c r="AA93" s="566"/>
      <c r="AB93" s="566"/>
      <c r="AC93" s="566"/>
      <c r="AD93" s="566"/>
      <c r="AE93" s="566"/>
      <c r="AF93" s="566"/>
      <c r="AG93" s="566"/>
      <c r="AH93" s="567"/>
      <c r="AI93" s="566"/>
      <c r="AJ93" s="566"/>
      <c r="AK93" s="566"/>
      <c r="AL93" s="567" t="s">
        <v>1631</v>
      </c>
    </row>
    <row r="94" spans="1:38" ht="90">
      <c r="A94" s="555" t="s">
        <v>1555</v>
      </c>
      <c r="B94" s="555"/>
      <c r="C94" s="555"/>
      <c r="D94" s="555" t="s">
        <v>55</v>
      </c>
      <c r="E94" s="555" t="s">
        <v>1360</v>
      </c>
      <c r="F94" s="555"/>
      <c r="G94" s="555"/>
      <c r="H94" s="555">
        <v>36</v>
      </c>
      <c r="I94" s="555">
        <v>30</v>
      </c>
      <c r="J94" s="555">
        <v>66</v>
      </c>
      <c r="K94" s="555" t="s">
        <v>1416</v>
      </c>
      <c r="L94" s="555" t="s">
        <v>108</v>
      </c>
      <c r="M94" s="555">
        <v>223</v>
      </c>
      <c r="N94" s="555" t="s">
        <v>1343</v>
      </c>
      <c r="O94" s="555" t="s">
        <v>1518</v>
      </c>
      <c r="P94" s="555">
        <v>168</v>
      </c>
      <c r="Q94" s="555" t="s">
        <v>1345</v>
      </c>
      <c r="R94" s="566"/>
      <c r="S94" s="566"/>
      <c r="T94" s="566"/>
      <c r="U94" s="566"/>
      <c r="V94" s="566"/>
      <c r="W94" s="566"/>
      <c r="X94" s="566"/>
      <c r="Y94" s="566"/>
      <c r="Z94" s="566"/>
      <c r="AA94" s="566"/>
      <c r="AB94" s="566"/>
      <c r="AC94" s="566"/>
      <c r="AD94" s="566"/>
      <c r="AE94" s="566"/>
      <c r="AF94" s="566"/>
      <c r="AG94" s="566"/>
      <c r="AH94" s="567"/>
      <c r="AI94" s="566"/>
      <c r="AJ94" s="566"/>
      <c r="AK94" s="566"/>
      <c r="AL94" s="567" t="s">
        <v>1632</v>
      </c>
    </row>
    <row r="95" spans="1:38" ht="409.6">
      <c r="A95" s="555" t="s">
        <v>1560</v>
      </c>
      <c r="B95" s="555"/>
      <c r="C95" s="555"/>
      <c r="D95" s="555" t="s">
        <v>55</v>
      </c>
      <c r="E95" s="555" t="s">
        <v>1360</v>
      </c>
      <c r="F95" s="555"/>
      <c r="G95" s="555"/>
      <c r="H95" s="555">
        <v>36</v>
      </c>
      <c r="I95" s="555">
        <v>30</v>
      </c>
      <c r="J95" s="555">
        <v>66</v>
      </c>
      <c r="K95" s="555" t="s">
        <v>1416</v>
      </c>
      <c r="L95" s="555" t="s">
        <v>108</v>
      </c>
      <c r="M95" s="555">
        <v>263</v>
      </c>
      <c r="N95" s="555" t="s">
        <v>1343</v>
      </c>
      <c r="O95" s="555" t="s">
        <v>1518</v>
      </c>
      <c r="P95" s="555">
        <v>168</v>
      </c>
      <c r="Q95" s="555" t="s">
        <v>1345</v>
      </c>
      <c r="R95" s="566">
        <v>36</v>
      </c>
      <c r="S95" s="566">
        <v>460</v>
      </c>
      <c r="T95" s="566">
        <v>36</v>
      </c>
      <c r="U95" s="566" t="s">
        <v>1549</v>
      </c>
      <c r="V95" s="566">
        <v>1</v>
      </c>
      <c r="W95" s="566" t="s">
        <v>1445</v>
      </c>
      <c r="X95" s="566"/>
      <c r="Y95" s="566"/>
      <c r="Z95" s="566"/>
      <c r="AA95" s="566" t="s">
        <v>1633</v>
      </c>
      <c r="AB95" s="566" t="s">
        <v>1539</v>
      </c>
      <c r="AC95" s="566"/>
      <c r="AD95" s="566">
        <v>1</v>
      </c>
      <c r="AE95" s="566"/>
      <c r="AF95" s="566" t="s">
        <v>55</v>
      </c>
      <c r="AG95" s="566" t="s">
        <v>1634</v>
      </c>
      <c r="AH95" s="567" t="s">
        <v>1635</v>
      </c>
      <c r="AI95" s="566">
        <v>100</v>
      </c>
      <c r="AJ95" s="566">
        <v>0</v>
      </c>
      <c r="AK95" s="566"/>
      <c r="AL95" s="567" t="s">
        <v>1542</v>
      </c>
    </row>
    <row r="96" spans="1:38" ht="409.6">
      <c r="A96" s="555" t="s">
        <v>1562</v>
      </c>
      <c r="B96" s="555"/>
      <c r="C96" s="555"/>
      <c r="D96" s="555" t="s">
        <v>55</v>
      </c>
      <c r="E96" s="555" t="s">
        <v>1360</v>
      </c>
      <c r="F96" s="555"/>
      <c r="G96" s="555"/>
      <c r="H96" s="555">
        <v>36</v>
      </c>
      <c r="I96" s="555">
        <v>30</v>
      </c>
      <c r="J96" s="555">
        <v>66</v>
      </c>
      <c r="K96" s="555" t="s">
        <v>1416</v>
      </c>
      <c r="L96" s="555" t="s">
        <v>108</v>
      </c>
      <c r="M96" s="555">
        <v>263</v>
      </c>
      <c r="N96" s="555" t="s">
        <v>1343</v>
      </c>
      <c r="O96" s="555" t="s">
        <v>1518</v>
      </c>
      <c r="P96" s="555">
        <v>168</v>
      </c>
      <c r="Q96" s="555" t="s">
        <v>1345</v>
      </c>
      <c r="R96" s="566">
        <v>36</v>
      </c>
      <c r="S96" s="566">
        <v>460</v>
      </c>
      <c r="T96" s="566">
        <v>36</v>
      </c>
      <c r="U96" s="566" t="s">
        <v>1549</v>
      </c>
      <c r="V96" s="566">
        <v>1</v>
      </c>
      <c r="W96" s="566" t="s">
        <v>1445</v>
      </c>
      <c r="X96" s="566"/>
      <c r="Y96" s="566"/>
      <c r="Z96" s="566"/>
      <c r="AA96" s="566" t="s">
        <v>1633</v>
      </c>
      <c r="AB96" s="566" t="s">
        <v>1539</v>
      </c>
      <c r="AC96" s="566"/>
      <c r="AD96" s="566">
        <v>1</v>
      </c>
      <c r="AE96" s="566"/>
      <c r="AF96" s="566" t="s">
        <v>55</v>
      </c>
      <c r="AG96" s="566" t="s">
        <v>1634</v>
      </c>
      <c r="AH96" s="567" t="s">
        <v>1635</v>
      </c>
      <c r="AI96" s="566">
        <v>100</v>
      </c>
      <c r="AJ96" s="566">
        <v>0</v>
      </c>
      <c r="AK96" s="566"/>
      <c r="AL96" s="567" t="s">
        <v>1542</v>
      </c>
    </row>
    <row r="97" spans="1:38" ht="409.6">
      <c r="A97" s="555" t="s">
        <v>1563</v>
      </c>
      <c r="B97" s="555"/>
      <c r="C97" s="555"/>
      <c r="D97" s="555" t="s">
        <v>55</v>
      </c>
      <c r="E97" s="555" t="s">
        <v>1360</v>
      </c>
      <c r="F97" s="555"/>
      <c r="G97" s="555"/>
      <c r="H97" s="555">
        <v>36</v>
      </c>
      <c r="I97" s="555">
        <v>30</v>
      </c>
      <c r="J97" s="555">
        <v>66</v>
      </c>
      <c r="K97" s="555" t="s">
        <v>1416</v>
      </c>
      <c r="L97" s="555" t="s">
        <v>108</v>
      </c>
      <c r="M97" s="555">
        <v>263</v>
      </c>
      <c r="N97" s="555" t="s">
        <v>1343</v>
      </c>
      <c r="O97" s="555" t="s">
        <v>1518</v>
      </c>
      <c r="P97" s="555">
        <v>168</v>
      </c>
      <c r="Q97" s="555" t="s">
        <v>1345</v>
      </c>
      <c r="R97" s="566">
        <v>36</v>
      </c>
      <c r="S97" s="566">
        <v>460</v>
      </c>
      <c r="T97" s="566">
        <v>36</v>
      </c>
      <c r="U97" s="566" t="s">
        <v>1549</v>
      </c>
      <c r="V97" s="566">
        <v>1</v>
      </c>
      <c r="W97" s="566" t="s">
        <v>1445</v>
      </c>
      <c r="X97" s="566"/>
      <c r="Y97" s="566"/>
      <c r="Z97" s="566"/>
      <c r="AA97" s="566" t="s">
        <v>1633</v>
      </c>
      <c r="AB97" s="566" t="s">
        <v>1539</v>
      </c>
      <c r="AC97" s="566"/>
      <c r="AD97" s="566">
        <v>1</v>
      </c>
      <c r="AE97" s="566"/>
      <c r="AF97" s="566" t="s">
        <v>55</v>
      </c>
      <c r="AG97" s="566" t="s">
        <v>1634</v>
      </c>
      <c r="AH97" s="567" t="s">
        <v>1635</v>
      </c>
      <c r="AI97" s="566">
        <v>100</v>
      </c>
      <c r="AJ97" s="566">
        <v>0</v>
      </c>
      <c r="AK97" s="566"/>
      <c r="AL97" s="567" t="s">
        <v>1542</v>
      </c>
    </row>
    <row r="98" spans="1:38" ht="409.6">
      <c r="A98" s="555" t="s">
        <v>1564</v>
      </c>
      <c r="B98" s="555"/>
      <c r="C98" s="555"/>
      <c r="D98" s="555" t="s">
        <v>55</v>
      </c>
      <c r="E98" s="555" t="s">
        <v>1360</v>
      </c>
      <c r="F98" s="555"/>
      <c r="G98" s="555"/>
      <c r="H98" s="555">
        <v>36</v>
      </c>
      <c r="I98" s="555">
        <v>30</v>
      </c>
      <c r="J98" s="555">
        <v>66</v>
      </c>
      <c r="K98" s="555" t="s">
        <v>1416</v>
      </c>
      <c r="L98" s="555" t="s">
        <v>108</v>
      </c>
      <c r="M98" s="555">
        <v>263</v>
      </c>
      <c r="N98" s="555" t="s">
        <v>1343</v>
      </c>
      <c r="O98" s="555" t="s">
        <v>1518</v>
      </c>
      <c r="P98" s="555">
        <v>168</v>
      </c>
      <c r="Q98" s="555" t="s">
        <v>1345</v>
      </c>
      <c r="R98" s="566">
        <v>36</v>
      </c>
      <c r="S98" s="566">
        <v>460</v>
      </c>
      <c r="T98" s="566">
        <v>36</v>
      </c>
      <c r="U98" s="566" t="s">
        <v>1549</v>
      </c>
      <c r="V98" s="566">
        <v>1</v>
      </c>
      <c r="W98" s="566" t="s">
        <v>1445</v>
      </c>
      <c r="X98" s="566"/>
      <c r="Y98" s="566"/>
      <c r="Z98" s="566"/>
      <c r="AA98" s="566" t="s">
        <v>1633</v>
      </c>
      <c r="AB98" s="566" t="s">
        <v>1539</v>
      </c>
      <c r="AC98" s="566"/>
      <c r="AD98" s="566">
        <v>1</v>
      </c>
      <c r="AE98" s="566"/>
      <c r="AF98" s="566" t="s">
        <v>55</v>
      </c>
      <c r="AG98" s="566" t="s">
        <v>1634</v>
      </c>
      <c r="AH98" s="567" t="s">
        <v>1635</v>
      </c>
      <c r="AI98" s="566">
        <v>100</v>
      </c>
      <c r="AJ98" s="566">
        <v>0</v>
      </c>
      <c r="AK98" s="566"/>
      <c r="AL98" s="567" t="s">
        <v>1542</v>
      </c>
    </row>
    <row r="99" spans="1:38" ht="409.6">
      <c r="A99" s="555" t="s">
        <v>1565</v>
      </c>
      <c r="B99" s="555"/>
      <c r="C99" s="555"/>
      <c r="D99" s="555" t="s">
        <v>55</v>
      </c>
      <c r="E99" s="555" t="s">
        <v>1360</v>
      </c>
      <c r="F99" s="555"/>
      <c r="G99" s="555"/>
      <c r="H99" s="555">
        <v>108</v>
      </c>
      <c r="I99" s="555">
        <v>101</v>
      </c>
      <c r="J99" s="555">
        <v>195</v>
      </c>
      <c r="K99" s="555" t="s">
        <v>1416</v>
      </c>
      <c r="L99" s="555" t="s">
        <v>108</v>
      </c>
      <c r="M99" s="555">
        <v>241</v>
      </c>
      <c r="N99" s="555" t="s">
        <v>1343</v>
      </c>
      <c r="O99" s="555" t="s">
        <v>1518</v>
      </c>
      <c r="P99" s="555">
        <v>168</v>
      </c>
      <c r="Q99" s="555" t="s">
        <v>1345</v>
      </c>
      <c r="R99" s="402">
        <v>101</v>
      </c>
      <c r="S99" s="402">
        <v>635</v>
      </c>
      <c r="T99" s="402">
        <v>101</v>
      </c>
      <c r="U99" s="402" t="s">
        <v>1549</v>
      </c>
      <c r="V99" s="566">
        <v>3</v>
      </c>
      <c r="W99" s="566" t="s">
        <v>1445</v>
      </c>
      <c r="X99" s="566"/>
      <c r="Y99" s="566"/>
      <c r="Z99" s="566"/>
      <c r="AA99" s="566" t="s">
        <v>1636</v>
      </c>
      <c r="AB99" s="566" t="s">
        <v>1539</v>
      </c>
      <c r="AC99" s="566"/>
      <c r="AD99" s="566">
        <v>1</v>
      </c>
      <c r="AE99" s="566"/>
      <c r="AF99" s="566" t="s">
        <v>55</v>
      </c>
      <c r="AG99" s="566" t="s">
        <v>1637</v>
      </c>
      <c r="AH99" s="567" t="s">
        <v>1638</v>
      </c>
      <c r="AI99" s="566">
        <v>100</v>
      </c>
      <c r="AJ99" s="566">
        <v>0</v>
      </c>
      <c r="AK99" s="566"/>
      <c r="AL99" s="567" t="s">
        <v>1542</v>
      </c>
    </row>
    <row r="100" spans="1:38" ht="22.5">
      <c r="A100" s="555" t="s">
        <v>1575</v>
      </c>
      <c r="B100" s="555"/>
      <c r="C100" s="555"/>
      <c r="D100" s="555" t="s">
        <v>55</v>
      </c>
      <c r="E100" s="555" t="s">
        <v>1360</v>
      </c>
      <c r="F100" s="555"/>
      <c r="G100" s="555"/>
      <c r="H100" s="555">
        <v>0</v>
      </c>
      <c r="I100" s="555"/>
      <c r="J100" s="555">
        <v>216</v>
      </c>
      <c r="K100" s="555" t="s">
        <v>1404</v>
      </c>
      <c r="L100" s="555" t="s">
        <v>108</v>
      </c>
      <c r="M100" s="555">
        <v>210</v>
      </c>
      <c r="N100" s="555" t="s">
        <v>1343</v>
      </c>
      <c r="O100" s="555" t="s">
        <v>1525</v>
      </c>
      <c r="P100" s="555">
        <v>60</v>
      </c>
      <c r="Q100" s="555" t="s">
        <v>1345</v>
      </c>
      <c r="R100" s="566"/>
      <c r="S100" s="566"/>
      <c r="T100" s="566"/>
      <c r="U100" s="566"/>
      <c r="V100" s="566"/>
      <c r="W100" s="566"/>
      <c r="X100" s="566"/>
      <c r="Y100" s="566"/>
      <c r="Z100" s="566"/>
      <c r="AA100" s="566"/>
      <c r="AB100" s="566"/>
      <c r="AC100" s="566"/>
      <c r="AD100" s="566"/>
      <c r="AE100" s="566"/>
      <c r="AF100" s="566"/>
      <c r="AG100" s="566"/>
      <c r="AH100" s="567"/>
      <c r="AI100" s="566"/>
      <c r="AJ100" s="566"/>
      <c r="AK100" s="566"/>
      <c r="AL100" s="567" t="s">
        <v>1639</v>
      </c>
    </row>
    <row r="101" spans="1:38" ht="22.5">
      <c r="A101" s="555" t="s">
        <v>1579</v>
      </c>
      <c r="B101" s="555"/>
      <c r="C101" s="555"/>
      <c r="D101" s="555" t="s">
        <v>55</v>
      </c>
      <c r="E101" s="555" t="s">
        <v>1360</v>
      </c>
      <c r="F101" s="555"/>
      <c r="G101" s="555"/>
      <c r="H101" s="555">
        <v>192</v>
      </c>
      <c r="I101" s="555"/>
      <c r="J101" s="555">
        <v>192</v>
      </c>
      <c r="K101" s="555" t="s">
        <v>1404</v>
      </c>
      <c r="L101" s="555" t="s">
        <v>108</v>
      </c>
      <c r="M101" s="555">
        <v>210</v>
      </c>
      <c r="N101" s="555" t="s">
        <v>1343</v>
      </c>
      <c r="O101" s="555" t="s">
        <v>1525</v>
      </c>
      <c r="P101" s="555">
        <v>60</v>
      </c>
      <c r="Q101" s="555" t="s">
        <v>1345</v>
      </c>
      <c r="R101" s="566"/>
      <c r="S101" s="566"/>
      <c r="T101" s="566"/>
      <c r="U101" s="566"/>
      <c r="V101" s="566"/>
      <c r="W101" s="566"/>
      <c r="X101" s="566"/>
      <c r="Y101" s="566"/>
      <c r="Z101" s="566"/>
      <c r="AA101" s="566"/>
      <c r="AB101" s="566"/>
      <c r="AC101" s="566"/>
      <c r="AD101" s="566"/>
      <c r="AE101" s="566"/>
      <c r="AF101" s="566"/>
      <c r="AG101" s="566"/>
      <c r="AH101" s="567"/>
      <c r="AI101" s="566"/>
      <c r="AJ101" s="566"/>
      <c r="AK101" s="566"/>
      <c r="AL101" s="567" t="s">
        <v>1639</v>
      </c>
    </row>
    <row r="102" spans="1:38" ht="135.75">
      <c r="A102" s="555" t="s">
        <v>1640</v>
      </c>
      <c r="B102" s="555"/>
      <c r="C102" s="555" t="s">
        <v>55</v>
      </c>
      <c r="D102" s="555"/>
      <c r="E102" s="555" t="s">
        <v>1641</v>
      </c>
      <c r="F102" s="555"/>
      <c r="G102" s="555"/>
      <c r="H102" s="555">
        <v>6</v>
      </c>
      <c r="I102" s="555">
        <v>1</v>
      </c>
      <c r="J102" s="555">
        <v>7</v>
      </c>
      <c r="K102" s="555" t="s">
        <v>1642</v>
      </c>
      <c r="L102" s="555" t="s">
        <v>108</v>
      </c>
      <c r="M102" s="555">
        <v>243</v>
      </c>
      <c r="N102" s="555" t="s">
        <v>1343</v>
      </c>
      <c r="O102" s="555" t="s">
        <v>1371</v>
      </c>
      <c r="P102" s="555">
        <v>10</v>
      </c>
      <c r="Q102" s="555" t="s">
        <v>1345</v>
      </c>
      <c r="R102" s="566">
        <v>1</v>
      </c>
      <c r="S102" s="566">
        <v>20</v>
      </c>
      <c r="T102" s="566">
        <v>1</v>
      </c>
      <c r="U102" s="566" t="s">
        <v>1643</v>
      </c>
      <c r="V102" s="566">
        <v>2</v>
      </c>
      <c r="W102" s="566">
        <v>24</v>
      </c>
      <c r="X102" s="566"/>
      <c r="Y102" s="566"/>
      <c r="Z102" s="566"/>
      <c r="AA102" s="566" t="s">
        <v>469</v>
      </c>
      <c r="AB102" s="566">
        <v>43009</v>
      </c>
      <c r="AC102" s="566"/>
      <c r="AD102" s="566">
        <v>1</v>
      </c>
      <c r="AE102" s="566">
        <v>1</v>
      </c>
      <c r="AF102" s="566"/>
      <c r="AG102" s="566" t="s">
        <v>1644</v>
      </c>
      <c r="AH102" s="567" t="s">
        <v>1645</v>
      </c>
      <c r="AI102" s="566">
        <v>100</v>
      </c>
      <c r="AJ102" s="566"/>
      <c r="AK102" s="566"/>
      <c r="AL102" s="566"/>
    </row>
    <row r="103" spans="1:38" ht="90.75">
      <c r="A103" s="555" t="s">
        <v>1646</v>
      </c>
      <c r="B103" s="555"/>
      <c r="C103" s="555"/>
      <c r="D103" s="555" t="s">
        <v>72</v>
      </c>
      <c r="E103" s="555" t="s">
        <v>1647</v>
      </c>
      <c r="F103" s="555"/>
      <c r="G103" s="555"/>
      <c r="H103" s="555">
        <v>6</v>
      </c>
      <c r="I103" s="555">
        <v>1</v>
      </c>
      <c r="J103" s="555">
        <v>7</v>
      </c>
      <c r="K103" s="555" t="s">
        <v>1642</v>
      </c>
      <c r="L103" s="555" t="s">
        <v>108</v>
      </c>
      <c r="M103" s="555">
        <v>243</v>
      </c>
      <c r="N103" s="555" t="s">
        <v>1343</v>
      </c>
      <c r="O103" s="555" t="s">
        <v>1371</v>
      </c>
      <c r="P103" s="555">
        <v>10</v>
      </c>
      <c r="Q103" s="555" t="s">
        <v>1345</v>
      </c>
      <c r="R103" s="566">
        <v>1</v>
      </c>
      <c r="S103" s="566">
        <v>5</v>
      </c>
      <c r="T103" s="566">
        <v>1</v>
      </c>
      <c r="U103" s="566" t="s">
        <v>1648</v>
      </c>
      <c r="V103" s="566">
        <v>1</v>
      </c>
      <c r="W103" s="566">
        <v>8</v>
      </c>
      <c r="X103" s="566"/>
      <c r="Y103" s="566"/>
      <c r="Z103" s="566"/>
      <c r="AA103" s="566" t="s">
        <v>1649</v>
      </c>
      <c r="AB103" s="566">
        <v>43040</v>
      </c>
      <c r="AC103" s="566"/>
      <c r="AD103" s="566">
        <v>1</v>
      </c>
      <c r="AE103" s="566">
        <v>1</v>
      </c>
      <c r="AF103" s="566"/>
      <c r="AG103" s="566" t="s">
        <v>1650</v>
      </c>
      <c r="AH103" s="567" t="s">
        <v>1651</v>
      </c>
      <c r="AI103" s="566">
        <v>100</v>
      </c>
      <c r="AJ103" s="566"/>
      <c r="AK103" s="566"/>
      <c r="AL103" s="566"/>
    </row>
    <row r="104" spans="1:38" ht="101.25">
      <c r="A104" s="555" t="s">
        <v>1652</v>
      </c>
      <c r="B104" s="555" t="s">
        <v>55</v>
      </c>
      <c r="C104" s="555"/>
      <c r="D104" s="555"/>
      <c r="E104" s="555" t="s">
        <v>1653</v>
      </c>
      <c r="F104" s="555"/>
      <c r="G104" s="555"/>
      <c r="H104" s="555">
        <v>3</v>
      </c>
      <c r="I104" s="555">
        <v>0</v>
      </c>
      <c r="J104" s="555">
        <v>3</v>
      </c>
      <c r="K104" s="555" t="s">
        <v>1642</v>
      </c>
      <c r="L104" s="555" t="s">
        <v>108</v>
      </c>
      <c r="M104" s="555">
        <v>243</v>
      </c>
      <c r="N104" s="555" t="s">
        <v>1343</v>
      </c>
      <c r="O104" s="555" t="s">
        <v>1371</v>
      </c>
      <c r="P104" s="555">
        <v>10</v>
      </c>
      <c r="Q104" s="555" t="s">
        <v>1345</v>
      </c>
      <c r="R104" s="566"/>
      <c r="S104" s="566"/>
      <c r="T104" s="566"/>
      <c r="U104" s="566"/>
      <c r="V104" s="566"/>
      <c r="W104" s="566"/>
      <c r="X104" s="566"/>
      <c r="Y104" s="566"/>
      <c r="Z104" s="566"/>
      <c r="AA104" s="566"/>
      <c r="AB104" s="566"/>
      <c r="AC104" s="566"/>
      <c r="AD104" s="566"/>
      <c r="AE104" s="566"/>
      <c r="AF104" s="566"/>
      <c r="AG104" s="566"/>
      <c r="AH104" s="567"/>
      <c r="AI104" s="566"/>
      <c r="AJ104" s="566"/>
      <c r="AK104" s="566"/>
      <c r="AL104" s="566"/>
    </row>
    <row r="105" spans="1:38" ht="78.75">
      <c r="A105" s="555" t="s">
        <v>1646</v>
      </c>
      <c r="B105" s="555"/>
      <c r="C105" s="555"/>
      <c r="D105" s="555" t="s">
        <v>72</v>
      </c>
      <c r="E105" s="555" t="s">
        <v>1654</v>
      </c>
      <c r="F105" s="555"/>
      <c r="G105" s="555"/>
      <c r="H105" s="555">
        <v>3</v>
      </c>
      <c r="I105" s="555">
        <v>0</v>
      </c>
      <c r="J105" s="555">
        <v>3</v>
      </c>
      <c r="K105" s="555" t="s">
        <v>1642</v>
      </c>
      <c r="L105" s="555" t="s">
        <v>108</v>
      </c>
      <c r="M105" s="555">
        <v>243</v>
      </c>
      <c r="N105" s="555" t="s">
        <v>1343</v>
      </c>
      <c r="O105" s="555" t="s">
        <v>1371</v>
      </c>
      <c r="P105" s="555">
        <v>10</v>
      </c>
      <c r="Q105" s="555" t="s">
        <v>1345</v>
      </c>
      <c r="R105" s="566"/>
      <c r="S105" s="566"/>
      <c r="T105" s="566"/>
      <c r="U105" s="566"/>
      <c r="V105" s="566"/>
      <c r="W105" s="566"/>
      <c r="X105" s="566"/>
      <c r="Y105" s="566"/>
      <c r="Z105" s="566"/>
      <c r="AA105" s="566"/>
      <c r="AB105" s="566"/>
      <c r="AC105" s="566"/>
      <c r="AD105" s="566"/>
      <c r="AE105" s="566"/>
      <c r="AF105" s="566"/>
      <c r="AG105" s="566"/>
      <c r="AH105" s="567"/>
      <c r="AI105" s="566"/>
      <c r="AJ105" s="566"/>
      <c r="AK105" s="566"/>
      <c r="AL105" s="566"/>
    </row>
    <row r="106" spans="1:38" ht="123.75">
      <c r="A106" s="555" t="s">
        <v>1655</v>
      </c>
      <c r="B106" s="555" t="s">
        <v>55</v>
      </c>
      <c r="C106" s="555"/>
      <c r="D106" s="555"/>
      <c r="E106" s="555" t="s">
        <v>1656</v>
      </c>
      <c r="F106" s="555"/>
      <c r="G106" s="555"/>
      <c r="H106" s="555">
        <v>2</v>
      </c>
      <c r="I106" s="555">
        <v>1</v>
      </c>
      <c r="J106" s="555">
        <v>3</v>
      </c>
      <c r="K106" s="555" t="s">
        <v>1642</v>
      </c>
      <c r="L106" s="555" t="s">
        <v>108</v>
      </c>
      <c r="M106" s="555">
        <v>243</v>
      </c>
      <c r="N106" s="555" t="s">
        <v>1657</v>
      </c>
      <c r="O106" s="555" t="s">
        <v>1371</v>
      </c>
      <c r="P106" s="555">
        <v>10</v>
      </c>
      <c r="Q106" s="555" t="s">
        <v>1345</v>
      </c>
      <c r="R106" s="566"/>
      <c r="S106" s="566"/>
      <c r="T106" s="566"/>
      <c r="U106" s="566"/>
      <c r="V106" s="566"/>
      <c r="W106" s="566"/>
      <c r="X106" s="566"/>
      <c r="Y106" s="566"/>
      <c r="Z106" s="566"/>
      <c r="AA106" s="566"/>
      <c r="AB106" s="566"/>
      <c r="AC106" s="566"/>
      <c r="AD106" s="566"/>
      <c r="AE106" s="566"/>
      <c r="AF106" s="566"/>
      <c r="AG106" s="566"/>
      <c r="AH106" s="567"/>
      <c r="AI106" s="566"/>
      <c r="AJ106" s="566"/>
      <c r="AK106" s="566"/>
      <c r="AL106" s="566"/>
    </row>
    <row r="107" spans="1:38" ht="67.5">
      <c r="A107" s="555" t="s">
        <v>1658</v>
      </c>
      <c r="B107" s="555"/>
      <c r="C107" s="555"/>
      <c r="D107" s="555" t="s">
        <v>55</v>
      </c>
      <c r="E107" s="555" t="s">
        <v>1659</v>
      </c>
      <c r="F107" s="555"/>
      <c r="G107" s="555"/>
      <c r="H107" s="555">
        <v>12</v>
      </c>
      <c r="I107" s="555">
        <v>0</v>
      </c>
      <c r="J107" s="555">
        <v>12</v>
      </c>
      <c r="K107" s="555" t="s">
        <v>1416</v>
      </c>
      <c r="L107" s="555" t="s">
        <v>108</v>
      </c>
      <c r="M107" s="555">
        <v>243</v>
      </c>
      <c r="N107" s="555" t="s">
        <v>1343</v>
      </c>
      <c r="O107" s="555" t="s">
        <v>1660</v>
      </c>
      <c r="P107" s="555">
        <v>20</v>
      </c>
      <c r="Q107" s="555" t="s">
        <v>1345</v>
      </c>
      <c r="R107" s="566"/>
      <c r="S107" s="566"/>
      <c r="T107" s="566"/>
      <c r="U107" s="566"/>
      <c r="V107" s="566"/>
      <c r="W107" s="566"/>
      <c r="X107" s="566"/>
      <c r="Y107" s="566"/>
      <c r="Z107" s="566"/>
      <c r="AA107" s="566"/>
      <c r="AB107" s="566"/>
      <c r="AC107" s="566"/>
      <c r="AD107" s="566"/>
      <c r="AE107" s="566"/>
      <c r="AF107" s="566"/>
      <c r="AG107" s="566"/>
      <c r="AH107" s="567"/>
      <c r="AI107" s="566"/>
      <c r="AJ107" s="566"/>
      <c r="AK107" s="566"/>
      <c r="AL107" s="566"/>
    </row>
    <row r="108" spans="1:38" ht="135.75">
      <c r="A108" s="555" t="s">
        <v>1661</v>
      </c>
      <c r="B108" s="555" t="s">
        <v>72</v>
      </c>
      <c r="C108" s="555"/>
      <c r="D108" s="555"/>
      <c r="E108" s="555" t="s">
        <v>1662</v>
      </c>
      <c r="F108" s="555"/>
      <c r="G108" s="555"/>
      <c r="H108" s="555">
        <v>8</v>
      </c>
      <c r="I108" s="555">
        <v>4</v>
      </c>
      <c r="J108" s="555">
        <v>12</v>
      </c>
      <c r="K108" s="555" t="s">
        <v>1416</v>
      </c>
      <c r="L108" s="555" t="s">
        <v>108</v>
      </c>
      <c r="M108" s="555">
        <v>390</v>
      </c>
      <c r="N108" s="555" t="s">
        <v>1343</v>
      </c>
      <c r="O108" s="555" t="s">
        <v>1660</v>
      </c>
      <c r="P108" s="555">
        <v>20</v>
      </c>
      <c r="Q108" s="555" t="s">
        <v>1345</v>
      </c>
      <c r="R108" s="566">
        <v>1</v>
      </c>
      <c r="S108" s="566">
        <v>28</v>
      </c>
      <c r="T108" s="566">
        <v>1</v>
      </c>
      <c r="U108" s="566" t="s">
        <v>1663</v>
      </c>
      <c r="V108" s="566">
        <v>1</v>
      </c>
      <c r="W108" s="566"/>
      <c r="X108" s="566" t="s">
        <v>1664</v>
      </c>
      <c r="Y108" s="567" t="s">
        <v>1665</v>
      </c>
      <c r="Z108" s="566"/>
      <c r="AA108" s="566"/>
      <c r="AB108" s="566"/>
      <c r="AC108" s="566"/>
      <c r="AD108" s="566">
        <v>1</v>
      </c>
      <c r="AE108" s="566">
        <v>1</v>
      </c>
      <c r="AF108" s="566"/>
      <c r="AG108" s="567" t="s">
        <v>1666</v>
      </c>
      <c r="AH108" s="567" t="s">
        <v>1667</v>
      </c>
      <c r="AI108" s="566">
        <v>100</v>
      </c>
      <c r="AJ108" s="566"/>
      <c r="AK108" s="566"/>
      <c r="AL108" s="566"/>
    </row>
    <row r="109" spans="1:38" ht="123.75">
      <c r="A109" s="555" t="s">
        <v>1668</v>
      </c>
      <c r="B109" s="555"/>
      <c r="C109" s="555" t="s">
        <v>72</v>
      </c>
      <c r="D109" s="555" t="s">
        <v>72</v>
      </c>
      <c r="E109" s="555" t="s">
        <v>1669</v>
      </c>
      <c r="F109" s="555"/>
      <c r="G109" s="555"/>
      <c r="H109" s="555">
        <v>10</v>
      </c>
      <c r="I109" s="555">
        <v>0</v>
      </c>
      <c r="J109" s="555">
        <v>10</v>
      </c>
      <c r="K109" s="555" t="s">
        <v>1416</v>
      </c>
      <c r="L109" s="555" t="s">
        <v>108</v>
      </c>
      <c r="M109" s="555">
        <v>390</v>
      </c>
      <c r="N109" s="555" t="s">
        <v>1343</v>
      </c>
      <c r="O109" s="555" t="s">
        <v>1660</v>
      </c>
      <c r="P109" s="555">
        <v>20</v>
      </c>
      <c r="Q109" s="555" t="s">
        <v>1345</v>
      </c>
      <c r="R109" s="566"/>
      <c r="S109" s="566"/>
      <c r="T109" s="566"/>
      <c r="U109" s="566"/>
      <c r="V109" s="566"/>
      <c r="W109" s="566"/>
      <c r="X109" s="566"/>
      <c r="Y109" s="566"/>
      <c r="Z109" s="566"/>
      <c r="AA109" s="566"/>
      <c r="AB109" s="566"/>
      <c r="AC109" s="566"/>
      <c r="AD109" s="566"/>
      <c r="AE109" s="566"/>
      <c r="AF109" s="566"/>
      <c r="AG109" s="566"/>
      <c r="AH109" s="567"/>
      <c r="AI109" s="566"/>
      <c r="AJ109" s="566"/>
      <c r="AK109" s="566"/>
      <c r="AL109" s="401" t="s">
        <v>1670</v>
      </c>
    </row>
    <row r="110" spans="1:38" ht="112.5">
      <c r="A110" s="555" t="s">
        <v>1671</v>
      </c>
      <c r="B110" s="555"/>
      <c r="C110" s="555" t="s">
        <v>72</v>
      </c>
      <c r="D110" s="555"/>
      <c r="E110" s="555" t="s">
        <v>1672</v>
      </c>
      <c r="F110" s="555"/>
      <c r="G110" s="555"/>
      <c r="H110" s="555">
        <v>3</v>
      </c>
      <c r="I110" s="555">
        <v>3</v>
      </c>
      <c r="J110" s="555">
        <v>6</v>
      </c>
      <c r="K110" s="555" t="s">
        <v>1416</v>
      </c>
      <c r="L110" s="555" t="s">
        <v>108</v>
      </c>
      <c r="M110" s="555" t="s">
        <v>1673</v>
      </c>
      <c r="N110" s="555" t="s">
        <v>1343</v>
      </c>
      <c r="O110" s="555" t="s">
        <v>1660</v>
      </c>
      <c r="P110" s="555">
        <v>116</v>
      </c>
      <c r="Q110" s="555" t="s">
        <v>1345</v>
      </c>
      <c r="R110" s="566"/>
      <c r="S110" s="566"/>
      <c r="T110" s="566"/>
      <c r="U110" s="566"/>
      <c r="V110" s="566"/>
      <c r="W110" s="566"/>
      <c r="X110" s="566"/>
      <c r="Y110" s="566"/>
      <c r="Z110" s="566"/>
      <c r="AA110" s="566"/>
      <c r="AB110" s="566"/>
      <c r="AC110" s="566"/>
      <c r="AD110" s="566"/>
      <c r="AE110" s="566"/>
      <c r="AF110" s="566"/>
      <c r="AG110" s="566"/>
      <c r="AH110" s="567"/>
      <c r="AI110" s="566"/>
      <c r="AJ110" s="566"/>
      <c r="AK110" s="566"/>
      <c r="AL110" s="566"/>
    </row>
    <row r="111" spans="1:38" ht="135.75">
      <c r="A111" s="555" t="s">
        <v>1674</v>
      </c>
      <c r="B111" s="555"/>
      <c r="C111" s="555" t="s">
        <v>55</v>
      </c>
      <c r="D111" s="555"/>
      <c r="E111" s="555" t="s">
        <v>1675</v>
      </c>
      <c r="F111" s="555"/>
      <c r="G111" s="555"/>
      <c r="H111" s="555">
        <v>27</v>
      </c>
      <c r="I111" s="555">
        <v>10</v>
      </c>
      <c r="J111" s="555">
        <f t="shared" ref="J111:J117" si="1">SUM(F111:I111)</f>
        <v>37</v>
      </c>
      <c r="K111" s="555" t="s">
        <v>1416</v>
      </c>
      <c r="L111" s="555" t="s">
        <v>108</v>
      </c>
      <c r="M111" s="555">
        <v>568</v>
      </c>
      <c r="N111" s="555" t="s">
        <v>1343</v>
      </c>
      <c r="O111" s="555" t="s">
        <v>1371</v>
      </c>
      <c r="P111" s="555">
        <v>27</v>
      </c>
      <c r="Q111" s="555" t="s">
        <v>1676</v>
      </c>
      <c r="R111" s="566">
        <v>10</v>
      </c>
      <c r="S111" s="566">
        <v>13</v>
      </c>
      <c r="T111" s="566">
        <v>10</v>
      </c>
      <c r="U111" s="566" t="s">
        <v>1677</v>
      </c>
      <c r="V111" s="566">
        <v>2</v>
      </c>
      <c r="W111" s="566">
        <v>4</v>
      </c>
      <c r="X111" s="566" t="s">
        <v>68</v>
      </c>
      <c r="Y111" s="566" t="s">
        <v>68</v>
      </c>
      <c r="Z111" s="566" t="s">
        <v>68</v>
      </c>
      <c r="AA111" s="566" t="s">
        <v>1678</v>
      </c>
      <c r="AB111" s="567" t="s">
        <v>1679</v>
      </c>
      <c r="AC111" s="566">
        <v>1</v>
      </c>
      <c r="AD111" s="566"/>
      <c r="AE111" s="566"/>
      <c r="AF111" s="566">
        <v>1</v>
      </c>
      <c r="AG111" s="566" t="s">
        <v>1680</v>
      </c>
      <c r="AH111" s="567" t="s">
        <v>1681</v>
      </c>
      <c r="AI111" s="566" t="s">
        <v>1682</v>
      </c>
      <c r="AJ111" s="566">
        <v>10</v>
      </c>
      <c r="AK111" s="566"/>
      <c r="AL111" s="566"/>
    </row>
    <row r="112" spans="1:38" ht="68.25">
      <c r="A112" s="555" t="s">
        <v>1683</v>
      </c>
      <c r="B112" s="555"/>
      <c r="C112" s="555" t="s">
        <v>55</v>
      </c>
      <c r="D112" s="555"/>
      <c r="E112" s="555" t="s">
        <v>1675</v>
      </c>
      <c r="F112" s="555"/>
      <c r="G112" s="555"/>
      <c r="H112" s="555">
        <v>300</v>
      </c>
      <c r="I112" s="555">
        <v>66</v>
      </c>
      <c r="J112" s="555">
        <f t="shared" si="1"/>
        <v>366</v>
      </c>
      <c r="K112" s="555" t="s">
        <v>1416</v>
      </c>
      <c r="L112" s="555" t="s">
        <v>108</v>
      </c>
      <c r="M112" s="555">
        <v>568</v>
      </c>
      <c r="N112" s="555" t="s">
        <v>1343</v>
      </c>
      <c r="O112" s="555" t="s">
        <v>1371</v>
      </c>
      <c r="P112" s="555">
        <v>300</v>
      </c>
      <c r="Q112" s="555" t="s">
        <v>1676</v>
      </c>
      <c r="R112" s="566">
        <v>66</v>
      </c>
      <c r="S112" s="566">
        <v>66</v>
      </c>
      <c r="T112" s="566">
        <v>66</v>
      </c>
      <c r="U112" s="566" t="s">
        <v>1684</v>
      </c>
      <c r="V112" s="566">
        <v>2</v>
      </c>
      <c r="W112" s="566">
        <v>0.3</v>
      </c>
      <c r="X112" s="589" t="s">
        <v>68</v>
      </c>
      <c r="Y112" s="589" t="s">
        <v>68</v>
      </c>
      <c r="Z112" s="589" t="s">
        <v>68</v>
      </c>
      <c r="AA112" s="566" t="s">
        <v>1685</v>
      </c>
      <c r="AB112" s="567" t="s">
        <v>1686</v>
      </c>
      <c r="AC112" s="566"/>
      <c r="AD112" s="566">
        <v>1</v>
      </c>
      <c r="AE112" s="566"/>
      <c r="AF112" s="566">
        <v>1</v>
      </c>
      <c r="AG112" s="566" t="s">
        <v>1687</v>
      </c>
      <c r="AH112" s="567" t="s">
        <v>1688</v>
      </c>
      <c r="AI112" s="589" t="s">
        <v>1682</v>
      </c>
      <c r="AJ112" s="566">
        <v>66</v>
      </c>
      <c r="AK112" s="566"/>
      <c r="AL112" s="566"/>
    </row>
    <row r="113" spans="1:38" ht="180.75">
      <c r="A113" s="555" t="s">
        <v>1689</v>
      </c>
      <c r="B113" s="555"/>
      <c r="C113" s="555" t="s">
        <v>55</v>
      </c>
      <c r="D113" s="555"/>
      <c r="E113" s="555" t="s">
        <v>1675</v>
      </c>
      <c r="F113" s="555"/>
      <c r="G113" s="555"/>
      <c r="H113" s="555">
        <v>50</v>
      </c>
      <c r="I113" s="555">
        <v>38</v>
      </c>
      <c r="J113" s="555">
        <f t="shared" si="1"/>
        <v>88</v>
      </c>
      <c r="K113" s="555" t="s">
        <v>1416</v>
      </c>
      <c r="L113" s="555" t="s">
        <v>108</v>
      </c>
      <c r="M113" s="555">
        <v>554</v>
      </c>
      <c r="N113" s="555" t="s">
        <v>1343</v>
      </c>
      <c r="O113" s="555" t="s">
        <v>1371</v>
      </c>
      <c r="P113" s="555">
        <v>52</v>
      </c>
      <c r="Q113" s="555" t="s">
        <v>1676</v>
      </c>
      <c r="R113" s="566">
        <v>38</v>
      </c>
      <c r="S113" s="566">
        <v>60</v>
      </c>
      <c r="T113" s="566">
        <v>18</v>
      </c>
      <c r="U113" s="566" t="s">
        <v>1690</v>
      </c>
      <c r="V113" s="566">
        <v>1</v>
      </c>
      <c r="W113" s="566">
        <v>1</v>
      </c>
      <c r="X113" s="566"/>
      <c r="Y113" s="566"/>
      <c r="Z113" s="566"/>
      <c r="AA113" s="566" t="s">
        <v>1691</v>
      </c>
      <c r="AB113" s="590" t="s">
        <v>1692</v>
      </c>
      <c r="AC113" s="566"/>
      <c r="AD113" s="566">
        <v>1</v>
      </c>
      <c r="AE113" s="566"/>
      <c r="AF113" s="566">
        <v>1</v>
      </c>
      <c r="AG113" s="566" t="s">
        <v>1693</v>
      </c>
      <c r="AH113" s="567">
        <v>23</v>
      </c>
      <c r="AI113" s="568">
        <v>0.76</v>
      </c>
      <c r="AJ113" s="566">
        <v>18</v>
      </c>
      <c r="AK113" s="566"/>
      <c r="AL113" s="566" t="s">
        <v>1694</v>
      </c>
    </row>
    <row r="114" spans="1:38" ht="22.5">
      <c r="A114" s="555" t="s">
        <v>1695</v>
      </c>
      <c r="B114" s="555" t="s">
        <v>55</v>
      </c>
      <c r="C114" s="555"/>
      <c r="D114" s="555"/>
      <c r="E114" s="555" t="s">
        <v>1675</v>
      </c>
      <c r="F114" s="555"/>
      <c r="G114" s="555"/>
      <c r="H114" s="555">
        <v>6</v>
      </c>
      <c r="I114" s="555"/>
      <c r="J114" s="555">
        <f t="shared" si="1"/>
        <v>6</v>
      </c>
      <c r="K114" s="555" t="s">
        <v>1416</v>
      </c>
      <c r="L114" s="555" t="s">
        <v>108</v>
      </c>
      <c r="M114" s="555">
        <v>568</v>
      </c>
      <c r="N114" s="555" t="s">
        <v>1343</v>
      </c>
      <c r="O114" s="555" t="s">
        <v>1371</v>
      </c>
      <c r="P114" s="555">
        <v>6</v>
      </c>
      <c r="Q114" s="555" t="s">
        <v>1676</v>
      </c>
      <c r="R114" s="566"/>
      <c r="S114" s="566"/>
      <c r="T114" s="566"/>
      <c r="U114" s="566"/>
      <c r="V114" s="566"/>
      <c r="W114" s="566"/>
      <c r="X114" s="566"/>
      <c r="Y114" s="566"/>
      <c r="Z114" s="566"/>
      <c r="AA114" s="566"/>
      <c r="AB114" s="566"/>
      <c r="AC114" s="566"/>
      <c r="AD114" s="566"/>
      <c r="AE114" s="566"/>
      <c r="AF114" s="566"/>
      <c r="AG114" s="566"/>
      <c r="AH114" s="567"/>
      <c r="AI114" s="566"/>
      <c r="AJ114" s="566"/>
      <c r="AK114" s="566"/>
      <c r="AL114" s="566"/>
    </row>
    <row r="115" spans="1:38" ht="68.25">
      <c r="A115" s="555" t="s">
        <v>1696</v>
      </c>
      <c r="B115" s="555"/>
      <c r="C115" s="555" t="s">
        <v>55</v>
      </c>
      <c r="D115" s="555"/>
      <c r="E115" s="555" t="s">
        <v>1697</v>
      </c>
      <c r="F115" s="555"/>
      <c r="G115" s="555"/>
      <c r="H115" s="555">
        <v>4</v>
      </c>
      <c r="I115" s="555">
        <v>2</v>
      </c>
      <c r="J115" s="555">
        <f t="shared" si="1"/>
        <v>6</v>
      </c>
      <c r="K115" s="555" t="s">
        <v>1416</v>
      </c>
      <c r="L115" s="555" t="s">
        <v>108</v>
      </c>
      <c r="M115" s="555">
        <v>514</v>
      </c>
      <c r="N115" s="555" t="s">
        <v>1343</v>
      </c>
      <c r="O115" s="555" t="s">
        <v>1371</v>
      </c>
      <c r="P115" s="555">
        <v>52</v>
      </c>
      <c r="Q115" s="555" t="s">
        <v>1698</v>
      </c>
      <c r="R115" s="566">
        <v>2</v>
      </c>
      <c r="S115" s="566">
        <v>37</v>
      </c>
      <c r="T115" s="566">
        <v>2</v>
      </c>
      <c r="U115" s="567" t="s">
        <v>1699</v>
      </c>
      <c r="V115" s="566">
        <v>3</v>
      </c>
      <c r="W115" s="566">
        <v>14</v>
      </c>
      <c r="X115" s="566" t="s">
        <v>1700</v>
      </c>
      <c r="Y115" s="566">
        <v>2</v>
      </c>
      <c r="Z115" s="566">
        <v>14</v>
      </c>
      <c r="AA115" s="567" t="s">
        <v>1701</v>
      </c>
      <c r="AB115" s="567" t="s">
        <v>1702</v>
      </c>
      <c r="AC115" s="566">
        <v>1</v>
      </c>
      <c r="AD115" s="566"/>
      <c r="AE115" s="566"/>
      <c r="AF115" s="566">
        <v>1</v>
      </c>
      <c r="AG115" s="566" t="s">
        <v>1703</v>
      </c>
      <c r="AH115" s="567" t="s">
        <v>1704</v>
      </c>
      <c r="AI115" s="566"/>
      <c r="AJ115" s="566">
        <v>0</v>
      </c>
      <c r="AK115" s="566" t="s">
        <v>1705</v>
      </c>
      <c r="AL115" s="566" t="s">
        <v>1705</v>
      </c>
    </row>
    <row r="116" spans="1:38" ht="22.5">
      <c r="A116" s="555" t="s">
        <v>1706</v>
      </c>
      <c r="B116" s="555"/>
      <c r="C116" s="555" t="s">
        <v>55</v>
      </c>
      <c r="D116" s="555"/>
      <c r="E116" s="555" t="s">
        <v>1697</v>
      </c>
      <c r="F116" s="555"/>
      <c r="G116" s="555"/>
      <c r="H116" s="555">
        <v>1</v>
      </c>
      <c r="I116" s="555"/>
      <c r="J116" s="555">
        <f t="shared" si="1"/>
        <v>1</v>
      </c>
      <c r="K116" s="555" t="s">
        <v>1416</v>
      </c>
      <c r="L116" s="555" t="s">
        <v>108</v>
      </c>
      <c r="M116" s="555">
        <v>514</v>
      </c>
      <c r="N116" s="555" t="s">
        <v>1343</v>
      </c>
      <c r="O116" s="555" t="s">
        <v>1371</v>
      </c>
      <c r="P116" s="555">
        <v>52</v>
      </c>
      <c r="Q116" s="555" t="s">
        <v>1698</v>
      </c>
      <c r="R116" s="566"/>
      <c r="S116" s="566"/>
      <c r="T116" s="566"/>
      <c r="U116" s="566"/>
      <c r="V116" s="566"/>
      <c r="W116" s="566"/>
      <c r="X116" s="566"/>
      <c r="Y116" s="566"/>
      <c r="Z116" s="566"/>
      <c r="AA116" s="566"/>
      <c r="AB116" s="566"/>
      <c r="AC116" s="566"/>
      <c r="AD116" s="566"/>
      <c r="AE116" s="566"/>
      <c r="AF116" s="566"/>
      <c r="AG116" s="566"/>
      <c r="AH116" s="567"/>
      <c r="AI116" s="566"/>
      <c r="AJ116" s="566"/>
      <c r="AK116" s="566"/>
      <c r="AL116" s="566"/>
    </row>
    <row r="117" spans="1:38" ht="409.6">
      <c r="A117" s="555" t="s">
        <v>1707</v>
      </c>
      <c r="B117" s="555" t="s">
        <v>55</v>
      </c>
      <c r="C117" s="555"/>
      <c r="D117" s="555"/>
      <c r="E117" s="555" t="s">
        <v>1697</v>
      </c>
      <c r="F117" s="555"/>
      <c r="G117" s="555"/>
      <c r="H117" s="555">
        <v>4</v>
      </c>
      <c r="I117" s="555">
        <v>4</v>
      </c>
      <c r="J117" s="555">
        <f t="shared" si="1"/>
        <v>8</v>
      </c>
      <c r="K117" s="555" t="s">
        <v>1416</v>
      </c>
      <c r="L117" s="555" t="s">
        <v>108</v>
      </c>
      <c r="M117" s="555">
        <v>514</v>
      </c>
      <c r="N117" s="555" t="s">
        <v>1343</v>
      </c>
      <c r="O117" s="555" t="s">
        <v>1371</v>
      </c>
      <c r="P117" s="555">
        <v>52</v>
      </c>
      <c r="Q117" s="555" t="s">
        <v>1698</v>
      </c>
      <c r="R117" s="566">
        <v>4</v>
      </c>
      <c r="S117" s="566"/>
      <c r="T117" s="566">
        <v>79</v>
      </c>
      <c r="U117" s="567" t="s">
        <v>1708</v>
      </c>
      <c r="V117" s="566" t="s">
        <v>68</v>
      </c>
      <c r="W117" s="566" t="s">
        <v>68</v>
      </c>
      <c r="X117" s="566" t="s">
        <v>1709</v>
      </c>
      <c r="Y117" s="566">
        <v>12</v>
      </c>
      <c r="Z117" s="567" t="s">
        <v>1710</v>
      </c>
      <c r="AA117" s="567" t="s">
        <v>1711</v>
      </c>
      <c r="AB117" s="567" t="s">
        <v>1712</v>
      </c>
      <c r="AC117" s="566"/>
      <c r="AD117" s="566">
        <v>1</v>
      </c>
      <c r="AE117" s="566">
        <v>1</v>
      </c>
      <c r="AF117" s="566"/>
      <c r="AG117" s="566" t="s">
        <v>1713</v>
      </c>
      <c r="AH117" s="567" t="s">
        <v>1714</v>
      </c>
      <c r="AI117" s="566" t="s">
        <v>1715</v>
      </c>
      <c r="AJ117" s="566">
        <v>0</v>
      </c>
      <c r="AK117" s="566" t="s">
        <v>1716</v>
      </c>
      <c r="AL117" s="566" t="s">
        <v>1705</v>
      </c>
    </row>
    <row r="118" spans="1:38" ht="33.75">
      <c r="A118" s="555" t="s">
        <v>1717</v>
      </c>
      <c r="B118" s="555"/>
      <c r="C118" s="555" t="s">
        <v>55</v>
      </c>
      <c r="D118" s="555"/>
      <c r="E118" s="555" t="s">
        <v>1718</v>
      </c>
      <c r="F118" s="555"/>
      <c r="G118" s="555"/>
      <c r="H118" s="555">
        <v>2</v>
      </c>
      <c r="I118" s="555"/>
      <c r="J118" s="555">
        <v>2</v>
      </c>
      <c r="K118" s="555" t="s">
        <v>1642</v>
      </c>
      <c r="L118" s="555" t="s">
        <v>108</v>
      </c>
      <c r="M118" s="555">
        <v>571</v>
      </c>
      <c r="N118" s="555" t="s">
        <v>1343</v>
      </c>
      <c r="O118" s="555" t="s">
        <v>1371</v>
      </c>
      <c r="P118" s="555">
        <v>52</v>
      </c>
      <c r="Q118" s="555" t="s">
        <v>1719</v>
      </c>
      <c r="R118" s="566"/>
      <c r="S118" s="566"/>
      <c r="T118" s="566"/>
      <c r="U118" s="566"/>
      <c r="V118" s="566"/>
      <c r="W118" s="566"/>
      <c r="X118" s="566"/>
      <c r="Y118" s="566"/>
      <c r="Z118" s="566"/>
      <c r="AA118" s="566"/>
      <c r="AB118" s="566"/>
      <c r="AC118" s="566"/>
      <c r="AD118" s="566"/>
      <c r="AE118" s="566"/>
      <c r="AF118" s="566"/>
      <c r="AG118" s="566"/>
      <c r="AH118" s="567"/>
      <c r="AI118" s="566"/>
      <c r="AJ118" s="566"/>
      <c r="AK118" s="566"/>
      <c r="AL118" s="555" t="s">
        <v>1720</v>
      </c>
    </row>
    <row r="119" spans="1:38" ht="67.5">
      <c r="A119" s="555" t="s">
        <v>1721</v>
      </c>
      <c r="B119" s="555" t="s">
        <v>55</v>
      </c>
      <c r="C119" s="555"/>
      <c r="D119" s="555"/>
      <c r="E119" s="555" t="s">
        <v>1722</v>
      </c>
      <c r="F119" s="555"/>
      <c r="G119" s="555"/>
      <c r="H119" s="555">
        <v>1</v>
      </c>
      <c r="I119" s="555"/>
      <c r="J119" s="555">
        <f t="shared" ref="J119:J133" si="2">SUM(F119:I119)</f>
        <v>1</v>
      </c>
      <c r="K119" s="555" t="s">
        <v>1642</v>
      </c>
      <c r="L119" s="555" t="s">
        <v>108</v>
      </c>
      <c r="M119" s="555">
        <v>621</v>
      </c>
      <c r="N119" s="555" t="s">
        <v>1343</v>
      </c>
      <c r="O119" s="555" t="s">
        <v>1371</v>
      </c>
      <c r="P119" s="555">
        <v>52</v>
      </c>
      <c r="Q119" s="555" t="s">
        <v>1719</v>
      </c>
      <c r="R119" s="566"/>
      <c r="S119" s="566"/>
      <c r="T119" s="566"/>
      <c r="U119" s="566"/>
      <c r="V119" s="566"/>
      <c r="W119" s="566"/>
      <c r="X119" s="566"/>
      <c r="Y119" s="566"/>
      <c r="Z119" s="566"/>
      <c r="AA119" s="566"/>
      <c r="AB119" s="566"/>
      <c r="AC119" s="566"/>
      <c r="AD119" s="566"/>
      <c r="AE119" s="566"/>
      <c r="AF119" s="566"/>
      <c r="AG119" s="566"/>
      <c r="AH119" s="567"/>
      <c r="AI119" s="566"/>
      <c r="AJ119" s="566"/>
      <c r="AK119" s="566"/>
      <c r="AL119" s="566"/>
    </row>
    <row r="120" spans="1:38" ht="33.75">
      <c r="A120" s="555" t="s">
        <v>1723</v>
      </c>
      <c r="B120" s="555"/>
      <c r="C120" s="555"/>
      <c r="D120" s="555" t="s">
        <v>55</v>
      </c>
      <c r="E120" s="555" t="s">
        <v>1724</v>
      </c>
      <c r="F120" s="555"/>
      <c r="G120" s="555"/>
      <c r="H120" s="555">
        <v>1</v>
      </c>
      <c r="I120" s="555"/>
      <c r="J120" s="555">
        <f t="shared" si="2"/>
        <v>1</v>
      </c>
      <c r="K120" s="555" t="s">
        <v>1404</v>
      </c>
      <c r="L120" s="555" t="s">
        <v>108</v>
      </c>
      <c r="M120" s="555">
        <v>570</v>
      </c>
      <c r="N120" s="555" t="s">
        <v>1343</v>
      </c>
      <c r="O120" s="555" t="s">
        <v>1362</v>
      </c>
      <c r="P120" s="555">
        <v>116</v>
      </c>
      <c r="Q120" s="555" t="s">
        <v>1719</v>
      </c>
      <c r="R120" s="566"/>
      <c r="S120" s="566"/>
      <c r="T120" s="566"/>
      <c r="U120" s="566"/>
      <c r="V120" s="566"/>
      <c r="W120" s="566"/>
      <c r="X120" s="566"/>
      <c r="Y120" s="566"/>
      <c r="Z120" s="566"/>
      <c r="AA120" s="566"/>
      <c r="AB120" s="566"/>
      <c r="AC120" s="566"/>
      <c r="AD120" s="566"/>
      <c r="AE120" s="566"/>
      <c r="AF120" s="566"/>
      <c r="AG120" s="566"/>
      <c r="AH120" s="567"/>
      <c r="AI120" s="566"/>
      <c r="AJ120" s="566"/>
      <c r="AK120" s="566"/>
      <c r="AL120" s="566"/>
    </row>
    <row r="121" spans="1:38" ht="33.75">
      <c r="A121" s="555" t="s">
        <v>1717</v>
      </c>
      <c r="B121" s="555"/>
      <c r="C121" s="555" t="s">
        <v>55</v>
      </c>
      <c r="D121" s="555"/>
      <c r="E121" s="555" t="s">
        <v>1718</v>
      </c>
      <c r="F121" s="555"/>
      <c r="G121" s="555"/>
      <c r="H121" s="555">
        <v>2</v>
      </c>
      <c r="I121" s="555"/>
      <c r="J121" s="555">
        <f t="shared" si="2"/>
        <v>2</v>
      </c>
      <c r="K121" s="555" t="s">
        <v>1642</v>
      </c>
      <c r="L121" s="555" t="s">
        <v>108</v>
      </c>
      <c r="M121" s="555">
        <v>571</v>
      </c>
      <c r="N121" s="555" t="s">
        <v>1343</v>
      </c>
      <c r="O121" s="555" t="s">
        <v>1371</v>
      </c>
      <c r="P121" s="555">
        <v>52</v>
      </c>
      <c r="Q121" s="555" t="s">
        <v>1719</v>
      </c>
      <c r="R121" s="566"/>
      <c r="S121" s="566"/>
      <c r="T121" s="566"/>
      <c r="U121" s="566"/>
      <c r="V121" s="566"/>
      <c r="W121" s="566"/>
      <c r="X121" s="566"/>
      <c r="Y121" s="566"/>
      <c r="Z121" s="566"/>
      <c r="AA121" s="566"/>
      <c r="AB121" s="566"/>
      <c r="AC121" s="566"/>
      <c r="AD121" s="566"/>
      <c r="AE121" s="566"/>
      <c r="AF121" s="566"/>
      <c r="AG121" s="566"/>
      <c r="AH121" s="567"/>
      <c r="AI121" s="566"/>
      <c r="AJ121" s="566"/>
      <c r="AK121" s="566"/>
      <c r="AL121" s="567" t="s">
        <v>1725</v>
      </c>
    </row>
    <row r="122" spans="1:38" ht="33.75">
      <c r="A122" s="555" t="s">
        <v>1726</v>
      </c>
      <c r="B122" s="555" t="s">
        <v>55</v>
      </c>
      <c r="C122" s="555"/>
      <c r="D122" s="555"/>
      <c r="E122" s="555" t="s">
        <v>1724</v>
      </c>
      <c r="F122" s="555"/>
      <c r="G122" s="555"/>
      <c r="H122" s="555">
        <v>1</v>
      </c>
      <c r="I122" s="555"/>
      <c r="J122" s="555">
        <f t="shared" si="2"/>
        <v>1</v>
      </c>
      <c r="K122" s="555" t="s">
        <v>1642</v>
      </c>
      <c r="L122" s="555" t="s">
        <v>108</v>
      </c>
      <c r="M122" s="555">
        <v>570</v>
      </c>
      <c r="N122" s="555" t="s">
        <v>1343</v>
      </c>
      <c r="O122" s="555" t="s">
        <v>1371</v>
      </c>
      <c r="P122" s="555">
        <v>52</v>
      </c>
      <c r="Q122" s="555" t="s">
        <v>1719</v>
      </c>
      <c r="R122" s="566"/>
      <c r="S122" s="566"/>
      <c r="T122" s="566"/>
      <c r="U122" s="566"/>
      <c r="V122" s="566"/>
      <c r="W122" s="566"/>
      <c r="X122" s="566"/>
      <c r="Y122" s="566"/>
      <c r="Z122" s="566"/>
      <c r="AA122" s="566"/>
      <c r="AB122" s="566"/>
      <c r="AC122" s="566"/>
      <c r="AD122" s="566"/>
      <c r="AE122" s="566"/>
      <c r="AF122" s="566"/>
      <c r="AG122" s="566"/>
      <c r="AH122" s="567"/>
      <c r="AI122" s="566"/>
      <c r="AJ122" s="566"/>
      <c r="AK122" s="566"/>
      <c r="AL122" s="566"/>
    </row>
    <row r="123" spans="1:38" ht="33.75">
      <c r="A123" s="555" t="s">
        <v>1727</v>
      </c>
      <c r="B123" s="555" t="s">
        <v>55</v>
      </c>
      <c r="C123" s="555"/>
      <c r="D123" s="555"/>
      <c r="E123" s="555" t="s">
        <v>1724</v>
      </c>
      <c r="F123" s="555"/>
      <c r="G123" s="555"/>
      <c r="H123" s="555">
        <v>1</v>
      </c>
      <c r="I123" s="555"/>
      <c r="J123" s="555">
        <f t="shared" si="2"/>
        <v>1</v>
      </c>
      <c r="K123" s="555" t="s">
        <v>1404</v>
      </c>
      <c r="L123" s="555" t="s">
        <v>108</v>
      </c>
      <c r="M123" s="555">
        <v>570</v>
      </c>
      <c r="N123" s="555" t="s">
        <v>1343</v>
      </c>
      <c r="O123" s="555" t="s">
        <v>1362</v>
      </c>
      <c r="P123" s="555">
        <v>116</v>
      </c>
      <c r="Q123" s="555" t="s">
        <v>1719</v>
      </c>
      <c r="R123" s="566"/>
      <c r="S123" s="566"/>
      <c r="T123" s="566"/>
      <c r="U123" s="566"/>
      <c r="V123" s="566"/>
      <c r="W123" s="566"/>
      <c r="X123" s="566"/>
      <c r="Y123" s="566"/>
      <c r="Z123" s="566"/>
      <c r="AA123" s="566"/>
      <c r="AB123" s="566"/>
      <c r="AC123" s="566"/>
      <c r="AD123" s="566"/>
      <c r="AE123" s="566"/>
      <c r="AF123" s="566"/>
      <c r="AG123" s="566"/>
      <c r="AH123" s="567"/>
      <c r="AI123" s="566"/>
      <c r="AJ123" s="566"/>
      <c r="AK123" s="566"/>
      <c r="AL123" s="566"/>
    </row>
    <row r="124" spans="1:38" ht="33.75">
      <c r="A124" s="555" t="s">
        <v>1728</v>
      </c>
      <c r="B124" s="555" t="s">
        <v>55</v>
      </c>
      <c r="C124" s="555"/>
      <c r="D124" s="555"/>
      <c r="E124" s="555" t="s">
        <v>1724</v>
      </c>
      <c r="F124" s="555"/>
      <c r="G124" s="555"/>
      <c r="H124" s="555">
        <v>1</v>
      </c>
      <c r="I124" s="555"/>
      <c r="J124" s="555">
        <f t="shared" si="2"/>
        <v>1</v>
      </c>
      <c r="K124" s="555" t="s">
        <v>1642</v>
      </c>
      <c r="L124" s="555" t="s">
        <v>108</v>
      </c>
      <c r="M124" s="555">
        <v>570</v>
      </c>
      <c r="N124" s="555" t="s">
        <v>1343</v>
      </c>
      <c r="O124" s="555" t="s">
        <v>1371</v>
      </c>
      <c r="P124" s="555">
        <v>52</v>
      </c>
      <c r="Q124" s="555" t="s">
        <v>1719</v>
      </c>
      <c r="R124" s="566"/>
      <c r="S124" s="566"/>
      <c r="T124" s="566"/>
      <c r="U124" s="566"/>
      <c r="V124" s="566"/>
      <c r="W124" s="566"/>
      <c r="X124" s="566"/>
      <c r="Y124" s="566"/>
      <c r="Z124" s="566"/>
      <c r="AA124" s="566"/>
      <c r="AB124" s="566"/>
      <c r="AC124" s="566"/>
      <c r="AD124" s="566"/>
      <c r="AE124" s="566"/>
      <c r="AF124" s="566"/>
      <c r="AG124" s="566"/>
      <c r="AH124" s="567"/>
      <c r="AI124" s="566"/>
      <c r="AJ124" s="566"/>
      <c r="AK124" s="566"/>
      <c r="AL124" s="566"/>
    </row>
    <row r="125" spans="1:38" ht="270">
      <c r="A125" s="555" t="s">
        <v>1729</v>
      </c>
      <c r="B125" s="555"/>
      <c r="C125" s="555"/>
      <c r="D125" s="555" t="s">
        <v>55</v>
      </c>
      <c r="E125" s="555" t="s">
        <v>1730</v>
      </c>
      <c r="F125" s="555"/>
      <c r="G125" s="555"/>
      <c r="H125" s="555">
        <v>43</v>
      </c>
      <c r="I125" s="555">
        <v>20</v>
      </c>
      <c r="J125" s="555">
        <f t="shared" si="2"/>
        <v>63</v>
      </c>
      <c r="K125" s="555" t="s">
        <v>1404</v>
      </c>
      <c r="L125" s="555" t="s">
        <v>108</v>
      </c>
      <c r="M125" s="555"/>
      <c r="N125" s="555" t="s">
        <v>1343</v>
      </c>
      <c r="O125" s="555" t="s">
        <v>1362</v>
      </c>
      <c r="P125" s="555">
        <v>116</v>
      </c>
      <c r="Q125" s="555" t="s">
        <v>241</v>
      </c>
      <c r="R125" s="591">
        <v>13</v>
      </c>
      <c r="S125" s="591">
        <v>30</v>
      </c>
      <c r="T125" s="591">
        <v>13</v>
      </c>
      <c r="U125" s="574" t="s">
        <v>1731</v>
      </c>
      <c r="V125" s="591">
        <v>1</v>
      </c>
      <c r="W125" s="592" t="s">
        <v>1732</v>
      </c>
      <c r="X125" s="589"/>
      <c r="Y125" s="589"/>
      <c r="Z125" s="589"/>
      <c r="AA125" s="593" t="s">
        <v>1733</v>
      </c>
      <c r="AB125" s="593" t="s">
        <v>1734</v>
      </c>
      <c r="AC125" s="591"/>
      <c r="AD125" s="591">
        <v>1</v>
      </c>
      <c r="AE125" s="591"/>
      <c r="AF125" s="591">
        <v>1</v>
      </c>
      <c r="AG125" s="574" t="s">
        <v>1735</v>
      </c>
      <c r="AH125" s="574" t="s">
        <v>1736</v>
      </c>
      <c r="AI125" s="566"/>
      <c r="AJ125" s="566"/>
      <c r="AK125" s="566"/>
      <c r="AL125" s="566"/>
    </row>
    <row r="126" spans="1:38" ht="304.5">
      <c r="A126" s="555" t="s">
        <v>1737</v>
      </c>
      <c r="B126" s="555" t="s">
        <v>55</v>
      </c>
      <c r="C126" s="555"/>
      <c r="D126" s="555"/>
      <c r="E126" s="555" t="s">
        <v>1403</v>
      </c>
      <c r="F126" s="555"/>
      <c r="G126" s="555"/>
      <c r="H126" s="555">
        <v>30</v>
      </c>
      <c r="I126" s="555">
        <v>47</v>
      </c>
      <c r="J126" s="555">
        <f t="shared" si="2"/>
        <v>77</v>
      </c>
      <c r="K126" s="555" t="s">
        <v>1404</v>
      </c>
      <c r="L126" s="555" t="s">
        <v>108</v>
      </c>
      <c r="M126" s="555"/>
      <c r="N126" s="555" t="s">
        <v>1343</v>
      </c>
      <c r="O126" s="555" t="s">
        <v>1362</v>
      </c>
      <c r="P126" s="555">
        <v>116</v>
      </c>
      <c r="Q126" s="555" t="s">
        <v>241</v>
      </c>
      <c r="R126" s="592">
        <v>29</v>
      </c>
      <c r="S126" s="589">
        <v>29</v>
      </c>
      <c r="T126" s="589">
        <v>29</v>
      </c>
      <c r="U126" s="592" t="s">
        <v>1738</v>
      </c>
      <c r="V126" s="589">
        <v>2</v>
      </c>
      <c r="W126" s="589" t="s">
        <v>1739</v>
      </c>
      <c r="X126" s="589"/>
      <c r="Y126" s="589"/>
      <c r="Z126" s="589"/>
      <c r="AA126" s="589" t="s">
        <v>1740</v>
      </c>
      <c r="AB126" s="592" t="s">
        <v>1741</v>
      </c>
      <c r="AC126" s="589"/>
      <c r="AD126" s="589">
        <v>1</v>
      </c>
      <c r="AE126" s="589"/>
      <c r="AF126" s="589">
        <v>1</v>
      </c>
      <c r="AG126" s="574" t="s">
        <v>1742</v>
      </c>
      <c r="AH126" s="574" t="s">
        <v>1743</v>
      </c>
      <c r="AI126" s="589"/>
      <c r="AJ126" s="589">
        <v>29</v>
      </c>
      <c r="AK126" s="589"/>
      <c r="AL126" s="574" t="s">
        <v>1744</v>
      </c>
    </row>
    <row r="127" spans="1:38" ht="248.25">
      <c r="A127" s="555" t="s">
        <v>1745</v>
      </c>
      <c r="B127" s="555" t="s">
        <v>55</v>
      </c>
      <c r="C127" s="555"/>
      <c r="D127" s="555"/>
      <c r="E127" s="555" t="s">
        <v>1746</v>
      </c>
      <c r="F127" s="555"/>
      <c r="G127" s="555"/>
      <c r="H127" s="555">
        <v>10</v>
      </c>
      <c r="I127" s="555">
        <v>9</v>
      </c>
      <c r="J127" s="555">
        <f t="shared" si="2"/>
        <v>19</v>
      </c>
      <c r="K127" s="555" t="s">
        <v>1404</v>
      </c>
      <c r="L127" s="555" t="s">
        <v>108</v>
      </c>
      <c r="M127" s="555"/>
      <c r="N127" s="555" t="s">
        <v>1343</v>
      </c>
      <c r="O127" s="555" t="s">
        <v>1362</v>
      </c>
      <c r="P127" s="555">
        <v>116</v>
      </c>
      <c r="Q127" s="555" t="s">
        <v>241</v>
      </c>
      <c r="R127" s="589">
        <v>5</v>
      </c>
      <c r="S127" s="589">
        <v>6</v>
      </c>
      <c r="T127" s="589">
        <v>5</v>
      </c>
      <c r="U127" s="589" t="s">
        <v>1747</v>
      </c>
      <c r="V127" s="589">
        <v>2</v>
      </c>
      <c r="W127" s="589">
        <v>4</v>
      </c>
      <c r="X127" s="589"/>
      <c r="Y127" s="589"/>
      <c r="Z127" s="589"/>
      <c r="AA127" s="589" t="s">
        <v>1748</v>
      </c>
      <c r="AB127" s="594" t="s">
        <v>1749</v>
      </c>
      <c r="AC127" s="589"/>
      <c r="AD127" s="589">
        <v>1</v>
      </c>
      <c r="AE127" s="589"/>
      <c r="AF127" s="589">
        <v>1</v>
      </c>
      <c r="AG127" s="589" t="s">
        <v>1750</v>
      </c>
      <c r="AH127" s="592"/>
      <c r="AI127" s="595"/>
      <c r="AJ127" s="589">
        <v>6</v>
      </c>
      <c r="AK127" s="589"/>
      <c r="AL127" s="589" t="s">
        <v>1751</v>
      </c>
    </row>
    <row r="128" spans="1:38" ht="213.75">
      <c r="A128" s="555" t="s">
        <v>1752</v>
      </c>
      <c r="B128" s="555" t="s">
        <v>55</v>
      </c>
      <c r="C128" s="555"/>
      <c r="D128" s="555"/>
      <c r="E128" s="555" t="s">
        <v>1753</v>
      </c>
      <c r="F128" s="555"/>
      <c r="G128" s="555"/>
      <c r="H128" s="555">
        <v>53</v>
      </c>
      <c r="I128" s="555">
        <v>20</v>
      </c>
      <c r="J128" s="555">
        <f t="shared" si="2"/>
        <v>73</v>
      </c>
      <c r="K128" s="555" t="s">
        <v>1404</v>
      </c>
      <c r="L128" s="555" t="s">
        <v>108</v>
      </c>
      <c r="M128" s="555"/>
      <c r="N128" s="555" t="s">
        <v>1343</v>
      </c>
      <c r="O128" s="555" t="s">
        <v>1362</v>
      </c>
      <c r="P128" s="555">
        <v>116</v>
      </c>
      <c r="Q128" s="555" t="s">
        <v>241</v>
      </c>
      <c r="R128" s="596">
        <v>21</v>
      </c>
      <c r="S128" s="596">
        <v>21</v>
      </c>
      <c r="T128" s="596">
        <v>21</v>
      </c>
      <c r="U128" s="596" t="s">
        <v>1754</v>
      </c>
      <c r="V128" s="596">
        <v>1</v>
      </c>
      <c r="W128" s="596" t="s">
        <v>1755</v>
      </c>
      <c r="X128" s="596"/>
      <c r="Y128" s="596"/>
      <c r="Z128" s="596"/>
      <c r="AA128" s="596"/>
      <c r="AB128" s="596"/>
      <c r="AC128" s="596"/>
      <c r="AD128" s="596"/>
      <c r="AE128" s="596"/>
      <c r="AF128" s="596"/>
      <c r="AG128" s="597" t="s">
        <v>1756</v>
      </c>
      <c r="AH128" s="593" t="s">
        <v>1757</v>
      </c>
      <c r="AI128" s="598">
        <v>0.9</v>
      </c>
      <c r="AJ128" s="596">
        <v>21</v>
      </c>
      <c r="AK128" s="596"/>
      <c r="AL128" s="596"/>
    </row>
    <row r="129" spans="1:38" ht="225.75">
      <c r="A129" s="576" t="s">
        <v>1758</v>
      </c>
      <c r="B129" s="555" t="s">
        <v>55</v>
      </c>
      <c r="C129" s="555"/>
      <c r="D129" s="555"/>
      <c r="E129" s="555" t="s">
        <v>1730</v>
      </c>
      <c r="F129" s="555"/>
      <c r="G129" s="555"/>
      <c r="H129" s="555">
        <v>49</v>
      </c>
      <c r="I129" s="555">
        <v>16</v>
      </c>
      <c r="J129" s="555">
        <f t="shared" si="2"/>
        <v>65</v>
      </c>
      <c r="K129" s="555" t="s">
        <v>1404</v>
      </c>
      <c r="L129" s="555" t="s">
        <v>108</v>
      </c>
      <c r="M129" s="555"/>
      <c r="N129" s="555" t="s">
        <v>1343</v>
      </c>
      <c r="O129" s="555" t="s">
        <v>1362</v>
      </c>
      <c r="P129" s="555">
        <v>116</v>
      </c>
      <c r="Q129" s="555" t="s">
        <v>241</v>
      </c>
      <c r="R129" s="589">
        <v>14</v>
      </c>
      <c r="S129" s="589">
        <v>2</v>
      </c>
      <c r="T129" s="589">
        <v>14</v>
      </c>
      <c r="U129" s="592" t="s">
        <v>1759</v>
      </c>
      <c r="V129" s="589">
        <v>2</v>
      </c>
      <c r="W129" s="589" t="s">
        <v>1760</v>
      </c>
      <c r="X129" s="589" t="s">
        <v>68</v>
      </c>
      <c r="Y129" s="589" t="s">
        <v>68</v>
      </c>
      <c r="Z129" s="589" t="s">
        <v>68</v>
      </c>
      <c r="AA129" s="589" t="s">
        <v>1761</v>
      </c>
      <c r="AB129" s="589" t="s">
        <v>1762</v>
      </c>
      <c r="AC129" s="589"/>
      <c r="AD129" s="589" t="s">
        <v>55</v>
      </c>
      <c r="AE129" s="589"/>
      <c r="AF129" s="589">
        <v>1</v>
      </c>
      <c r="AG129" s="589" t="s">
        <v>1763</v>
      </c>
      <c r="AH129" s="592" t="s">
        <v>1764</v>
      </c>
      <c r="AI129" s="589">
        <v>90</v>
      </c>
      <c r="AJ129" s="589">
        <v>19</v>
      </c>
      <c r="AK129" s="589"/>
      <c r="AL129" s="589"/>
    </row>
    <row r="130" spans="1:38" ht="225.75">
      <c r="A130" s="555" t="s">
        <v>1765</v>
      </c>
      <c r="B130" s="555"/>
      <c r="C130" s="555"/>
      <c r="D130" s="555" t="s">
        <v>55</v>
      </c>
      <c r="E130" s="555" t="s">
        <v>1746</v>
      </c>
      <c r="F130" s="555"/>
      <c r="G130" s="555"/>
      <c r="H130" s="555">
        <v>0</v>
      </c>
      <c r="I130" s="555">
        <v>16</v>
      </c>
      <c r="J130" s="555">
        <f t="shared" si="2"/>
        <v>16</v>
      </c>
      <c r="K130" s="555" t="s">
        <v>1404</v>
      </c>
      <c r="L130" s="555" t="s">
        <v>108</v>
      </c>
      <c r="M130" s="555"/>
      <c r="N130" s="555" t="s">
        <v>1343</v>
      </c>
      <c r="O130" s="555" t="s">
        <v>1362</v>
      </c>
      <c r="P130" s="555">
        <v>116</v>
      </c>
      <c r="Q130" s="555" t="s">
        <v>241</v>
      </c>
      <c r="R130" s="589">
        <v>11</v>
      </c>
      <c r="S130" s="589">
        <v>15</v>
      </c>
      <c r="T130" s="589">
        <v>10</v>
      </c>
      <c r="U130" s="589" t="s">
        <v>1766</v>
      </c>
      <c r="V130" s="589">
        <v>2</v>
      </c>
      <c r="W130" s="589" t="s">
        <v>1767</v>
      </c>
      <c r="X130" s="589"/>
      <c r="Y130" s="589"/>
      <c r="Z130" s="589"/>
      <c r="AA130" s="592" t="s">
        <v>1768</v>
      </c>
      <c r="AB130" s="594" t="s">
        <v>1769</v>
      </c>
      <c r="AC130" s="589"/>
      <c r="AD130" s="589">
        <v>1</v>
      </c>
      <c r="AE130" s="589"/>
      <c r="AF130" s="589">
        <v>1</v>
      </c>
      <c r="AG130" s="592" t="s">
        <v>1770</v>
      </c>
      <c r="AH130" s="592" t="s">
        <v>1771</v>
      </c>
      <c r="AI130" s="595">
        <v>0.9</v>
      </c>
      <c r="AJ130" s="589"/>
      <c r="AK130" s="589"/>
      <c r="AL130" s="589"/>
    </row>
    <row r="131" spans="1:38" ht="282">
      <c r="A131" s="555" t="s">
        <v>1772</v>
      </c>
      <c r="B131" s="555"/>
      <c r="C131" s="555"/>
      <c r="D131" s="555" t="s">
        <v>55</v>
      </c>
      <c r="E131" s="555" t="s">
        <v>1773</v>
      </c>
      <c r="F131" s="555"/>
      <c r="G131" s="555"/>
      <c r="H131" s="555">
        <v>20</v>
      </c>
      <c r="I131" s="555">
        <v>25</v>
      </c>
      <c r="J131" s="555">
        <f t="shared" si="2"/>
        <v>45</v>
      </c>
      <c r="K131" s="555" t="s">
        <v>1416</v>
      </c>
      <c r="L131" s="555" t="s">
        <v>108</v>
      </c>
      <c r="M131" s="555"/>
      <c r="N131" s="555" t="s">
        <v>1343</v>
      </c>
      <c r="O131" s="555" t="s">
        <v>1774</v>
      </c>
      <c r="P131" s="555">
        <f>116+52</f>
        <v>168</v>
      </c>
      <c r="Q131" s="555" t="s">
        <v>241</v>
      </c>
      <c r="R131" s="589">
        <v>29</v>
      </c>
      <c r="S131" s="589">
        <v>128</v>
      </c>
      <c r="T131" s="589">
        <v>106</v>
      </c>
      <c r="U131" s="592" t="s">
        <v>1775</v>
      </c>
      <c r="V131" s="589">
        <v>3</v>
      </c>
      <c r="W131" s="599" t="s">
        <v>1776</v>
      </c>
      <c r="X131" s="589"/>
      <c r="Y131" s="589"/>
      <c r="Z131" s="589"/>
      <c r="AA131" s="589" t="s">
        <v>1777</v>
      </c>
      <c r="AB131" s="589" t="s">
        <v>1778</v>
      </c>
      <c r="AC131" s="589"/>
      <c r="AD131" s="589">
        <v>1</v>
      </c>
      <c r="AE131" s="589"/>
      <c r="AF131" s="589">
        <v>1</v>
      </c>
      <c r="AG131" s="589" t="s">
        <v>1779</v>
      </c>
      <c r="AH131" s="592" t="s">
        <v>1780</v>
      </c>
      <c r="AI131" s="595">
        <v>0.87</v>
      </c>
      <c r="AJ131" s="589"/>
      <c r="AK131" s="589"/>
      <c r="AL131" s="589" t="s">
        <v>1781</v>
      </c>
    </row>
    <row r="132" spans="1:38" ht="395.25" thickBot="1">
      <c r="A132" s="572" t="s">
        <v>1782</v>
      </c>
      <c r="B132" s="555"/>
      <c r="C132" s="555"/>
      <c r="D132" s="555" t="s">
        <v>55</v>
      </c>
      <c r="E132" s="555" t="s">
        <v>1783</v>
      </c>
      <c r="F132" s="555"/>
      <c r="G132" s="555"/>
      <c r="H132" s="555">
        <v>60</v>
      </c>
      <c r="I132" s="555">
        <v>116</v>
      </c>
      <c r="J132" s="555">
        <f t="shared" si="2"/>
        <v>176</v>
      </c>
      <c r="K132" s="555" t="s">
        <v>1416</v>
      </c>
      <c r="L132" s="555" t="s">
        <v>108</v>
      </c>
      <c r="M132" s="555">
        <v>568</v>
      </c>
      <c r="N132" s="555" t="s">
        <v>1343</v>
      </c>
      <c r="O132" s="555" t="s">
        <v>1660</v>
      </c>
      <c r="P132" s="555">
        <v>168</v>
      </c>
      <c r="Q132" s="555" t="s">
        <v>1784</v>
      </c>
      <c r="R132" s="566">
        <v>113</v>
      </c>
      <c r="S132" s="566">
        <v>113</v>
      </c>
      <c r="T132" s="566">
        <v>113</v>
      </c>
      <c r="U132" s="567" t="s">
        <v>1785</v>
      </c>
      <c r="V132" s="566">
        <v>3</v>
      </c>
      <c r="W132" s="566">
        <v>5</v>
      </c>
      <c r="X132" s="566" t="s">
        <v>1058</v>
      </c>
      <c r="Y132" s="566" t="s">
        <v>1058</v>
      </c>
      <c r="Z132" s="566" t="s">
        <v>1058</v>
      </c>
      <c r="AA132" s="592" t="s">
        <v>1785</v>
      </c>
      <c r="AB132" s="566" t="s">
        <v>1786</v>
      </c>
      <c r="AC132" s="566" t="s">
        <v>1011</v>
      </c>
      <c r="AD132" s="566">
        <v>1</v>
      </c>
      <c r="AE132" s="566" t="s">
        <v>1787</v>
      </c>
      <c r="AF132" s="566">
        <v>1</v>
      </c>
      <c r="AG132" s="566" t="s">
        <v>1788</v>
      </c>
      <c r="AH132" s="567" t="s">
        <v>1789</v>
      </c>
      <c r="AI132" s="568">
        <v>0.63</v>
      </c>
      <c r="AJ132" s="566">
        <v>113</v>
      </c>
      <c r="AK132" s="589">
        <v>100</v>
      </c>
      <c r="AL132" s="566" t="s">
        <v>1790</v>
      </c>
    </row>
    <row r="133" spans="1:38" ht="15.75" thickBot="1">
      <c r="A133" s="556" t="s">
        <v>45</v>
      </c>
      <c r="B133" s="557"/>
      <c r="C133" s="557"/>
      <c r="D133" s="557"/>
      <c r="E133" s="558"/>
      <c r="F133" s="559">
        <f>SUM(F128:F132)</f>
        <v>0</v>
      </c>
      <c r="G133" s="559">
        <f>SUM(G128:G132)</f>
        <v>0</v>
      </c>
      <c r="H133" s="559">
        <f>SUM(H128:H132)</f>
        <v>182</v>
      </c>
      <c r="I133" s="559">
        <f>SUM(I128:I132)</f>
        <v>193</v>
      </c>
      <c r="J133" s="560">
        <f t="shared" si="2"/>
        <v>375</v>
      </c>
      <c r="K133" s="559" t="s">
        <v>57</v>
      </c>
      <c r="L133" s="559" t="s">
        <v>57</v>
      </c>
      <c r="M133" s="561" t="s">
        <v>57</v>
      </c>
      <c r="N133" s="559">
        <v>20</v>
      </c>
      <c r="O133" s="561"/>
      <c r="P133" s="561"/>
      <c r="Q133" s="561"/>
      <c r="R133" s="562">
        <f>SUM(R128:R132)</f>
        <v>188</v>
      </c>
      <c r="S133" s="559">
        <f>SUM(S128:S132)</f>
        <v>279</v>
      </c>
      <c r="T133" s="559">
        <f t="shared" ref="T133:AK133" si="3">SUM(T128:T132)</f>
        <v>264</v>
      </c>
      <c r="U133" s="559"/>
      <c r="V133" s="559">
        <f t="shared" si="3"/>
        <v>11</v>
      </c>
      <c r="W133" s="559">
        <f t="shared" si="3"/>
        <v>5</v>
      </c>
      <c r="X133" s="559">
        <f t="shared" si="3"/>
        <v>0</v>
      </c>
      <c r="Y133" s="559">
        <f t="shared" si="3"/>
        <v>0</v>
      </c>
      <c r="Z133" s="559">
        <f t="shared" si="3"/>
        <v>0</v>
      </c>
      <c r="AA133" s="559"/>
      <c r="AB133" s="559">
        <f t="shared" si="3"/>
        <v>0</v>
      </c>
      <c r="AC133" s="559">
        <f t="shared" si="3"/>
        <v>0</v>
      </c>
      <c r="AD133" s="559">
        <f t="shared" si="3"/>
        <v>3</v>
      </c>
      <c r="AE133" s="559">
        <f t="shared" si="3"/>
        <v>0</v>
      </c>
      <c r="AF133" s="559">
        <f t="shared" si="3"/>
        <v>4</v>
      </c>
      <c r="AG133" s="559"/>
      <c r="AH133" s="559"/>
      <c r="AI133" s="559">
        <f t="shared" si="3"/>
        <v>93.300000000000011</v>
      </c>
      <c r="AJ133" s="559">
        <f t="shared" si="3"/>
        <v>153</v>
      </c>
      <c r="AK133" s="559">
        <f t="shared" si="3"/>
        <v>100</v>
      </c>
      <c r="AL133" s="559"/>
    </row>
    <row r="134" spans="1:38" ht="15.75" thickBot="1">
      <c r="A134" s="1345" t="s">
        <v>102</v>
      </c>
      <c r="B134" s="1346"/>
      <c r="C134" s="1346"/>
      <c r="D134" s="1346"/>
      <c r="E134" s="1346"/>
      <c r="F134" s="1346"/>
      <c r="G134" s="1346"/>
      <c r="H134" s="1346"/>
      <c r="I134" s="1346"/>
      <c r="J134" s="1346"/>
      <c r="K134" s="1346"/>
      <c r="L134" s="1346"/>
      <c r="M134" s="1346"/>
      <c r="N134" s="1346"/>
      <c r="O134" s="1346"/>
      <c r="P134" s="1346"/>
      <c r="Q134" s="1346"/>
      <c r="R134" s="1346"/>
      <c r="S134" s="1346"/>
      <c r="T134" s="1346"/>
      <c r="U134" s="1346"/>
      <c r="V134" s="1346"/>
      <c r="W134" s="1346"/>
      <c r="X134" s="1346"/>
      <c r="Y134" s="1346"/>
      <c r="Z134" s="1346"/>
      <c r="AA134" s="1346"/>
      <c r="AB134" s="1346"/>
      <c r="AC134" s="1346"/>
      <c r="AD134" s="1346"/>
      <c r="AE134" s="1346"/>
      <c r="AF134" s="1346"/>
      <c r="AG134" s="1346"/>
      <c r="AH134" s="1346"/>
      <c r="AI134" s="1346"/>
      <c r="AJ134" s="1346"/>
      <c r="AK134" s="1346"/>
      <c r="AL134" s="1347"/>
    </row>
    <row r="136" spans="1:38">
      <c r="A136" s="1125" t="s">
        <v>1792</v>
      </c>
      <c r="B136" s="1125"/>
      <c r="C136" s="1125"/>
      <c r="D136" s="1125"/>
      <c r="E136" s="1125"/>
    </row>
    <row r="137" spans="1:38">
      <c r="A137" t="s">
        <v>96</v>
      </c>
      <c r="B137"/>
      <c r="C137"/>
      <c r="D137"/>
      <c r="E137"/>
    </row>
    <row r="138" spans="1:38">
      <c r="A138"/>
      <c r="B138"/>
      <c r="C138"/>
      <c r="D138"/>
      <c r="E138"/>
    </row>
    <row r="139" spans="1:38">
      <c r="A139"/>
      <c r="B139"/>
      <c r="C139"/>
      <c r="D139"/>
      <c r="E139"/>
    </row>
    <row r="140" spans="1:38">
      <c r="A140" s="1125" t="s">
        <v>231</v>
      </c>
      <c r="B140" s="1125"/>
      <c r="C140" s="1125"/>
      <c r="D140" s="1125"/>
      <c r="E140" s="1125"/>
    </row>
    <row r="141" spans="1:38">
      <c r="A141" t="s">
        <v>232</v>
      </c>
      <c r="B141"/>
      <c r="C141"/>
      <c r="D141"/>
      <c r="E141"/>
      <c r="U141" s="563"/>
    </row>
    <row r="142" spans="1:38">
      <c r="A142" s="1348"/>
      <c r="B142" s="1348"/>
      <c r="C142" s="1348"/>
      <c r="D142" s="1348"/>
      <c r="E142" s="1348"/>
      <c r="U142" s="564"/>
    </row>
    <row r="143" spans="1:38">
      <c r="U143" s="563"/>
      <c r="V143" s="551"/>
    </row>
    <row r="144" spans="1:38">
      <c r="U144" s="563"/>
      <c r="V144" s="565"/>
    </row>
  </sheetData>
  <protectedRanges>
    <protectedRange algorithmName="SHA-512" hashValue="MVchZQ5oH7Y3yGUrk5sBc+uwEP0m8Y/LubD1hFNeducfGRbN6TCD8auNI/mQc5QLWj5bATzwQQ5uW4YbSeIiFw==" saltValue="SwmlEdEr6/XZdqvgR7CV7g==" spinCount="100000" sqref="R111:AL112" name="Rango1"/>
    <protectedRange algorithmName="SHA-512" hashValue="DNdK/crAaNWZF50R/kOo4pwzYxWh+s3o9hdQ59l9DxmO82boauSydbKBxdFduHYnObSikzcInVMkGCmST6b5Lg==" saltValue="VTXzGpSITvdL7TkbGcc4fA==" spinCount="100000" sqref="R113:AL113" name="Rango1_1"/>
    <protectedRange password="CF7A" sqref="R125:AL131" name="Rango1_2"/>
    <protectedRange password="CF7A" sqref="R132:AL132" name="Rango1_3"/>
    <protectedRange password="CF7A" sqref="R115:AL117" name="Rango1_4"/>
  </protectedRanges>
  <mergeCells count="42">
    <mergeCell ref="P10:P12"/>
    <mergeCell ref="Q10:Q12"/>
    <mergeCell ref="R10:R12"/>
    <mergeCell ref="U10:U12"/>
    <mergeCell ref="A1:E4"/>
    <mergeCell ref="F1:O2"/>
    <mergeCell ref="P1:Q1"/>
    <mergeCell ref="P2:Q2"/>
    <mergeCell ref="F3:O4"/>
    <mergeCell ref="P3:Q4"/>
    <mergeCell ref="AB10:AB12"/>
    <mergeCell ref="AC10:AD11"/>
    <mergeCell ref="A6:L6"/>
    <mergeCell ref="A7:H7"/>
    <mergeCell ref="S10:S12"/>
    <mergeCell ref="A9:N9"/>
    <mergeCell ref="R9:AL9"/>
    <mergeCell ref="A10:A12"/>
    <mergeCell ref="B10:D11"/>
    <mergeCell ref="E10:E12"/>
    <mergeCell ref="F10:J11"/>
    <mergeCell ref="K10:K12"/>
    <mergeCell ref="L10:L12"/>
    <mergeCell ref="M10:M12"/>
    <mergeCell ref="N10:N12"/>
    <mergeCell ref="O10:O12"/>
    <mergeCell ref="A134:AL134"/>
    <mergeCell ref="A142:E142"/>
    <mergeCell ref="A136:E136"/>
    <mergeCell ref="A140:E140"/>
    <mergeCell ref="AL10:AL12"/>
    <mergeCell ref="V11:W11"/>
    <mergeCell ref="X11:Z11"/>
    <mergeCell ref="AE10:AF11"/>
    <mergeCell ref="AG10:AG12"/>
    <mergeCell ref="AH10:AH12"/>
    <mergeCell ref="AI10:AI12"/>
    <mergeCell ref="AJ10:AJ12"/>
    <mergeCell ref="AK10:AK12"/>
    <mergeCell ref="T10:T12"/>
    <mergeCell ref="V10:Z10"/>
    <mergeCell ref="AA10:AA12"/>
  </mergeCells>
  <dataValidations count="4">
    <dataValidation type="list" allowBlank="1" showInputMessage="1" showErrorMessage="1" sqref="O125:O130">
      <formula1>$T$8:$T$8</formula1>
    </dataValidation>
    <dataValidation type="list" allowBlank="1" showInputMessage="1" showErrorMessage="1" sqref="O45:O46">
      <formula1>$T$10:$T$19</formula1>
    </dataValidation>
    <dataValidation type="list" allowBlank="1" showInputMessage="1" showErrorMessage="1" sqref="O47:O51">
      <formula1>$T$8:$T$9</formula1>
    </dataValidation>
    <dataValidation type="list" allowBlank="1" showInputMessage="1" showErrorMessage="1" sqref="O31:O33">
      <formula1>$S$8:$S$8</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sqref="A1:E4"/>
    </sheetView>
  </sheetViews>
  <sheetFormatPr baseColWidth="10" defaultRowHeight="1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10.7109375" customWidth="1"/>
    <col min="12" max="12" width="9.140625" customWidth="1"/>
    <col min="13" max="14" width="13.140625" customWidth="1"/>
    <col min="15" max="15" width="18.140625" customWidth="1"/>
    <col min="16"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7109375"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c r="A7" s="4" t="s">
        <v>2929</v>
      </c>
      <c r="B7" s="4"/>
      <c r="C7" s="4"/>
      <c r="D7" s="4"/>
      <c r="E7" s="4"/>
      <c r="F7" s="4"/>
      <c r="G7" s="4"/>
      <c r="H7" s="4"/>
      <c r="I7" s="4"/>
      <c r="J7" s="4"/>
      <c r="K7" s="4"/>
    </row>
    <row r="8" spans="1:38">
      <c r="A8" s="4" t="s">
        <v>1794</v>
      </c>
      <c r="B8" s="4"/>
      <c r="C8" s="4"/>
      <c r="D8" s="4"/>
      <c r="E8" s="4"/>
      <c r="F8" s="4">
        <v>4</v>
      </c>
      <c r="G8" s="4"/>
      <c r="H8" s="4"/>
      <c r="I8" s="4"/>
    </row>
    <row r="9" spans="1:38" ht="15.75" thickBot="1">
      <c r="A9" s="5"/>
      <c r="B9" s="5"/>
      <c r="C9" s="5"/>
      <c r="D9" s="5"/>
      <c r="E9" s="5"/>
      <c r="F9" s="5"/>
      <c r="G9" s="5"/>
      <c r="H9" s="5"/>
      <c r="I9" s="5"/>
    </row>
    <row r="10" spans="1:38" ht="15.75"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8.25" thickBot="1">
      <c r="A13" s="1151"/>
      <c r="B13" s="127" t="s">
        <v>38</v>
      </c>
      <c r="C13" s="127" t="s">
        <v>39</v>
      </c>
      <c r="D13" s="128" t="s">
        <v>40</v>
      </c>
      <c r="E13" s="1160"/>
      <c r="F13" s="107" t="s">
        <v>41</v>
      </c>
      <c r="G13" s="107" t="s">
        <v>42</v>
      </c>
      <c r="H13" s="107" t="s">
        <v>43</v>
      </c>
      <c r="I13" s="107" t="s">
        <v>44</v>
      </c>
      <c r="J13" s="108" t="s">
        <v>45</v>
      </c>
      <c r="K13" s="1160"/>
      <c r="L13" s="1160"/>
      <c r="M13" s="1160"/>
      <c r="N13" s="1136"/>
      <c r="O13" s="1137"/>
      <c r="P13" s="1138"/>
      <c r="Q13" s="1139"/>
      <c r="R13" s="1168"/>
      <c r="S13" s="1163"/>
      <c r="T13" s="1163"/>
      <c r="U13" s="1163"/>
      <c r="V13" s="109" t="s">
        <v>46</v>
      </c>
      <c r="W13" s="109" t="s">
        <v>47</v>
      </c>
      <c r="X13" s="109" t="s">
        <v>48</v>
      </c>
      <c r="Y13" s="109" t="s">
        <v>49</v>
      </c>
      <c r="Z13" s="109" t="s">
        <v>47</v>
      </c>
      <c r="AA13" s="1131"/>
      <c r="AB13" s="1127"/>
      <c r="AC13" s="109" t="s">
        <v>50</v>
      </c>
      <c r="AD13" s="109" t="s">
        <v>51</v>
      </c>
      <c r="AE13" s="110" t="s">
        <v>52</v>
      </c>
      <c r="AF13" s="110" t="s">
        <v>53</v>
      </c>
      <c r="AG13" s="1163"/>
      <c r="AH13" s="1164"/>
      <c r="AI13" s="1129"/>
      <c r="AJ13" s="1122"/>
      <c r="AK13" s="1124"/>
      <c r="AL13" s="1162"/>
    </row>
    <row r="14" spans="1:38" ht="15.75" thickBot="1">
      <c r="A14" s="111"/>
      <c r="B14" s="112"/>
      <c r="C14" s="112"/>
      <c r="D14" s="113"/>
      <c r="E14" s="112"/>
      <c r="F14" s="114"/>
      <c r="G14" s="114"/>
      <c r="H14" s="114"/>
      <c r="I14" s="114"/>
      <c r="J14" s="115">
        <f>SUM(F14:I14)</f>
        <v>0</v>
      </c>
      <c r="K14" s="116"/>
      <c r="L14" s="116"/>
      <c r="M14" s="117"/>
      <c r="N14" s="600"/>
      <c r="O14" s="349"/>
      <c r="P14" s="349"/>
      <c r="Q14" s="349"/>
      <c r="R14" s="120">
        <f>SUM(J14)</f>
        <v>0</v>
      </c>
      <c r="S14" s="114">
        <v>0</v>
      </c>
      <c r="T14" s="121">
        <f t="shared" ref="T14:T18" si="0">SUM(S14)</f>
        <v>0</v>
      </c>
      <c r="U14" s="116"/>
      <c r="V14" s="122">
        <f t="shared" ref="V14:V18" si="1">SUM(T14)</f>
        <v>0</v>
      </c>
      <c r="W14" s="122">
        <f t="shared" ref="W14:W18" si="2">SUM(V14,R14)</f>
        <v>0</v>
      </c>
      <c r="X14" s="122"/>
      <c r="Y14" s="122">
        <f t="shared" ref="Y14:Y18" si="3">SUM(W14)</f>
        <v>0</v>
      </c>
      <c r="Z14" s="122">
        <f t="shared" ref="Z14:Z18" si="4">SUM(Y14)</f>
        <v>0</v>
      </c>
      <c r="AA14" s="122"/>
      <c r="AB14" s="122"/>
      <c r="AC14" s="122">
        <f t="shared" ref="AC14:AC18" si="5">SUM(Z14)</f>
        <v>0</v>
      </c>
      <c r="AD14" s="122">
        <f t="shared" ref="AD14:AF18" si="6">SUM(AC14)</f>
        <v>0</v>
      </c>
      <c r="AE14" s="601">
        <f t="shared" si="6"/>
        <v>0</v>
      </c>
      <c r="AF14" s="121">
        <f t="shared" si="6"/>
        <v>0</v>
      </c>
      <c r="AG14" s="116"/>
      <c r="AH14" s="117"/>
      <c r="AI14" s="123"/>
      <c r="AJ14" s="121"/>
      <c r="AK14" s="124"/>
      <c r="AL14" s="387"/>
    </row>
    <row r="15" spans="1:38" ht="123.75">
      <c r="A15" s="396" t="s">
        <v>1795</v>
      </c>
      <c r="B15" s="602"/>
      <c r="C15" s="602"/>
      <c r="D15" s="603" t="s">
        <v>55</v>
      </c>
      <c r="E15" s="396" t="s">
        <v>1796</v>
      </c>
      <c r="F15" s="604"/>
      <c r="G15" s="267"/>
      <c r="H15" s="605"/>
      <c r="I15" s="605"/>
      <c r="J15" s="486"/>
      <c r="K15" s="606" t="s">
        <v>1797</v>
      </c>
      <c r="L15" s="606" t="s">
        <v>1798</v>
      </c>
      <c r="M15" s="607">
        <v>587</v>
      </c>
      <c r="N15" s="396" t="s">
        <v>1799</v>
      </c>
      <c r="O15" s="608" t="s">
        <v>1800</v>
      </c>
      <c r="P15" s="472"/>
      <c r="Q15" s="396" t="s">
        <v>1801</v>
      </c>
      <c r="R15" s="609">
        <v>300</v>
      </c>
      <c r="S15" s="266">
        <v>300</v>
      </c>
      <c r="T15" s="266">
        <v>300</v>
      </c>
      <c r="U15" s="257" t="s">
        <v>1802</v>
      </c>
      <c r="V15" s="266">
        <v>10</v>
      </c>
      <c r="W15" s="266" t="s">
        <v>1803</v>
      </c>
      <c r="X15" s="267"/>
      <c r="Y15" s="467">
        <v>0</v>
      </c>
      <c r="Z15" s="467">
        <v>0</v>
      </c>
      <c r="AA15" s="396" t="s">
        <v>1804</v>
      </c>
      <c r="AB15" s="257" t="s">
        <v>1805</v>
      </c>
      <c r="AC15" s="267" t="s">
        <v>50</v>
      </c>
      <c r="AD15" s="266"/>
      <c r="AE15" s="467" t="s">
        <v>52</v>
      </c>
      <c r="AF15" s="267"/>
      <c r="AG15" s="256" t="s">
        <v>1806</v>
      </c>
      <c r="AH15" s="610"/>
      <c r="AI15" s="611" t="s">
        <v>57</v>
      </c>
      <c r="AJ15" s="267"/>
      <c r="AK15" s="612"/>
      <c r="AL15" s="613"/>
    </row>
    <row r="16" spans="1:38" ht="135">
      <c r="A16" s="396" t="s">
        <v>1807</v>
      </c>
      <c r="B16" s="614" t="s">
        <v>55</v>
      </c>
      <c r="C16" s="614"/>
      <c r="D16" s="603"/>
      <c r="E16" s="396" t="s">
        <v>1808</v>
      </c>
      <c r="F16" s="267"/>
      <c r="G16" s="604"/>
      <c r="H16" s="467"/>
      <c r="I16" s="278"/>
      <c r="J16" s="435"/>
      <c r="K16" s="606" t="s">
        <v>581</v>
      </c>
      <c r="L16" s="606" t="s">
        <v>1196</v>
      </c>
      <c r="M16" s="607" t="s">
        <v>1809</v>
      </c>
      <c r="N16" s="396" t="s">
        <v>1810</v>
      </c>
      <c r="O16" s="615" t="s">
        <v>1811</v>
      </c>
      <c r="P16" s="614"/>
      <c r="Q16" s="396" t="s">
        <v>1812</v>
      </c>
      <c r="R16" s="609">
        <v>19</v>
      </c>
      <c r="S16" s="266">
        <v>5078</v>
      </c>
      <c r="T16" s="266">
        <v>35</v>
      </c>
      <c r="U16" s="257" t="s">
        <v>1813</v>
      </c>
      <c r="V16" s="266">
        <v>6</v>
      </c>
      <c r="W16" s="266" t="s">
        <v>1814</v>
      </c>
      <c r="X16" s="267"/>
      <c r="Y16" s="467">
        <v>0</v>
      </c>
      <c r="Z16" s="467">
        <f t="shared" si="4"/>
        <v>0</v>
      </c>
      <c r="AA16" s="273" t="s">
        <v>1815</v>
      </c>
      <c r="AB16" s="257" t="s">
        <v>1816</v>
      </c>
      <c r="AC16" s="267" t="s">
        <v>50</v>
      </c>
      <c r="AD16" s="267">
        <f t="shared" si="6"/>
        <v>0</v>
      </c>
      <c r="AE16" s="267">
        <f t="shared" si="6"/>
        <v>0</v>
      </c>
      <c r="AF16" s="267" t="s">
        <v>53</v>
      </c>
      <c r="AG16" s="468" t="s">
        <v>1817</v>
      </c>
      <c r="AH16" s="278"/>
      <c r="AI16" s="616">
        <v>87.68</v>
      </c>
      <c r="AJ16" s="267"/>
      <c r="AK16" s="612"/>
      <c r="AL16" s="617"/>
    </row>
    <row r="17" spans="1:38" ht="67.5">
      <c r="A17" s="396" t="s">
        <v>1818</v>
      </c>
      <c r="B17" s="614" t="s">
        <v>55</v>
      </c>
      <c r="C17" s="614"/>
      <c r="D17" s="603"/>
      <c r="E17" s="396" t="s">
        <v>1819</v>
      </c>
      <c r="F17" s="467"/>
      <c r="G17" s="618"/>
      <c r="H17" s="467"/>
      <c r="I17" s="278"/>
      <c r="J17" s="435"/>
      <c r="K17" s="606" t="s">
        <v>581</v>
      </c>
      <c r="L17" s="606" t="s">
        <v>1196</v>
      </c>
      <c r="M17" s="616" t="s">
        <v>1820</v>
      </c>
      <c r="N17" s="396" t="s">
        <v>1821</v>
      </c>
      <c r="O17" s="615" t="s">
        <v>1822</v>
      </c>
      <c r="P17" s="614"/>
      <c r="Q17" s="396" t="s">
        <v>1812</v>
      </c>
      <c r="R17" s="619">
        <v>6</v>
      </c>
      <c r="S17" s="202">
        <v>104</v>
      </c>
      <c r="T17" s="202">
        <v>41</v>
      </c>
      <c r="U17" s="257" t="s">
        <v>1823</v>
      </c>
      <c r="V17" s="202">
        <v>5</v>
      </c>
      <c r="W17" s="202" t="s">
        <v>1824</v>
      </c>
      <c r="X17" s="467"/>
      <c r="Y17" s="467">
        <f t="shared" si="3"/>
        <v>0</v>
      </c>
      <c r="Z17" s="467">
        <f t="shared" si="4"/>
        <v>0</v>
      </c>
      <c r="AA17" s="396" t="s">
        <v>1825</v>
      </c>
      <c r="AB17" s="257" t="s">
        <v>1816</v>
      </c>
      <c r="AC17" s="467">
        <f t="shared" si="5"/>
        <v>0</v>
      </c>
      <c r="AD17" s="467">
        <f t="shared" si="6"/>
        <v>0</v>
      </c>
      <c r="AE17" s="467">
        <f t="shared" si="6"/>
        <v>0</v>
      </c>
      <c r="AF17" s="467">
        <f t="shared" si="6"/>
        <v>0</v>
      </c>
      <c r="AG17" s="396" t="s">
        <v>1826</v>
      </c>
      <c r="AH17" s="278"/>
      <c r="AI17" s="616">
        <v>89.35</v>
      </c>
      <c r="AJ17" s="467"/>
      <c r="AK17" s="278"/>
      <c r="AL17" s="617"/>
    </row>
    <row r="18" spans="1:38" ht="15.75" thickBot="1">
      <c r="A18" s="620"/>
      <c r="B18" s="621"/>
      <c r="C18" s="622"/>
      <c r="D18" s="623"/>
      <c r="E18" s="622"/>
      <c r="F18" s="624"/>
      <c r="G18" s="624"/>
      <c r="H18" s="624"/>
      <c r="I18" s="624"/>
      <c r="J18" s="165">
        <f t="shared" ref="J18:J19" si="7">SUM(F18:I18)</f>
        <v>0</v>
      </c>
      <c r="K18" s="625"/>
      <c r="L18" s="626"/>
      <c r="M18" s="627"/>
      <c r="N18" s="627"/>
      <c r="O18" s="628"/>
      <c r="P18" s="628"/>
      <c r="Q18" s="628"/>
      <c r="R18" s="629">
        <f>SUM(J18)</f>
        <v>0</v>
      </c>
      <c r="S18" s="624"/>
      <c r="T18" s="624">
        <f t="shared" si="0"/>
        <v>0</v>
      </c>
      <c r="U18" s="624"/>
      <c r="V18" s="621">
        <f t="shared" si="1"/>
        <v>0</v>
      </c>
      <c r="W18" s="622">
        <f t="shared" si="2"/>
        <v>0</v>
      </c>
      <c r="X18" s="622"/>
      <c r="Y18" s="622">
        <f t="shared" si="3"/>
        <v>0</v>
      </c>
      <c r="Z18" s="622">
        <f t="shared" si="4"/>
        <v>0</v>
      </c>
      <c r="AA18" s="622"/>
      <c r="AB18" s="622"/>
      <c r="AC18" s="622">
        <f t="shared" si="5"/>
        <v>0</v>
      </c>
      <c r="AD18" s="622">
        <f t="shared" si="6"/>
        <v>0</v>
      </c>
      <c r="AE18" s="622">
        <f t="shared" si="6"/>
        <v>0</v>
      </c>
      <c r="AF18" s="622">
        <f t="shared" si="6"/>
        <v>0</v>
      </c>
      <c r="AG18" s="630"/>
      <c r="AH18" s="631"/>
      <c r="AI18" s="631"/>
      <c r="AJ18" s="622"/>
      <c r="AK18" s="632"/>
      <c r="AL18" s="633"/>
    </row>
    <row r="19" spans="1:38" ht="15.75" thickBot="1">
      <c r="A19" s="175" t="s">
        <v>45</v>
      </c>
      <c r="B19" s="176"/>
      <c r="C19" s="176"/>
      <c r="D19" s="176"/>
      <c r="E19" s="177"/>
      <c r="F19" s="88">
        <f>SUM(F14:F18)</f>
        <v>0</v>
      </c>
      <c r="G19" s="88">
        <f>SUM(G14:G18)</f>
        <v>0</v>
      </c>
      <c r="H19" s="88">
        <f>SUM(H14:H18)</f>
        <v>0</v>
      </c>
      <c r="I19" s="88">
        <f>SUM(I14:I18)</f>
        <v>0</v>
      </c>
      <c r="J19" s="178">
        <f t="shared" si="7"/>
        <v>0</v>
      </c>
      <c r="K19" s="179" t="s">
        <v>57</v>
      </c>
      <c r="L19" s="179" t="s">
        <v>57</v>
      </c>
      <c r="M19" s="180" t="s">
        <v>57</v>
      </c>
      <c r="N19" s="88">
        <v>20</v>
      </c>
      <c r="O19" s="181"/>
      <c r="P19" s="181"/>
      <c r="Q19" s="181"/>
      <c r="R19" s="87">
        <f>SUM(R14:R18)</f>
        <v>325</v>
      </c>
      <c r="S19" s="88">
        <f>SUM(S14:S18)</f>
        <v>5482</v>
      </c>
      <c r="T19" s="88">
        <f t="shared" ref="T19:AL19" si="8">SUM(T14:T18)</f>
        <v>376</v>
      </c>
      <c r="U19" s="88"/>
      <c r="V19" s="88">
        <f t="shared" si="8"/>
        <v>21</v>
      </c>
      <c r="W19" s="88"/>
      <c r="X19" s="88">
        <f t="shared" si="8"/>
        <v>0</v>
      </c>
      <c r="Y19" s="88">
        <f t="shared" si="8"/>
        <v>0</v>
      </c>
      <c r="Z19" s="88">
        <f t="shared" si="8"/>
        <v>0</v>
      </c>
      <c r="AA19" s="88"/>
      <c r="AB19" s="88"/>
      <c r="AC19" s="88">
        <f t="shared" si="8"/>
        <v>0</v>
      </c>
      <c r="AD19" s="88">
        <f t="shared" si="8"/>
        <v>0</v>
      </c>
      <c r="AE19" s="88">
        <f t="shared" si="8"/>
        <v>0</v>
      </c>
      <c r="AF19" s="88">
        <f t="shared" si="8"/>
        <v>0</v>
      </c>
      <c r="AG19" s="88"/>
      <c r="AH19" s="88"/>
      <c r="AI19" s="634">
        <f>AVERAGE(AI14:AI18)</f>
        <v>88.515000000000001</v>
      </c>
      <c r="AJ19" s="88">
        <f t="shared" si="8"/>
        <v>0</v>
      </c>
      <c r="AK19" s="88">
        <f t="shared" si="8"/>
        <v>0</v>
      </c>
      <c r="AL19" s="88">
        <f t="shared" si="8"/>
        <v>0</v>
      </c>
    </row>
    <row r="20" spans="1:38" ht="15.75" thickBot="1">
      <c r="A20" s="1058" t="s">
        <v>102</v>
      </c>
      <c r="B20" s="1059"/>
      <c r="C20" s="1059"/>
      <c r="D20" s="1059"/>
      <c r="E20" s="1059"/>
      <c r="F20" s="1059"/>
      <c r="G20" s="1059"/>
      <c r="H20" s="1059"/>
      <c r="I20" s="1059"/>
      <c r="J20" s="1059"/>
      <c r="K20" s="1059"/>
      <c r="L20" s="1059"/>
      <c r="M20" s="1059"/>
      <c r="N20" s="1059"/>
      <c r="O20" s="1059"/>
      <c r="P20" s="1059"/>
      <c r="Q20" s="1059"/>
      <c r="R20" s="1059"/>
      <c r="S20" s="1059"/>
      <c r="T20" s="1059"/>
      <c r="U20" s="1059"/>
      <c r="V20" s="1059"/>
      <c r="W20" s="1059"/>
      <c r="X20" s="1059"/>
      <c r="Y20" s="1059"/>
      <c r="Z20" s="1059"/>
      <c r="AA20" s="1059"/>
      <c r="AB20" s="1059"/>
      <c r="AC20" s="1059"/>
      <c r="AD20" s="1059"/>
      <c r="AE20" s="1059"/>
      <c r="AF20" s="1059"/>
      <c r="AG20" s="1059"/>
      <c r="AH20" s="1059"/>
      <c r="AI20" s="1059"/>
      <c r="AJ20" s="1059"/>
      <c r="AK20" s="1059"/>
      <c r="AL20" s="1120"/>
    </row>
    <row r="24" spans="1:38">
      <c r="A24" s="1371" t="s">
        <v>1827</v>
      </c>
      <c r="B24" s="1371"/>
      <c r="C24" s="1371"/>
      <c r="D24" s="1371"/>
      <c r="E24" s="1371"/>
    </row>
    <row r="25" spans="1:38">
      <c r="A25" t="s">
        <v>96</v>
      </c>
    </row>
    <row r="28" spans="1:38">
      <c r="A28" s="1125" t="s">
        <v>231</v>
      </c>
      <c r="B28" s="1125"/>
      <c r="C28" s="1125"/>
      <c r="D28" s="1125"/>
      <c r="E28" s="1125"/>
    </row>
    <row r="29" spans="1:38">
      <c r="A29" t="s">
        <v>232</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8"/>
  <sheetViews>
    <sheetView workbookViewId="0">
      <selection sqref="A1:E4"/>
    </sheetView>
  </sheetViews>
  <sheetFormatPr baseColWidth="10" defaultRowHeight="15"/>
  <cols>
    <col min="1" max="1" width="18.5703125" customWidth="1"/>
    <col min="2" max="3" width="5.140625" customWidth="1"/>
    <col min="4" max="4" width="5.42578125" customWidth="1"/>
    <col min="5" max="5" width="24.42578125" customWidth="1"/>
    <col min="6" max="6" width="4" customWidth="1"/>
    <col min="7" max="7" width="4.140625" customWidth="1"/>
    <col min="8" max="8" width="5" customWidth="1"/>
    <col min="9" max="9" width="4.85546875" customWidth="1"/>
    <col min="10" max="10" width="5.140625" customWidth="1"/>
    <col min="11" max="11" width="21.42578125" customWidth="1"/>
    <col min="12" max="12" width="16.7109375" customWidth="1"/>
    <col min="13" max="17" width="13.140625" customWidth="1"/>
    <col min="18" max="18" width="12.42578125" customWidth="1"/>
    <col min="21" max="21" width="20.7109375" customWidth="1"/>
    <col min="22" max="22" width="9.42578125" customWidth="1"/>
    <col min="23" max="23" width="11.28515625" customWidth="1"/>
    <col min="24" max="24" width="10.7109375" customWidth="1"/>
    <col min="25" max="25" width="9.140625" customWidth="1"/>
    <col min="26" max="26" width="8" customWidth="1"/>
    <col min="27" max="27" width="11.28515625" customWidth="1"/>
    <col min="28" max="28" width="10.42578125" customWidth="1"/>
    <col min="29" max="29" width="6.85546875" customWidth="1"/>
    <col min="30" max="30" width="6.5703125" customWidth="1"/>
    <col min="31" max="31" width="6.7109375" customWidth="1"/>
    <col min="32" max="32" width="6.85546875" customWidth="1"/>
    <col min="33" max="33" width="18.85546875" customWidth="1"/>
    <col min="34" max="34" width="20" customWidth="1"/>
    <col min="35" max="35" width="12.5703125" customWidth="1"/>
    <col min="36" max="36" width="11.85546875" customWidth="1"/>
    <col min="37" max="37" width="20.85546875" customWidth="1"/>
    <col min="38" max="38" width="21" customWidth="1"/>
    <col min="41" max="41" width="11.85546875" bestFit="1" customWidth="1"/>
  </cols>
  <sheetData>
    <row r="1" spans="1:40" ht="15" customHeight="1">
      <c r="A1" s="1100"/>
      <c r="B1" s="1101"/>
      <c r="C1" s="1101"/>
      <c r="D1" s="1101"/>
      <c r="E1" s="1102"/>
      <c r="F1" s="1109" t="s">
        <v>0</v>
      </c>
      <c r="G1" s="1110"/>
      <c r="H1" s="1110"/>
      <c r="I1" s="1110"/>
      <c r="J1" s="1110"/>
      <c r="K1" s="1110"/>
      <c r="L1" s="1110"/>
      <c r="M1" s="1110"/>
      <c r="N1" s="1110"/>
      <c r="O1" s="1111"/>
      <c r="P1" s="1115" t="s">
        <v>1</v>
      </c>
      <c r="Q1" s="1115"/>
    </row>
    <row r="2" spans="1:40">
      <c r="A2" s="1103"/>
      <c r="B2" s="1104"/>
      <c r="C2" s="1104"/>
      <c r="D2" s="1104"/>
      <c r="E2" s="1105"/>
      <c r="F2" s="1112"/>
      <c r="G2" s="1113"/>
      <c r="H2" s="1113"/>
      <c r="I2" s="1113"/>
      <c r="J2" s="1113"/>
      <c r="K2" s="1113"/>
      <c r="L2" s="1113"/>
      <c r="M2" s="1113"/>
      <c r="N2" s="1113"/>
      <c r="O2" s="1114"/>
      <c r="P2" s="1115" t="s">
        <v>2</v>
      </c>
      <c r="Q2" s="1115"/>
    </row>
    <row r="3" spans="1:40" ht="15" customHeight="1">
      <c r="A3" s="1103"/>
      <c r="B3" s="1104"/>
      <c r="C3" s="1104"/>
      <c r="D3" s="1104"/>
      <c r="E3" s="1105"/>
      <c r="F3" s="1109" t="s">
        <v>3</v>
      </c>
      <c r="G3" s="1110"/>
      <c r="H3" s="1110"/>
      <c r="I3" s="1110"/>
      <c r="J3" s="1110"/>
      <c r="K3" s="1110"/>
      <c r="L3" s="1110"/>
      <c r="M3" s="1110"/>
      <c r="N3" s="1110"/>
      <c r="O3" s="1111"/>
      <c r="P3" s="1116" t="s">
        <v>4</v>
      </c>
      <c r="Q3" s="1117"/>
    </row>
    <row r="4" spans="1:40">
      <c r="A4" s="1106"/>
      <c r="B4" s="1107"/>
      <c r="C4" s="1107"/>
      <c r="D4" s="1107"/>
      <c r="E4" s="1108"/>
      <c r="F4" s="1112"/>
      <c r="G4" s="1113"/>
      <c r="H4" s="1113"/>
      <c r="I4" s="1113"/>
      <c r="J4" s="1113"/>
      <c r="K4" s="1113"/>
      <c r="L4" s="1113"/>
      <c r="M4" s="1113"/>
      <c r="N4" s="1113"/>
      <c r="O4" s="1114"/>
      <c r="P4" s="1118"/>
      <c r="Q4" s="1119"/>
    </row>
    <row r="6" spans="1:40">
      <c r="A6" s="4" t="s">
        <v>690</v>
      </c>
      <c r="B6" s="4"/>
      <c r="C6" s="4"/>
      <c r="D6" s="4" t="s">
        <v>2471</v>
      </c>
      <c r="E6" s="4"/>
      <c r="F6" s="4"/>
      <c r="G6" s="4"/>
      <c r="H6" s="4"/>
      <c r="I6" s="4"/>
      <c r="J6" s="4"/>
      <c r="K6" s="4"/>
    </row>
    <row r="7" spans="1:40">
      <c r="A7" s="4" t="s">
        <v>1193</v>
      </c>
      <c r="B7" s="4"/>
      <c r="C7" s="4"/>
      <c r="D7" s="4"/>
      <c r="E7" s="4"/>
      <c r="F7" s="4"/>
      <c r="G7" s="4"/>
      <c r="H7" s="4"/>
      <c r="I7" s="4"/>
    </row>
    <row r="8" spans="1:40" ht="15.75" thickBot="1">
      <c r="A8" s="5"/>
      <c r="B8" s="5"/>
      <c r="C8" s="5"/>
      <c r="D8" s="5"/>
      <c r="E8" s="5"/>
      <c r="F8" s="5"/>
      <c r="G8" s="5"/>
      <c r="H8" s="5"/>
      <c r="I8" s="5"/>
    </row>
    <row r="9" spans="1:40" ht="15.75" thickBot="1">
      <c r="A9" s="1142" t="s">
        <v>8</v>
      </c>
      <c r="B9" s="1143"/>
      <c r="C9" s="1143"/>
      <c r="D9" s="1143"/>
      <c r="E9" s="1143"/>
      <c r="F9" s="1143"/>
      <c r="G9" s="1143"/>
      <c r="H9" s="1143"/>
      <c r="I9" s="1143"/>
      <c r="J9" s="1143"/>
      <c r="K9" s="1143"/>
      <c r="L9" s="1143"/>
      <c r="M9" s="1143"/>
      <c r="N9" s="1144"/>
      <c r="O9" s="725"/>
      <c r="P9" s="725"/>
      <c r="Q9" s="725"/>
      <c r="R9" s="1145" t="s">
        <v>2472</v>
      </c>
      <c r="S9" s="1146"/>
      <c r="T9" s="1146"/>
      <c r="U9" s="1146"/>
      <c r="V9" s="1147"/>
      <c r="W9" s="1147"/>
      <c r="X9" s="1147"/>
      <c r="Y9" s="1147"/>
      <c r="Z9" s="1147"/>
      <c r="AA9" s="1147"/>
      <c r="AB9" s="1147"/>
      <c r="AC9" s="1147"/>
      <c r="AD9" s="1147"/>
      <c r="AE9" s="1146"/>
      <c r="AF9" s="1146"/>
      <c r="AG9" s="1146"/>
      <c r="AH9" s="1146"/>
      <c r="AI9" s="1147"/>
      <c r="AJ9" s="1146"/>
      <c r="AK9" s="1146"/>
      <c r="AL9" s="1148"/>
    </row>
    <row r="10" spans="1:40">
      <c r="A10" s="1149" t="s">
        <v>10</v>
      </c>
      <c r="B10" s="1152" t="s">
        <v>11</v>
      </c>
      <c r="C10" s="1153"/>
      <c r="D10" s="1154"/>
      <c r="E10" s="1158" t="s">
        <v>12</v>
      </c>
      <c r="F10" s="1152" t="s">
        <v>13</v>
      </c>
      <c r="G10" s="1153"/>
      <c r="H10" s="1153"/>
      <c r="I10" s="1153"/>
      <c r="J10" s="1154"/>
      <c r="K10" s="1158" t="s">
        <v>14</v>
      </c>
      <c r="L10" s="1158" t="s">
        <v>15</v>
      </c>
      <c r="M10" s="1158" t="s">
        <v>16</v>
      </c>
      <c r="N10" s="1134" t="s">
        <v>17</v>
      </c>
      <c r="O10" s="1137" t="s">
        <v>18</v>
      </c>
      <c r="P10" s="1138" t="s">
        <v>19</v>
      </c>
      <c r="Q10" s="1139" t="s">
        <v>20</v>
      </c>
      <c r="R10" s="1140" t="s">
        <v>21</v>
      </c>
      <c r="S10" s="1124" t="s">
        <v>22</v>
      </c>
      <c r="T10" s="1124" t="s">
        <v>23</v>
      </c>
      <c r="U10" s="1124" t="s">
        <v>101</v>
      </c>
      <c r="V10" s="1127" t="s">
        <v>25</v>
      </c>
      <c r="W10" s="1127"/>
      <c r="X10" s="1127"/>
      <c r="Y10" s="1127"/>
      <c r="Z10" s="1127"/>
      <c r="AA10" s="1131" t="s">
        <v>26</v>
      </c>
      <c r="AB10" s="1127" t="s">
        <v>27</v>
      </c>
      <c r="AC10" s="1127" t="s">
        <v>28</v>
      </c>
      <c r="AD10" s="1127"/>
      <c r="AE10" s="1126" t="s">
        <v>29</v>
      </c>
      <c r="AF10" s="1126"/>
      <c r="AG10" s="1124" t="s">
        <v>30</v>
      </c>
      <c r="AH10" s="1128" t="s">
        <v>31</v>
      </c>
      <c r="AI10" s="1129" t="s">
        <v>32</v>
      </c>
      <c r="AJ10" s="1122" t="s">
        <v>33</v>
      </c>
      <c r="AK10" s="1123" t="s">
        <v>34</v>
      </c>
      <c r="AL10" s="1161" t="s">
        <v>35</v>
      </c>
    </row>
    <row r="11" spans="1:40">
      <c r="A11" s="1150"/>
      <c r="B11" s="1155"/>
      <c r="C11" s="1156"/>
      <c r="D11" s="1157"/>
      <c r="E11" s="1159"/>
      <c r="F11" s="1155"/>
      <c r="G11" s="1156"/>
      <c r="H11" s="1156"/>
      <c r="I11" s="1156"/>
      <c r="J11" s="1157"/>
      <c r="K11" s="1159"/>
      <c r="L11" s="1159"/>
      <c r="M11" s="1159"/>
      <c r="N11" s="1135"/>
      <c r="O11" s="1137"/>
      <c r="P11" s="1138"/>
      <c r="Q11" s="1139"/>
      <c r="R11" s="1122"/>
      <c r="S11" s="1124"/>
      <c r="T11" s="1124"/>
      <c r="U11" s="1124"/>
      <c r="V11" s="1127" t="s">
        <v>36</v>
      </c>
      <c r="W11" s="1127"/>
      <c r="X11" s="1127" t="s">
        <v>37</v>
      </c>
      <c r="Y11" s="1127"/>
      <c r="Z11" s="1127"/>
      <c r="AA11" s="1131"/>
      <c r="AB11" s="1127"/>
      <c r="AC11" s="1127"/>
      <c r="AD11" s="1127"/>
      <c r="AE11" s="1127"/>
      <c r="AF11" s="1127"/>
      <c r="AG11" s="1124"/>
      <c r="AH11" s="1128"/>
      <c r="AI11" s="1129"/>
      <c r="AJ11" s="1122"/>
      <c r="AK11" s="1124"/>
      <c r="AL11" s="1162"/>
    </row>
    <row r="12" spans="1:40" ht="82.5" customHeight="1" thickBot="1">
      <c r="A12" s="1151"/>
      <c r="B12" s="127" t="s">
        <v>38</v>
      </c>
      <c r="C12" s="127" t="s">
        <v>39</v>
      </c>
      <c r="D12" s="128" t="s">
        <v>40</v>
      </c>
      <c r="E12" s="1160"/>
      <c r="F12" s="107" t="s">
        <v>41</v>
      </c>
      <c r="G12" s="107" t="s">
        <v>42</v>
      </c>
      <c r="H12" s="107" t="s">
        <v>43</v>
      </c>
      <c r="I12" s="107" t="s">
        <v>44</v>
      </c>
      <c r="J12" s="108" t="s">
        <v>45</v>
      </c>
      <c r="K12" s="1160"/>
      <c r="L12" s="1160"/>
      <c r="M12" s="1160"/>
      <c r="N12" s="1136"/>
      <c r="O12" s="1137"/>
      <c r="P12" s="1138"/>
      <c r="Q12" s="1139"/>
      <c r="R12" s="1168"/>
      <c r="S12" s="1163"/>
      <c r="T12" s="1163"/>
      <c r="U12" s="1163"/>
      <c r="V12" s="723" t="s">
        <v>46</v>
      </c>
      <c r="W12" s="723" t="s">
        <v>47</v>
      </c>
      <c r="X12" s="723" t="s">
        <v>48</v>
      </c>
      <c r="Y12" s="723" t="s">
        <v>49</v>
      </c>
      <c r="Z12" s="723" t="s">
        <v>47</v>
      </c>
      <c r="AA12" s="1131"/>
      <c r="AB12" s="1127"/>
      <c r="AC12" s="723" t="s">
        <v>50</v>
      </c>
      <c r="AD12" s="723" t="s">
        <v>51</v>
      </c>
      <c r="AE12" s="726" t="s">
        <v>52</v>
      </c>
      <c r="AF12" s="726" t="s">
        <v>53</v>
      </c>
      <c r="AG12" s="1163"/>
      <c r="AH12" s="1164"/>
      <c r="AI12" s="1129"/>
      <c r="AJ12" s="1122"/>
      <c r="AK12" s="1124"/>
      <c r="AL12" s="1162"/>
    </row>
    <row r="13" spans="1:40" ht="101.25">
      <c r="A13" s="34" t="s">
        <v>2473</v>
      </c>
      <c r="B13" s="33" t="s">
        <v>55</v>
      </c>
      <c r="C13" s="33"/>
      <c r="D13" s="33"/>
      <c r="E13" s="799" t="s">
        <v>2474</v>
      </c>
      <c r="F13" s="34"/>
      <c r="G13" s="34"/>
      <c r="H13" s="34">
        <v>60</v>
      </c>
      <c r="I13" s="34"/>
      <c r="J13" s="35">
        <f>SUM(F13:I13)</f>
        <v>60</v>
      </c>
      <c r="K13" s="33" t="s">
        <v>2475</v>
      </c>
      <c r="L13" s="33" t="s">
        <v>2476</v>
      </c>
      <c r="M13" s="800">
        <v>1</v>
      </c>
      <c r="N13" s="48" t="s">
        <v>2477</v>
      </c>
      <c r="O13" s="801" t="s">
        <v>2478</v>
      </c>
      <c r="P13" s="48">
        <v>116</v>
      </c>
      <c r="Q13" s="48" t="s">
        <v>2479</v>
      </c>
      <c r="R13" s="802">
        <v>31</v>
      </c>
      <c r="S13" s="802">
        <v>31</v>
      </c>
      <c r="T13" s="802">
        <v>31</v>
      </c>
      <c r="U13" s="39" t="s">
        <v>2480</v>
      </c>
      <c r="V13" s="802">
        <v>1</v>
      </c>
      <c r="W13" s="802">
        <v>225</v>
      </c>
      <c r="X13" s="802" t="s">
        <v>239</v>
      </c>
      <c r="Y13" s="802" t="s">
        <v>1058</v>
      </c>
      <c r="Z13" s="802" t="s">
        <v>1058</v>
      </c>
      <c r="AA13" s="802" t="s">
        <v>1257</v>
      </c>
      <c r="AB13" s="802" t="s">
        <v>2481</v>
      </c>
      <c r="AC13" s="802"/>
      <c r="AD13" s="802">
        <v>1</v>
      </c>
      <c r="AE13" s="802"/>
      <c r="AF13" s="802">
        <v>1</v>
      </c>
      <c r="AG13" s="39" t="s">
        <v>2482</v>
      </c>
      <c r="AH13" s="39" t="s">
        <v>2483</v>
      </c>
      <c r="AI13" s="39" t="s">
        <v>2484</v>
      </c>
      <c r="AJ13" s="802">
        <v>4</v>
      </c>
      <c r="AK13" s="802"/>
      <c r="AL13" s="39" t="s">
        <v>2485</v>
      </c>
      <c r="AM13" s="143"/>
      <c r="AN13" s="143"/>
    </row>
    <row r="14" spans="1:40" ht="73.5" customHeight="1">
      <c r="A14" s="803" t="s">
        <v>2486</v>
      </c>
      <c r="B14" s="48"/>
      <c r="C14" s="33" t="s">
        <v>55</v>
      </c>
      <c r="D14" s="33"/>
      <c r="E14" s="801" t="s">
        <v>2487</v>
      </c>
      <c r="F14" s="33"/>
      <c r="G14" s="292"/>
      <c r="H14" s="48"/>
      <c r="I14" s="804">
        <v>1</v>
      </c>
      <c r="J14" s="50">
        <f>SUM(F14:I14)</f>
        <v>1</v>
      </c>
      <c r="K14" s="33" t="s">
        <v>2488</v>
      </c>
      <c r="L14" s="33" t="s">
        <v>2489</v>
      </c>
      <c r="M14" s="800">
        <v>1</v>
      </c>
      <c r="N14" s="48" t="s">
        <v>1058</v>
      </c>
      <c r="O14" s="48" t="s">
        <v>2490</v>
      </c>
      <c r="P14" s="48">
        <v>10</v>
      </c>
      <c r="Q14" s="48" t="s">
        <v>2479</v>
      </c>
      <c r="R14" s="802" t="s">
        <v>1058</v>
      </c>
      <c r="S14" s="802" t="s">
        <v>1058</v>
      </c>
      <c r="T14" s="802" t="s">
        <v>1058</v>
      </c>
      <c r="U14" s="36" t="s">
        <v>239</v>
      </c>
      <c r="V14" s="805" t="s">
        <v>1058</v>
      </c>
      <c r="W14" s="805" t="s">
        <v>239</v>
      </c>
      <c r="X14" s="805" t="s">
        <v>239</v>
      </c>
      <c r="Y14" s="805" t="s">
        <v>1058</v>
      </c>
      <c r="Z14" s="805" t="s">
        <v>1058</v>
      </c>
      <c r="AA14" s="805" t="s">
        <v>1058</v>
      </c>
      <c r="AB14" s="805" t="s">
        <v>239</v>
      </c>
      <c r="AC14" s="805"/>
      <c r="AD14" s="805"/>
      <c r="AE14" s="805"/>
      <c r="AF14" s="805"/>
      <c r="AG14" s="39" t="s">
        <v>2491</v>
      </c>
      <c r="AH14" s="39" t="s">
        <v>239</v>
      </c>
      <c r="AI14" s="39" t="s">
        <v>239</v>
      </c>
      <c r="AJ14" s="805" t="s">
        <v>239</v>
      </c>
      <c r="AK14" s="806"/>
      <c r="AL14" s="39" t="s">
        <v>2492</v>
      </c>
      <c r="AM14" s="143"/>
      <c r="AN14" s="143"/>
    </row>
    <row r="15" spans="1:40" ht="86.25" customHeight="1" thickBot="1">
      <c r="A15" s="186" t="s">
        <v>2493</v>
      </c>
      <c r="B15" s="807" t="s">
        <v>55</v>
      </c>
      <c r="C15" s="807"/>
      <c r="D15" s="807"/>
      <c r="E15" s="808" t="s">
        <v>2494</v>
      </c>
      <c r="F15" s="185"/>
      <c r="G15" s="809"/>
      <c r="H15" s="185">
        <v>1</v>
      </c>
      <c r="I15" s="810"/>
      <c r="J15" s="188">
        <f>SUM(F15:I15)</f>
        <v>1</v>
      </c>
      <c r="K15" s="807" t="s">
        <v>2495</v>
      </c>
      <c r="L15" s="807" t="s">
        <v>2476</v>
      </c>
      <c r="M15" s="810">
        <v>1</v>
      </c>
      <c r="N15" s="185" t="s">
        <v>2496</v>
      </c>
      <c r="O15" s="185" t="s">
        <v>2497</v>
      </c>
      <c r="P15" s="185">
        <v>283</v>
      </c>
      <c r="Q15" s="185" t="s">
        <v>2479</v>
      </c>
      <c r="R15" s="811">
        <v>1</v>
      </c>
      <c r="S15" s="811">
        <v>69</v>
      </c>
      <c r="T15" s="811" t="s">
        <v>1058</v>
      </c>
      <c r="U15" s="190" t="s">
        <v>2498</v>
      </c>
      <c r="V15" s="812">
        <v>1</v>
      </c>
      <c r="W15" s="812">
        <v>8</v>
      </c>
      <c r="X15" s="812" t="s">
        <v>239</v>
      </c>
      <c r="Y15" s="812" t="s">
        <v>1058</v>
      </c>
      <c r="Z15" s="812" t="s">
        <v>1058</v>
      </c>
      <c r="AA15" s="812" t="s">
        <v>1257</v>
      </c>
      <c r="AB15" s="812" t="s">
        <v>2499</v>
      </c>
      <c r="AC15" s="812"/>
      <c r="AD15" s="812" t="s">
        <v>1011</v>
      </c>
      <c r="AE15" s="812"/>
      <c r="AF15" s="812" t="s">
        <v>53</v>
      </c>
      <c r="AG15" s="189" t="s">
        <v>2500</v>
      </c>
      <c r="AH15" s="189" t="s">
        <v>2501</v>
      </c>
      <c r="AI15" s="189" t="s">
        <v>2484</v>
      </c>
      <c r="AJ15" s="812">
        <v>69</v>
      </c>
      <c r="AK15" s="813"/>
      <c r="AL15" s="189" t="s">
        <v>2502</v>
      </c>
      <c r="AM15" s="143"/>
      <c r="AN15" s="143"/>
    </row>
    <row r="16" spans="1:40" ht="105" customHeight="1">
      <c r="A16" s="814" t="s">
        <v>2503</v>
      </c>
      <c r="B16" s="815" t="s">
        <v>55</v>
      </c>
      <c r="C16" s="815"/>
      <c r="D16" s="815"/>
      <c r="E16" s="816" t="s">
        <v>2504</v>
      </c>
      <c r="F16" s="815"/>
      <c r="G16" s="815"/>
      <c r="H16" s="815"/>
      <c r="I16" s="815">
        <v>1</v>
      </c>
      <c r="J16" s="35">
        <v>1</v>
      </c>
      <c r="K16" s="815" t="s">
        <v>2495</v>
      </c>
      <c r="L16" s="815" t="s">
        <v>2476</v>
      </c>
      <c r="M16" s="815">
        <v>1</v>
      </c>
      <c r="N16" s="817" t="s">
        <v>1058</v>
      </c>
      <c r="O16" s="815" t="s">
        <v>2505</v>
      </c>
      <c r="P16" s="815">
        <v>424</v>
      </c>
      <c r="Q16" s="815" t="s">
        <v>2506</v>
      </c>
      <c r="R16" s="818">
        <v>1</v>
      </c>
      <c r="S16" s="818">
        <v>285</v>
      </c>
      <c r="T16" s="818">
        <v>285</v>
      </c>
      <c r="U16" s="819" t="s">
        <v>2507</v>
      </c>
      <c r="V16" s="818">
        <v>5</v>
      </c>
      <c r="W16" s="818">
        <v>16</v>
      </c>
      <c r="X16" s="818" t="s">
        <v>239</v>
      </c>
      <c r="Y16" s="818" t="s">
        <v>1058</v>
      </c>
      <c r="Z16" s="818" t="s">
        <v>1058</v>
      </c>
      <c r="AA16" s="818" t="s">
        <v>1257</v>
      </c>
      <c r="AB16" s="818" t="s">
        <v>2508</v>
      </c>
      <c r="AC16" s="818"/>
      <c r="AD16" s="818">
        <v>1</v>
      </c>
      <c r="AE16" s="818"/>
      <c r="AF16" s="818">
        <v>1</v>
      </c>
      <c r="AG16" s="819" t="s">
        <v>2509</v>
      </c>
      <c r="AH16" s="819" t="s">
        <v>2510</v>
      </c>
      <c r="AI16" s="819" t="s">
        <v>2484</v>
      </c>
      <c r="AJ16" s="818" t="s">
        <v>239</v>
      </c>
      <c r="AK16" s="818"/>
      <c r="AL16" s="820" t="s">
        <v>2511</v>
      </c>
      <c r="AM16" s="143"/>
      <c r="AN16" s="143"/>
    </row>
    <row r="17" spans="1:40" ht="105" customHeight="1">
      <c r="A17" s="821" t="s">
        <v>2512</v>
      </c>
      <c r="B17" s="48" t="s">
        <v>55</v>
      </c>
      <c r="C17" s="48"/>
      <c r="D17" s="48"/>
      <c r="E17" s="801" t="s">
        <v>2513</v>
      </c>
      <c r="F17" s="48"/>
      <c r="G17" s="48"/>
      <c r="H17" s="48"/>
      <c r="I17" s="48">
        <v>1</v>
      </c>
      <c r="J17" s="50">
        <v>1</v>
      </c>
      <c r="K17" s="48" t="s">
        <v>2514</v>
      </c>
      <c r="L17" s="48" t="s">
        <v>2476</v>
      </c>
      <c r="M17" s="48">
        <v>1</v>
      </c>
      <c r="N17" s="47" t="s">
        <v>1058</v>
      </c>
      <c r="O17" s="48" t="s">
        <v>2505</v>
      </c>
      <c r="P17" s="48">
        <v>900</v>
      </c>
      <c r="Q17" s="48" t="s">
        <v>2506</v>
      </c>
      <c r="R17" s="802" t="s">
        <v>1058</v>
      </c>
      <c r="S17" s="802" t="s">
        <v>1058</v>
      </c>
      <c r="T17" s="802" t="s">
        <v>1058</v>
      </c>
      <c r="U17" s="39" t="s">
        <v>239</v>
      </c>
      <c r="V17" s="802" t="s">
        <v>1058</v>
      </c>
      <c r="W17" s="802" t="s">
        <v>239</v>
      </c>
      <c r="X17" s="802" t="s">
        <v>239</v>
      </c>
      <c r="Y17" s="802" t="s">
        <v>1058</v>
      </c>
      <c r="Z17" s="802" t="s">
        <v>1058</v>
      </c>
      <c r="AA17" s="802" t="s">
        <v>1058</v>
      </c>
      <c r="AB17" s="802" t="s">
        <v>239</v>
      </c>
      <c r="AC17" s="802"/>
      <c r="AD17" s="802"/>
      <c r="AE17" s="802"/>
      <c r="AF17" s="802"/>
      <c r="AG17" s="39" t="s">
        <v>2491</v>
      </c>
      <c r="AH17" s="39" t="s">
        <v>239</v>
      </c>
      <c r="AI17" s="39" t="s">
        <v>239</v>
      </c>
      <c r="AJ17" s="802" t="s">
        <v>239</v>
      </c>
      <c r="AK17" s="802"/>
      <c r="AL17" s="822" t="s">
        <v>2515</v>
      </c>
      <c r="AM17" s="143"/>
      <c r="AN17" s="143"/>
    </row>
    <row r="18" spans="1:40" ht="103.5" customHeight="1">
      <c r="A18" s="823" t="s">
        <v>2516</v>
      </c>
      <c r="B18" s="48"/>
      <c r="C18" s="48" t="s">
        <v>55</v>
      </c>
      <c r="D18" s="48"/>
      <c r="E18" s="801" t="s">
        <v>2517</v>
      </c>
      <c r="F18" s="48"/>
      <c r="G18" s="48"/>
      <c r="H18" s="48"/>
      <c r="I18" s="48">
        <v>5</v>
      </c>
      <c r="J18" s="50">
        <v>5</v>
      </c>
      <c r="K18" s="48" t="s">
        <v>2518</v>
      </c>
      <c r="L18" s="48" t="s">
        <v>2519</v>
      </c>
      <c r="M18" s="48">
        <v>109</v>
      </c>
      <c r="N18" s="47" t="s">
        <v>1058</v>
      </c>
      <c r="O18" s="48" t="s">
        <v>2520</v>
      </c>
      <c r="P18" s="48">
        <v>109</v>
      </c>
      <c r="Q18" s="48" t="s">
        <v>2506</v>
      </c>
      <c r="R18" s="824">
        <v>5</v>
      </c>
      <c r="S18" s="824">
        <v>5</v>
      </c>
      <c r="T18" s="824">
        <v>5</v>
      </c>
      <c r="U18" s="824" t="s">
        <v>2521</v>
      </c>
      <c r="V18" s="824">
        <v>3</v>
      </c>
      <c r="W18" s="824">
        <v>2</v>
      </c>
      <c r="X18" s="825" t="s">
        <v>1058</v>
      </c>
      <c r="Y18" s="825" t="s">
        <v>239</v>
      </c>
      <c r="Z18" s="825" t="s">
        <v>239</v>
      </c>
      <c r="AA18" s="826" t="s">
        <v>2522</v>
      </c>
      <c r="AB18" s="826" t="s">
        <v>2523</v>
      </c>
      <c r="AC18" s="824"/>
      <c r="AD18" s="824" t="s">
        <v>55</v>
      </c>
      <c r="AE18" s="824"/>
      <c r="AF18" s="824" t="s">
        <v>55</v>
      </c>
      <c r="AG18" s="827" t="s">
        <v>2524</v>
      </c>
      <c r="AH18" s="827" t="s">
        <v>2525</v>
      </c>
      <c r="AI18" s="824" t="s">
        <v>2526</v>
      </c>
      <c r="AJ18" s="824" t="s">
        <v>239</v>
      </c>
      <c r="AK18" s="827" t="s">
        <v>2525</v>
      </c>
      <c r="AL18" s="822"/>
      <c r="AM18" s="143"/>
      <c r="AN18" s="143"/>
    </row>
    <row r="19" spans="1:40" ht="78" customHeight="1">
      <c r="A19" s="823" t="s">
        <v>2527</v>
      </c>
      <c r="B19" s="828"/>
      <c r="C19" s="47" t="s">
        <v>55</v>
      </c>
      <c r="D19" s="828"/>
      <c r="E19" s="829" t="s">
        <v>2528</v>
      </c>
      <c r="F19" s="830"/>
      <c r="G19" s="830"/>
      <c r="H19" s="831">
        <v>58</v>
      </c>
      <c r="I19" s="830"/>
      <c r="J19" s="832">
        <f>SUM(F19:I19)</f>
        <v>58</v>
      </c>
      <c r="K19" s="39" t="s">
        <v>2529</v>
      </c>
      <c r="L19" s="48" t="s">
        <v>2530</v>
      </c>
      <c r="M19" s="47">
        <v>115</v>
      </c>
      <c r="N19" s="47" t="s">
        <v>1058</v>
      </c>
      <c r="O19" s="48" t="s">
        <v>2531</v>
      </c>
      <c r="P19" s="47" t="s">
        <v>239</v>
      </c>
      <c r="Q19" s="48" t="s">
        <v>2506</v>
      </c>
      <c r="R19" s="824">
        <f>SUM(J19)</f>
        <v>58</v>
      </c>
      <c r="S19" s="824">
        <v>58</v>
      </c>
      <c r="T19" s="824">
        <f>SUM(S19)</f>
        <v>58</v>
      </c>
      <c r="U19" s="826" t="s">
        <v>2532</v>
      </c>
      <c r="V19" s="824">
        <v>9</v>
      </c>
      <c r="W19" s="824">
        <v>570</v>
      </c>
      <c r="X19" s="824" t="s">
        <v>239</v>
      </c>
      <c r="Y19" s="824" t="s">
        <v>239</v>
      </c>
      <c r="Z19" s="824" t="s">
        <v>239</v>
      </c>
      <c r="AA19" s="826" t="s">
        <v>2533</v>
      </c>
      <c r="AB19" s="826" t="s">
        <v>2534</v>
      </c>
      <c r="AC19" s="824">
        <v>1</v>
      </c>
      <c r="AD19" s="824"/>
      <c r="AE19" s="824">
        <v>1</v>
      </c>
      <c r="AF19" s="824"/>
      <c r="AG19" s="826" t="s">
        <v>2535</v>
      </c>
      <c r="AH19" s="826" t="s">
        <v>2536</v>
      </c>
      <c r="AI19" s="833" t="s">
        <v>2526</v>
      </c>
      <c r="AJ19" s="824" t="s">
        <v>239</v>
      </c>
      <c r="AK19" s="824"/>
      <c r="AL19" s="822" t="s">
        <v>2537</v>
      </c>
    </row>
    <row r="20" spans="1:40" ht="82.5" customHeight="1">
      <c r="A20" s="823" t="s">
        <v>2538</v>
      </c>
      <c r="B20" s="828"/>
      <c r="C20" s="47" t="s">
        <v>55</v>
      </c>
      <c r="D20" s="828"/>
      <c r="E20" s="48" t="s">
        <v>2539</v>
      </c>
      <c r="F20" s="824"/>
      <c r="G20" s="824"/>
      <c r="H20" s="47">
        <v>58</v>
      </c>
      <c r="I20" s="824"/>
      <c r="J20" s="832">
        <f>SUM(F20:I20)</f>
        <v>58</v>
      </c>
      <c r="K20" s="39" t="s">
        <v>2540</v>
      </c>
      <c r="L20" s="48" t="s">
        <v>2530</v>
      </c>
      <c r="M20" s="47">
        <v>115</v>
      </c>
      <c r="N20" s="47" t="s">
        <v>1058</v>
      </c>
      <c r="O20" s="48" t="s">
        <v>2531</v>
      </c>
      <c r="P20" s="47" t="s">
        <v>239</v>
      </c>
      <c r="Q20" s="48" t="s">
        <v>2506</v>
      </c>
      <c r="R20" s="824">
        <v>52</v>
      </c>
      <c r="S20" s="824">
        <v>52</v>
      </c>
      <c r="T20" s="824">
        <f>SUM(S20)</f>
        <v>52</v>
      </c>
      <c r="U20" s="826" t="s">
        <v>2532</v>
      </c>
      <c r="V20" s="824">
        <v>9</v>
      </c>
      <c r="W20" s="824">
        <v>570</v>
      </c>
      <c r="X20" s="824" t="s">
        <v>239</v>
      </c>
      <c r="Y20" s="824" t="s">
        <v>239</v>
      </c>
      <c r="Z20" s="824" t="s">
        <v>1058</v>
      </c>
      <c r="AA20" s="826" t="s">
        <v>2533</v>
      </c>
      <c r="AB20" s="826" t="s">
        <v>2534</v>
      </c>
      <c r="AC20" s="824">
        <v>1</v>
      </c>
      <c r="AD20" s="824"/>
      <c r="AE20" s="824">
        <v>1</v>
      </c>
      <c r="AF20" s="824"/>
      <c r="AG20" s="826" t="s">
        <v>2541</v>
      </c>
      <c r="AH20" s="826" t="s">
        <v>2542</v>
      </c>
      <c r="AI20" s="824" t="s">
        <v>2526</v>
      </c>
      <c r="AJ20" s="824" t="s">
        <v>239</v>
      </c>
      <c r="AK20" s="824"/>
      <c r="AL20" s="822" t="s">
        <v>2537</v>
      </c>
    </row>
    <row r="21" spans="1:40" ht="95.25" customHeight="1">
      <c r="A21" s="823" t="s">
        <v>2543</v>
      </c>
      <c r="B21" s="828"/>
      <c r="C21" s="47" t="s">
        <v>55</v>
      </c>
      <c r="D21" s="828"/>
      <c r="E21" s="48" t="s">
        <v>2544</v>
      </c>
      <c r="F21" s="824"/>
      <c r="G21" s="824"/>
      <c r="H21" s="47">
        <v>58</v>
      </c>
      <c r="I21" s="824"/>
      <c r="J21" s="832">
        <v>58</v>
      </c>
      <c r="K21" s="39" t="s">
        <v>2529</v>
      </c>
      <c r="L21" s="48" t="s">
        <v>2530</v>
      </c>
      <c r="M21" s="47">
        <v>115</v>
      </c>
      <c r="N21" s="47" t="s">
        <v>1058</v>
      </c>
      <c r="O21" s="48" t="s">
        <v>2531</v>
      </c>
      <c r="P21" s="47" t="s">
        <v>239</v>
      </c>
      <c r="Q21" s="48" t="s">
        <v>2506</v>
      </c>
      <c r="R21" s="824">
        <v>58</v>
      </c>
      <c r="S21" s="824">
        <v>58</v>
      </c>
      <c r="T21" s="824">
        <v>58</v>
      </c>
      <c r="U21" s="826" t="s">
        <v>2532</v>
      </c>
      <c r="V21" s="824">
        <v>0</v>
      </c>
      <c r="W21" s="824">
        <v>0</v>
      </c>
      <c r="X21" s="824"/>
      <c r="Y21" s="824"/>
      <c r="Z21" s="824"/>
      <c r="AA21" s="824">
        <v>0</v>
      </c>
      <c r="AB21" s="826" t="s">
        <v>239</v>
      </c>
      <c r="AC21" s="824"/>
      <c r="AD21" s="824"/>
      <c r="AE21" s="824"/>
      <c r="AF21" s="824"/>
      <c r="AG21" s="826" t="s">
        <v>2545</v>
      </c>
      <c r="AH21" s="826" t="s">
        <v>2546</v>
      </c>
      <c r="AI21" s="824" t="s">
        <v>2526</v>
      </c>
      <c r="AJ21" s="824" t="s">
        <v>239</v>
      </c>
      <c r="AK21" s="824"/>
      <c r="AL21" s="822" t="s">
        <v>2547</v>
      </c>
    </row>
    <row r="22" spans="1:40" ht="66.75" customHeight="1">
      <c r="A22" s="823" t="s">
        <v>2548</v>
      </c>
      <c r="B22" s="828"/>
      <c r="C22" s="47" t="s">
        <v>55</v>
      </c>
      <c r="D22" s="828"/>
      <c r="E22" s="48" t="s">
        <v>2549</v>
      </c>
      <c r="F22" s="824"/>
      <c r="G22" s="824"/>
      <c r="H22" s="47">
        <v>51</v>
      </c>
      <c r="I22" s="824"/>
      <c r="J22" s="832">
        <v>51</v>
      </c>
      <c r="K22" s="39" t="s">
        <v>2550</v>
      </c>
      <c r="L22" s="48" t="s">
        <v>2530</v>
      </c>
      <c r="M22" s="47">
        <v>115</v>
      </c>
      <c r="N22" s="47" t="s">
        <v>239</v>
      </c>
      <c r="O22" s="48" t="s">
        <v>2551</v>
      </c>
      <c r="P22" s="47" t="s">
        <v>239</v>
      </c>
      <c r="Q22" s="48" t="s">
        <v>2506</v>
      </c>
      <c r="R22" s="824">
        <v>75</v>
      </c>
      <c r="S22" s="824">
        <v>75</v>
      </c>
      <c r="T22" s="824">
        <v>75</v>
      </c>
      <c r="U22" s="826" t="s">
        <v>2532</v>
      </c>
      <c r="V22" s="824">
        <v>10</v>
      </c>
      <c r="W22" s="834">
        <v>480</v>
      </c>
      <c r="X22" s="824"/>
      <c r="Y22" s="824"/>
      <c r="Z22" s="824"/>
      <c r="AA22" s="826" t="s">
        <v>2552</v>
      </c>
      <c r="AB22" s="826" t="s">
        <v>2534</v>
      </c>
      <c r="AC22" s="824">
        <v>1</v>
      </c>
      <c r="AD22" s="824"/>
      <c r="AE22" s="824">
        <v>1</v>
      </c>
      <c r="AF22" s="824"/>
      <c r="AG22" s="826" t="s">
        <v>2553</v>
      </c>
      <c r="AH22" s="827" t="s">
        <v>2554</v>
      </c>
      <c r="AI22" s="824" t="s">
        <v>2526</v>
      </c>
      <c r="AJ22" s="824" t="s">
        <v>239</v>
      </c>
      <c r="AK22" s="824"/>
      <c r="AL22" s="822" t="s">
        <v>2555</v>
      </c>
    </row>
    <row r="23" spans="1:40" ht="94.5" customHeight="1">
      <c r="A23" s="823" t="s">
        <v>2556</v>
      </c>
      <c r="B23" s="828"/>
      <c r="C23" s="47" t="s">
        <v>55</v>
      </c>
      <c r="D23" s="828"/>
      <c r="E23" s="48" t="s">
        <v>2557</v>
      </c>
      <c r="F23" s="824"/>
      <c r="G23" s="824"/>
      <c r="H23" s="47">
        <v>1</v>
      </c>
      <c r="I23" s="824"/>
      <c r="J23" s="832">
        <v>1</v>
      </c>
      <c r="K23" s="39" t="s">
        <v>2550</v>
      </c>
      <c r="L23" s="48" t="s">
        <v>2530</v>
      </c>
      <c r="M23" s="47">
        <v>115</v>
      </c>
      <c r="N23" s="47" t="s">
        <v>239</v>
      </c>
      <c r="O23" s="48" t="s">
        <v>2551</v>
      </c>
      <c r="P23" s="47" t="s">
        <v>239</v>
      </c>
      <c r="Q23" s="48" t="s">
        <v>2506</v>
      </c>
      <c r="R23" s="824">
        <v>75</v>
      </c>
      <c r="S23" s="824">
        <v>75</v>
      </c>
      <c r="T23" s="824">
        <v>75</v>
      </c>
      <c r="U23" s="826" t="s">
        <v>2532</v>
      </c>
      <c r="V23" s="824">
        <v>10</v>
      </c>
      <c r="W23" s="834">
        <v>480</v>
      </c>
      <c r="X23" s="824"/>
      <c r="Y23" s="824"/>
      <c r="Z23" s="824"/>
      <c r="AA23" s="826" t="s">
        <v>2552</v>
      </c>
      <c r="AB23" s="826" t="s">
        <v>2534</v>
      </c>
      <c r="AC23" s="824">
        <v>1</v>
      </c>
      <c r="AD23" s="824"/>
      <c r="AE23" s="824">
        <v>1</v>
      </c>
      <c r="AF23" s="824"/>
      <c r="AG23" s="826" t="s">
        <v>2558</v>
      </c>
      <c r="AH23" s="826" t="s">
        <v>2559</v>
      </c>
      <c r="AI23" s="824" t="s">
        <v>2526</v>
      </c>
      <c r="AJ23" s="824" t="s">
        <v>239</v>
      </c>
      <c r="AK23" s="824"/>
      <c r="AL23" s="822" t="s">
        <v>2555</v>
      </c>
    </row>
    <row r="24" spans="1:40" ht="108" customHeight="1">
      <c r="A24" s="823" t="s">
        <v>2560</v>
      </c>
      <c r="B24" s="828"/>
      <c r="C24" s="47" t="s">
        <v>55</v>
      </c>
      <c r="D24" s="828"/>
      <c r="E24" s="48" t="s">
        <v>2561</v>
      </c>
      <c r="F24" s="824"/>
      <c r="G24" s="824"/>
      <c r="H24" s="47">
        <v>1</v>
      </c>
      <c r="I24" s="824"/>
      <c r="J24" s="832">
        <v>1</v>
      </c>
      <c r="K24" s="39" t="s">
        <v>2550</v>
      </c>
      <c r="L24" s="48" t="s">
        <v>2530</v>
      </c>
      <c r="M24" s="47">
        <v>115</v>
      </c>
      <c r="N24" s="47" t="s">
        <v>239</v>
      </c>
      <c r="O24" s="48" t="s">
        <v>2562</v>
      </c>
      <c r="P24" s="47" t="s">
        <v>239</v>
      </c>
      <c r="Q24" s="48" t="s">
        <v>2506</v>
      </c>
      <c r="R24" s="824">
        <v>75</v>
      </c>
      <c r="S24" s="824">
        <v>75</v>
      </c>
      <c r="T24" s="824">
        <v>75</v>
      </c>
      <c r="U24" s="827" t="s">
        <v>2521</v>
      </c>
      <c r="V24" s="824">
        <v>10</v>
      </c>
      <c r="W24" s="824">
        <v>160</v>
      </c>
      <c r="X24" s="824"/>
      <c r="Y24" s="824"/>
      <c r="Z24" s="824"/>
      <c r="AA24" s="826" t="s">
        <v>2552</v>
      </c>
      <c r="AB24" s="835">
        <v>43009</v>
      </c>
      <c r="AC24" s="824" t="s">
        <v>239</v>
      </c>
      <c r="AD24" s="824"/>
      <c r="AE24" s="824" t="s">
        <v>239</v>
      </c>
      <c r="AF24" s="824"/>
      <c r="AG24" s="827" t="s">
        <v>2563</v>
      </c>
      <c r="AH24" s="827" t="s">
        <v>2564</v>
      </c>
      <c r="AI24" s="824" t="s">
        <v>2526</v>
      </c>
      <c r="AJ24" s="824">
        <v>61</v>
      </c>
      <c r="AK24" s="824"/>
      <c r="AL24" s="822" t="s">
        <v>2565</v>
      </c>
    </row>
    <row r="25" spans="1:40" ht="56.25">
      <c r="A25" s="823" t="s">
        <v>2566</v>
      </c>
      <c r="B25" s="828"/>
      <c r="C25" s="47"/>
      <c r="D25" s="47" t="s">
        <v>55</v>
      </c>
      <c r="E25" s="48" t="s">
        <v>2567</v>
      </c>
      <c r="F25" s="824"/>
      <c r="G25" s="824"/>
      <c r="H25" s="47">
        <v>1</v>
      </c>
      <c r="I25" s="824"/>
      <c r="J25" s="832">
        <v>1</v>
      </c>
      <c r="K25" s="39" t="s">
        <v>2568</v>
      </c>
      <c r="L25" s="48" t="s">
        <v>2569</v>
      </c>
      <c r="M25" s="47">
        <v>115</v>
      </c>
      <c r="N25" s="47" t="s">
        <v>239</v>
      </c>
      <c r="O25" s="48" t="s">
        <v>2570</v>
      </c>
      <c r="P25" s="47" t="s">
        <v>239</v>
      </c>
      <c r="Q25" s="48" t="s">
        <v>2571</v>
      </c>
      <c r="R25" s="824">
        <v>0</v>
      </c>
      <c r="S25" s="824">
        <v>0</v>
      </c>
      <c r="T25" s="824">
        <v>0</v>
      </c>
      <c r="U25" s="826" t="s">
        <v>2521</v>
      </c>
      <c r="V25" s="824">
        <v>10</v>
      </c>
      <c r="W25" s="824">
        <v>160</v>
      </c>
      <c r="X25" s="824"/>
      <c r="Y25" s="824"/>
      <c r="Z25" s="824"/>
      <c r="AA25" s="826" t="s">
        <v>2552</v>
      </c>
      <c r="AB25" s="835">
        <v>43009</v>
      </c>
      <c r="AC25" s="824">
        <v>1</v>
      </c>
      <c r="AD25" s="824"/>
      <c r="AE25" s="824">
        <v>1</v>
      </c>
      <c r="AF25" s="824"/>
      <c r="AG25" s="48" t="s">
        <v>2572</v>
      </c>
      <c r="AH25" s="827" t="s">
        <v>2573</v>
      </c>
      <c r="AI25" s="824" t="s">
        <v>2526</v>
      </c>
      <c r="AJ25" s="824">
        <v>61</v>
      </c>
      <c r="AK25" s="824"/>
      <c r="AL25" s="822" t="s">
        <v>2565</v>
      </c>
    </row>
    <row r="26" spans="1:40" ht="104.25" customHeight="1">
      <c r="A26" s="823" t="s">
        <v>2574</v>
      </c>
      <c r="B26" s="828"/>
      <c r="C26" s="47"/>
      <c r="D26" s="47" t="s">
        <v>55</v>
      </c>
      <c r="E26" s="48" t="s">
        <v>2575</v>
      </c>
      <c r="F26" s="824"/>
      <c r="G26" s="824"/>
      <c r="H26" s="47">
        <v>1</v>
      </c>
      <c r="I26" s="824"/>
      <c r="J26" s="832">
        <v>1</v>
      </c>
      <c r="K26" s="39" t="s">
        <v>2576</v>
      </c>
      <c r="L26" s="48" t="s">
        <v>2577</v>
      </c>
      <c r="M26" s="47">
        <v>115</v>
      </c>
      <c r="N26" s="47" t="s">
        <v>239</v>
      </c>
      <c r="O26" s="48" t="s">
        <v>2578</v>
      </c>
      <c r="P26" s="47" t="s">
        <v>239</v>
      </c>
      <c r="Q26" s="48" t="s">
        <v>2579</v>
      </c>
      <c r="R26" s="824">
        <v>0</v>
      </c>
      <c r="S26" s="824">
        <v>0</v>
      </c>
      <c r="T26" s="824">
        <v>0</v>
      </c>
      <c r="U26" s="824" t="s">
        <v>239</v>
      </c>
      <c r="V26" s="824" t="s">
        <v>239</v>
      </c>
      <c r="W26" s="824" t="s">
        <v>239</v>
      </c>
      <c r="X26" s="824"/>
      <c r="Y26" s="824"/>
      <c r="Z26" s="824"/>
      <c r="AA26" s="824" t="s">
        <v>1058</v>
      </c>
      <c r="AB26" s="824" t="s">
        <v>239</v>
      </c>
      <c r="AC26" s="824" t="s">
        <v>239</v>
      </c>
      <c r="AD26" s="824"/>
      <c r="AE26" s="824" t="s">
        <v>239</v>
      </c>
      <c r="AF26" s="824"/>
      <c r="AG26" s="827" t="s">
        <v>2580</v>
      </c>
      <c r="AH26" s="824" t="s">
        <v>239</v>
      </c>
      <c r="AI26" s="824" t="s">
        <v>2526</v>
      </c>
      <c r="AJ26" s="824" t="s">
        <v>239</v>
      </c>
      <c r="AK26" s="824"/>
      <c r="AL26" s="822" t="s">
        <v>2492</v>
      </c>
    </row>
    <row r="27" spans="1:40" ht="199.5" customHeight="1">
      <c r="A27" s="823" t="s">
        <v>2581</v>
      </c>
      <c r="B27" s="47"/>
      <c r="C27" s="200" t="s">
        <v>55</v>
      </c>
      <c r="D27" s="200" t="s">
        <v>55</v>
      </c>
      <c r="E27" s="200" t="s">
        <v>2582</v>
      </c>
      <c r="F27" s="836"/>
      <c r="G27" s="836"/>
      <c r="H27" s="836">
        <v>55</v>
      </c>
      <c r="I27" s="836">
        <v>24</v>
      </c>
      <c r="J27" s="836">
        <f t="shared" ref="J27:J30" si="0">SUM(F27:I27)</f>
        <v>79</v>
      </c>
      <c r="K27" s="48" t="s">
        <v>2583</v>
      </c>
      <c r="L27" s="837" t="s">
        <v>2584</v>
      </c>
      <c r="M27" s="47">
        <v>115</v>
      </c>
      <c r="N27" s="47" t="s">
        <v>239</v>
      </c>
      <c r="O27" s="200" t="s">
        <v>2585</v>
      </c>
      <c r="P27" s="200">
        <f>92*2</f>
        <v>184</v>
      </c>
      <c r="Q27" s="200" t="s">
        <v>2586</v>
      </c>
      <c r="R27" s="825">
        <v>47</v>
      </c>
      <c r="S27" s="825">
        <v>94</v>
      </c>
      <c r="T27" s="825">
        <v>47</v>
      </c>
      <c r="U27" s="39" t="s">
        <v>2587</v>
      </c>
      <c r="V27" s="825">
        <v>5</v>
      </c>
      <c r="W27" s="825">
        <v>752</v>
      </c>
      <c r="X27" s="825" t="s">
        <v>1058</v>
      </c>
      <c r="Y27" s="825" t="s">
        <v>239</v>
      </c>
      <c r="Z27" s="825" t="s">
        <v>239</v>
      </c>
      <c r="AA27" s="825" t="s">
        <v>1257</v>
      </c>
      <c r="AB27" s="39" t="s">
        <v>2588</v>
      </c>
      <c r="AC27" s="834"/>
      <c r="AD27" s="825">
        <v>1</v>
      </c>
      <c r="AE27" s="825"/>
      <c r="AF27" s="825">
        <v>1</v>
      </c>
      <c r="AG27" s="39" t="s">
        <v>2589</v>
      </c>
      <c r="AH27" s="39" t="s">
        <v>2590</v>
      </c>
      <c r="AI27" s="825" t="s">
        <v>2526</v>
      </c>
      <c r="AJ27" s="825">
        <v>94</v>
      </c>
      <c r="AK27" s="834"/>
      <c r="AL27" s="822" t="s">
        <v>2591</v>
      </c>
    </row>
    <row r="28" spans="1:40" ht="71.25" customHeight="1">
      <c r="A28" s="823" t="s">
        <v>2592</v>
      </c>
      <c r="B28" s="47"/>
      <c r="C28" s="200" t="s">
        <v>55</v>
      </c>
      <c r="D28" s="200" t="s">
        <v>55</v>
      </c>
      <c r="E28" s="838" t="s">
        <v>2593</v>
      </c>
      <c r="F28" s="836"/>
      <c r="G28" s="836"/>
      <c r="H28" s="836">
        <v>283</v>
      </c>
      <c r="I28" s="836">
        <v>283</v>
      </c>
      <c r="J28" s="832">
        <f t="shared" si="0"/>
        <v>566</v>
      </c>
      <c r="K28" s="39" t="s">
        <v>2594</v>
      </c>
      <c r="L28" s="839" t="s">
        <v>2595</v>
      </c>
      <c r="M28" s="47">
        <v>115</v>
      </c>
      <c r="N28" s="47" t="s">
        <v>239</v>
      </c>
      <c r="O28" s="200" t="s">
        <v>2596</v>
      </c>
      <c r="P28" s="47">
        <f>1132*2</f>
        <v>2264</v>
      </c>
      <c r="Q28" s="200" t="s">
        <v>2586</v>
      </c>
      <c r="R28" s="825">
        <v>283</v>
      </c>
      <c r="S28" s="825">
        <v>283</v>
      </c>
      <c r="T28" s="825">
        <v>283</v>
      </c>
      <c r="U28" s="39" t="s">
        <v>2587</v>
      </c>
      <c r="V28" s="825">
        <v>5</v>
      </c>
      <c r="W28" s="825">
        <v>283</v>
      </c>
      <c r="X28" s="825" t="s">
        <v>1058</v>
      </c>
      <c r="Y28" s="825" t="s">
        <v>239</v>
      </c>
      <c r="Z28" s="825" t="s">
        <v>239</v>
      </c>
      <c r="AA28" s="825" t="s">
        <v>1257</v>
      </c>
      <c r="AB28" s="840">
        <v>43009</v>
      </c>
      <c r="AC28" s="825"/>
      <c r="AD28" s="825">
        <v>1</v>
      </c>
      <c r="AE28" s="825"/>
      <c r="AF28" s="825">
        <v>1</v>
      </c>
      <c r="AG28" s="39" t="s">
        <v>2597</v>
      </c>
      <c r="AH28" s="39" t="s">
        <v>2598</v>
      </c>
      <c r="AI28" s="825" t="s">
        <v>2526</v>
      </c>
      <c r="AJ28" s="825">
        <v>283</v>
      </c>
      <c r="AK28" s="834"/>
      <c r="AL28" s="822" t="s">
        <v>2565</v>
      </c>
    </row>
    <row r="29" spans="1:40" ht="116.25" customHeight="1">
      <c r="A29" s="823" t="s">
        <v>2599</v>
      </c>
      <c r="B29" s="200" t="s">
        <v>55</v>
      </c>
      <c r="C29" s="47"/>
      <c r="D29" s="47"/>
      <c r="E29" s="838" t="s">
        <v>2600</v>
      </c>
      <c r="F29" s="836"/>
      <c r="G29" s="836"/>
      <c r="H29" s="836">
        <v>400</v>
      </c>
      <c r="I29" s="836"/>
      <c r="J29" s="832">
        <f t="shared" si="0"/>
        <v>400</v>
      </c>
      <c r="K29" s="837" t="s">
        <v>2601</v>
      </c>
      <c r="L29" s="837" t="s">
        <v>2602</v>
      </c>
      <c r="M29" s="47">
        <v>115</v>
      </c>
      <c r="N29" s="47" t="s">
        <v>1058</v>
      </c>
      <c r="O29" s="200" t="s">
        <v>2585</v>
      </c>
      <c r="P29" s="47">
        <v>400</v>
      </c>
      <c r="Q29" s="200" t="s">
        <v>2586</v>
      </c>
      <c r="R29" s="825">
        <v>400</v>
      </c>
      <c r="S29" s="825">
        <v>400</v>
      </c>
      <c r="T29" s="825">
        <v>283</v>
      </c>
      <c r="U29" s="39" t="s">
        <v>2587</v>
      </c>
      <c r="V29" s="825">
        <v>1</v>
      </c>
      <c r="W29" s="825">
        <v>16</v>
      </c>
      <c r="X29" s="802" t="s">
        <v>2603</v>
      </c>
      <c r="Y29" s="825">
        <v>10</v>
      </c>
      <c r="Z29" s="825">
        <v>10</v>
      </c>
      <c r="AA29" s="825" t="s">
        <v>1257</v>
      </c>
      <c r="AB29" s="39" t="s">
        <v>2604</v>
      </c>
      <c r="AC29" s="834"/>
      <c r="AD29" s="825">
        <v>1</v>
      </c>
      <c r="AE29" s="825"/>
      <c r="AF29" s="825">
        <v>1</v>
      </c>
      <c r="AG29" s="39" t="s">
        <v>2605</v>
      </c>
      <c r="AH29" s="39" t="s">
        <v>2606</v>
      </c>
      <c r="AI29" s="825" t="s">
        <v>2526</v>
      </c>
      <c r="AJ29" s="825" t="s">
        <v>239</v>
      </c>
      <c r="AK29" s="825"/>
      <c r="AL29" s="841" t="s">
        <v>2607</v>
      </c>
    </row>
    <row r="30" spans="1:40" ht="78" customHeight="1">
      <c r="A30" s="823" t="s">
        <v>2608</v>
      </c>
      <c r="B30" s="200" t="s">
        <v>55</v>
      </c>
      <c r="C30" s="47"/>
      <c r="D30" s="47"/>
      <c r="E30" s="200" t="s">
        <v>2609</v>
      </c>
      <c r="F30" s="836"/>
      <c r="G30" s="836"/>
      <c r="H30" s="836">
        <v>11</v>
      </c>
      <c r="I30" s="836"/>
      <c r="J30" s="832">
        <f t="shared" si="0"/>
        <v>11</v>
      </c>
      <c r="K30" s="839" t="s">
        <v>2610</v>
      </c>
      <c r="L30" s="39" t="s">
        <v>2611</v>
      </c>
      <c r="M30" s="201">
        <v>115</v>
      </c>
      <c r="N30" s="47" t="s">
        <v>1058</v>
      </c>
      <c r="O30" s="200" t="s">
        <v>2612</v>
      </c>
      <c r="P30" s="47">
        <v>11</v>
      </c>
      <c r="Q30" s="200" t="s">
        <v>2586</v>
      </c>
      <c r="R30" s="825">
        <v>11</v>
      </c>
      <c r="S30" s="825">
        <v>11</v>
      </c>
      <c r="T30" s="825">
        <v>1</v>
      </c>
      <c r="U30" s="39" t="s">
        <v>2613</v>
      </c>
      <c r="V30" s="825">
        <v>1</v>
      </c>
      <c r="W30" s="825" t="s">
        <v>285</v>
      </c>
      <c r="X30" s="825" t="s">
        <v>1058</v>
      </c>
      <c r="Y30" s="825" t="s">
        <v>239</v>
      </c>
      <c r="Z30" s="825" t="s">
        <v>239</v>
      </c>
      <c r="AA30" s="825" t="s">
        <v>1257</v>
      </c>
      <c r="AB30" s="39" t="s">
        <v>2614</v>
      </c>
      <c r="AC30" s="825"/>
      <c r="AD30" s="825">
        <v>1</v>
      </c>
      <c r="AE30" s="825"/>
      <c r="AF30" s="825">
        <v>1</v>
      </c>
      <c r="AG30" s="39" t="s">
        <v>2615</v>
      </c>
      <c r="AH30" s="39" t="s">
        <v>2616</v>
      </c>
      <c r="AI30" s="825" t="s">
        <v>2526</v>
      </c>
      <c r="AJ30" s="825">
        <v>11</v>
      </c>
      <c r="AK30" s="825"/>
      <c r="AL30" s="841" t="s">
        <v>2617</v>
      </c>
    </row>
    <row r="31" spans="1:40" ht="88.5" customHeight="1">
      <c r="A31" s="842" t="s">
        <v>2618</v>
      </c>
      <c r="B31" s="843" t="s">
        <v>55</v>
      </c>
      <c r="C31" s="843"/>
      <c r="D31" s="843" t="s">
        <v>55</v>
      </c>
      <c r="E31" s="844" t="s">
        <v>2619</v>
      </c>
      <c r="F31" s="844"/>
      <c r="G31" s="844"/>
      <c r="H31" s="845">
        <v>3</v>
      </c>
      <c r="I31" s="844">
        <v>3</v>
      </c>
      <c r="J31" s="844">
        <v>6</v>
      </c>
      <c r="K31" s="846" t="s">
        <v>2620</v>
      </c>
      <c r="L31" s="847" t="s">
        <v>2621</v>
      </c>
      <c r="M31" s="846">
        <v>104</v>
      </c>
      <c r="N31" s="846" t="s">
        <v>2622</v>
      </c>
      <c r="O31" s="844" t="s">
        <v>2623</v>
      </c>
      <c r="P31" s="846">
        <v>6</v>
      </c>
      <c r="Q31" s="844" t="s">
        <v>2624</v>
      </c>
      <c r="R31" s="848">
        <v>6</v>
      </c>
      <c r="S31" s="848">
        <v>4</v>
      </c>
      <c r="T31" s="848">
        <v>6</v>
      </c>
      <c r="U31" s="849" t="s">
        <v>2625</v>
      </c>
      <c r="V31" s="850" t="s">
        <v>239</v>
      </c>
      <c r="W31" s="850" t="s">
        <v>239</v>
      </c>
      <c r="X31" s="850" t="s">
        <v>2626</v>
      </c>
      <c r="Y31" s="850">
        <v>2</v>
      </c>
      <c r="Z31" s="850" t="s">
        <v>508</v>
      </c>
      <c r="AA31" s="849" t="s">
        <v>2627</v>
      </c>
      <c r="AB31" s="827" t="s">
        <v>2628</v>
      </c>
      <c r="AC31" s="850"/>
      <c r="AD31" s="850">
        <v>1</v>
      </c>
      <c r="AE31" s="850"/>
      <c r="AF31" s="850">
        <v>1</v>
      </c>
      <c r="AG31" s="849" t="s">
        <v>2629</v>
      </c>
      <c r="AH31" s="849" t="s">
        <v>2630</v>
      </c>
      <c r="AI31" s="851"/>
      <c r="AJ31" s="852" t="s">
        <v>239</v>
      </c>
      <c r="AK31" s="850"/>
      <c r="AL31" s="822" t="s">
        <v>2631</v>
      </c>
    </row>
    <row r="32" spans="1:40" ht="127.5">
      <c r="A32" s="853" t="s">
        <v>2632</v>
      </c>
      <c r="B32" s="843"/>
      <c r="C32" s="843"/>
      <c r="D32" s="843" t="s">
        <v>72</v>
      </c>
      <c r="E32" s="844" t="s">
        <v>2633</v>
      </c>
      <c r="F32" s="844"/>
      <c r="G32" s="844"/>
      <c r="H32" s="854">
        <v>86</v>
      </c>
      <c r="I32" s="844">
        <v>86</v>
      </c>
      <c r="J32" s="844">
        <v>172</v>
      </c>
      <c r="K32" s="846" t="s">
        <v>2634</v>
      </c>
      <c r="L32" s="847" t="s">
        <v>2635</v>
      </c>
      <c r="M32" s="846">
        <v>104</v>
      </c>
      <c r="N32" s="846" t="s">
        <v>1058</v>
      </c>
      <c r="O32" s="844" t="s">
        <v>2636</v>
      </c>
      <c r="P32" s="846" t="s">
        <v>2637</v>
      </c>
      <c r="Q32" s="844" t="s">
        <v>2624</v>
      </c>
      <c r="R32" s="848">
        <v>85</v>
      </c>
      <c r="S32" s="852" t="s">
        <v>2638</v>
      </c>
      <c r="T32" s="852">
        <v>85</v>
      </c>
      <c r="U32" s="852" t="s">
        <v>2639</v>
      </c>
      <c r="V32" s="848">
        <v>8</v>
      </c>
      <c r="W32" s="848">
        <v>8</v>
      </c>
      <c r="X32" s="852" t="s">
        <v>239</v>
      </c>
      <c r="Y32" s="848">
        <v>8</v>
      </c>
      <c r="Z32" s="852" t="s">
        <v>239</v>
      </c>
      <c r="AA32" s="852" t="s">
        <v>2640</v>
      </c>
      <c r="AB32" s="827" t="s">
        <v>2628</v>
      </c>
      <c r="AC32" s="848"/>
      <c r="AD32" s="848">
        <v>1</v>
      </c>
      <c r="AE32" s="848">
        <v>1</v>
      </c>
      <c r="AF32" s="848"/>
      <c r="AG32" s="852" t="s">
        <v>2641</v>
      </c>
      <c r="AH32" s="852" t="s">
        <v>2642</v>
      </c>
      <c r="AI32" s="855">
        <v>1</v>
      </c>
      <c r="AJ32" s="848" t="s">
        <v>239</v>
      </c>
      <c r="AK32" s="852" t="s">
        <v>2643</v>
      </c>
      <c r="AL32" s="822"/>
    </row>
    <row r="33" spans="1:38" ht="56.25">
      <c r="A33" s="853" t="s">
        <v>2632</v>
      </c>
      <c r="B33" s="854"/>
      <c r="C33" s="854"/>
      <c r="D33" s="854" t="s">
        <v>55</v>
      </c>
      <c r="E33" s="856" t="s">
        <v>2644</v>
      </c>
      <c r="F33" s="857"/>
      <c r="G33" s="857"/>
      <c r="H33" s="857">
        <v>4</v>
      </c>
      <c r="I33" s="857">
        <v>4</v>
      </c>
      <c r="J33" s="858">
        <f t="shared" ref="J33:J37" si="1">SUM(F33:I33)</f>
        <v>8</v>
      </c>
      <c r="K33" s="856" t="s">
        <v>2645</v>
      </c>
      <c r="L33" s="856" t="s">
        <v>2635</v>
      </c>
      <c r="M33" s="848">
        <v>100</v>
      </c>
      <c r="N33" s="852" t="s">
        <v>2646</v>
      </c>
      <c r="O33" s="854" t="s">
        <v>2647</v>
      </c>
      <c r="P33" s="848" t="s">
        <v>2648</v>
      </c>
      <c r="Q33" s="844" t="s">
        <v>2624</v>
      </c>
      <c r="R33" s="836">
        <v>4</v>
      </c>
      <c r="S33" s="836">
        <v>20</v>
      </c>
      <c r="T33" s="836">
        <v>4</v>
      </c>
      <c r="U33" s="827" t="s">
        <v>2649</v>
      </c>
      <c r="V33" s="836" t="s">
        <v>239</v>
      </c>
      <c r="W33" s="836" t="s">
        <v>239</v>
      </c>
      <c r="X33" s="827" t="s">
        <v>2650</v>
      </c>
      <c r="Y33" s="827" t="s">
        <v>2651</v>
      </c>
      <c r="Z33" s="836" t="s">
        <v>206</v>
      </c>
      <c r="AA33" s="827" t="s">
        <v>2652</v>
      </c>
      <c r="AB33" s="827" t="s">
        <v>2653</v>
      </c>
      <c r="AC33" s="836"/>
      <c r="AD33" s="836">
        <v>1</v>
      </c>
      <c r="AE33" s="836"/>
      <c r="AF33" s="836">
        <v>1</v>
      </c>
      <c r="AG33" s="827" t="s">
        <v>2654</v>
      </c>
      <c r="AH33" s="827" t="s">
        <v>2655</v>
      </c>
      <c r="AI33" s="836" t="s">
        <v>2526</v>
      </c>
      <c r="AJ33" s="47" t="s">
        <v>239</v>
      </c>
      <c r="AK33" s="836"/>
      <c r="AL33" s="822" t="s">
        <v>2631</v>
      </c>
    </row>
    <row r="34" spans="1:38" ht="123.75">
      <c r="A34" s="853" t="s">
        <v>2632</v>
      </c>
      <c r="B34" s="854" t="s">
        <v>55</v>
      </c>
      <c r="C34" s="854"/>
      <c r="D34" s="854"/>
      <c r="E34" s="856" t="s">
        <v>2656</v>
      </c>
      <c r="F34" s="854"/>
      <c r="G34" s="854"/>
      <c r="H34" s="857">
        <v>7</v>
      </c>
      <c r="I34" s="857">
        <v>6</v>
      </c>
      <c r="J34" s="858">
        <f t="shared" si="1"/>
        <v>13</v>
      </c>
      <c r="K34" s="852" t="s">
        <v>2657</v>
      </c>
      <c r="L34" s="852" t="s">
        <v>2658</v>
      </c>
      <c r="M34" s="848">
        <v>112</v>
      </c>
      <c r="N34" s="854" t="s">
        <v>2659</v>
      </c>
      <c r="O34" s="854" t="s">
        <v>2647</v>
      </c>
      <c r="P34" s="848" t="s">
        <v>2660</v>
      </c>
      <c r="Q34" s="844" t="s">
        <v>2624</v>
      </c>
      <c r="R34" s="859">
        <v>8</v>
      </c>
      <c r="S34" s="859">
        <v>8</v>
      </c>
      <c r="T34" s="859">
        <v>8</v>
      </c>
      <c r="U34" s="837" t="s">
        <v>2661</v>
      </c>
      <c r="V34" s="859">
        <v>2</v>
      </c>
      <c r="W34" s="859" t="s">
        <v>505</v>
      </c>
      <c r="X34" s="859" t="s">
        <v>2662</v>
      </c>
      <c r="Y34" s="859">
        <v>2</v>
      </c>
      <c r="Z34" s="859" t="s">
        <v>505</v>
      </c>
      <c r="AA34" s="837" t="s">
        <v>2663</v>
      </c>
      <c r="AB34" s="827" t="s">
        <v>2628</v>
      </c>
      <c r="AC34" s="859">
        <v>1</v>
      </c>
      <c r="AD34" s="859"/>
      <c r="AE34" s="859"/>
      <c r="AF34" s="859">
        <v>1</v>
      </c>
      <c r="AG34" s="837" t="s">
        <v>2664</v>
      </c>
      <c r="AH34" s="837" t="s">
        <v>2665</v>
      </c>
      <c r="AI34" s="860">
        <v>1</v>
      </c>
      <c r="AJ34" s="47">
        <v>8</v>
      </c>
      <c r="AK34" s="859"/>
      <c r="AL34" s="822"/>
    </row>
    <row r="35" spans="1:38" ht="90">
      <c r="A35" s="861" t="s">
        <v>2666</v>
      </c>
      <c r="B35" s="854" t="s">
        <v>55</v>
      </c>
      <c r="C35" s="854"/>
      <c r="D35" s="854"/>
      <c r="E35" s="856" t="s">
        <v>2667</v>
      </c>
      <c r="F35" s="854"/>
      <c r="G35" s="854"/>
      <c r="H35" s="857">
        <v>3</v>
      </c>
      <c r="I35" s="857">
        <v>3</v>
      </c>
      <c r="J35" s="858">
        <f t="shared" si="1"/>
        <v>6</v>
      </c>
      <c r="K35" s="856" t="s">
        <v>2645</v>
      </c>
      <c r="L35" s="856" t="s">
        <v>2635</v>
      </c>
      <c r="M35" s="848">
        <v>106</v>
      </c>
      <c r="N35" s="856" t="s">
        <v>2668</v>
      </c>
      <c r="O35" s="856" t="s">
        <v>2669</v>
      </c>
      <c r="P35" s="862" t="s">
        <v>2670</v>
      </c>
      <c r="Q35" s="844" t="s">
        <v>2624</v>
      </c>
      <c r="R35" s="836">
        <v>3</v>
      </c>
      <c r="S35" s="836">
        <v>30</v>
      </c>
      <c r="T35" s="836">
        <v>3</v>
      </c>
      <c r="U35" s="827" t="s">
        <v>2671</v>
      </c>
      <c r="V35" s="836">
        <v>3</v>
      </c>
      <c r="W35" s="836" t="s">
        <v>505</v>
      </c>
      <c r="X35" s="837" t="s">
        <v>2672</v>
      </c>
      <c r="Y35" s="836">
        <v>3</v>
      </c>
      <c r="Z35" s="836">
        <v>12</v>
      </c>
      <c r="AA35" s="827" t="s">
        <v>2673</v>
      </c>
      <c r="AB35" s="827" t="s">
        <v>2628</v>
      </c>
      <c r="AC35" s="836">
        <v>1</v>
      </c>
      <c r="AD35" s="836"/>
      <c r="AE35" s="836"/>
      <c r="AF35" s="836">
        <v>1</v>
      </c>
      <c r="AG35" s="827" t="s">
        <v>2674</v>
      </c>
      <c r="AH35" s="837" t="s">
        <v>2675</v>
      </c>
      <c r="AI35" s="836" t="s">
        <v>2526</v>
      </c>
      <c r="AJ35" s="47">
        <v>30</v>
      </c>
      <c r="AK35" s="836"/>
      <c r="AL35" s="822" t="s">
        <v>2631</v>
      </c>
    </row>
    <row r="36" spans="1:38" ht="89.25">
      <c r="A36" s="842" t="s">
        <v>2676</v>
      </c>
      <c r="B36" s="863" t="s">
        <v>55</v>
      </c>
      <c r="C36" s="850"/>
      <c r="D36" s="850"/>
      <c r="E36" s="864" t="s">
        <v>2677</v>
      </c>
      <c r="F36" s="850"/>
      <c r="G36" s="850"/>
      <c r="H36" s="848">
        <v>140</v>
      </c>
      <c r="I36" s="850">
        <v>143</v>
      </c>
      <c r="J36" s="865">
        <f t="shared" si="1"/>
        <v>283</v>
      </c>
      <c r="K36" s="856" t="s">
        <v>2657</v>
      </c>
      <c r="L36" s="856" t="s">
        <v>2658</v>
      </c>
      <c r="M36" s="848">
        <v>102</v>
      </c>
      <c r="N36" s="848" t="s">
        <v>2678</v>
      </c>
      <c r="O36" s="852" t="s">
        <v>2679</v>
      </c>
      <c r="P36" s="848" t="s">
        <v>2680</v>
      </c>
      <c r="Q36" s="844" t="s">
        <v>2624</v>
      </c>
      <c r="R36" s="850">
        <v>143</v>
      </c>
      <c r="S36" s="850">
        <v>387</v>
      </c>
      <c r="T36" s="850">
        <v>387</v>
      </c>
      <c r="U36" s="849" t="s">
        <v>2681</v>
      </c>
      <c r="V36" s="850" t="s">
        <v>239</v>
      </c>
      <c r="W36" s="850" t="s">
        <v>239</v>
      </c>
      <c r="X36" s="849" t="s">
        <v>2682</v>
      </c>
      <c r="Y36" s="850" t="s">
        <v>2683</v>
      </c>
      <c r="Z36" s="849" t="s">
        <v>2684</v>
      </c>
      <c r="AA36" s="849" t="s">
        <v>2685</v>
      </c>
      <c r="AB36" s="849" t="s">
        <v>2686</v>
      </c>
      <c r="AC36" s="850"/>
      <c r="AD36" s="866">
        <v>1</v>
      </c>
      <c r="AE36" s="850"/>
      <c r="AF36" s="866">
        <v>1</v>
      </c>
      <c r="AG36" s="864" t="s">
        <v>2687</v>
      </c>
      <c r="AH36" s="849" t="s">
        <v>2688</v>
      </c>
      <c r="AI36" s="850" t="s">
        <v>2526</v>
      </c>
      <c r="AJ36" s="848" t="s">
        <v>239</v>
      </c>
      <c r="AK36" s="849"/>
      <c r="AL36" s="867" t="s">
        <v>2631</v>
      </c>
    </row>
    <row r="37" spans="1:38" ht="178.5">
      <c r="A37" s="868" t="s">
        <v>2689</v>
      </c>
      <c r="B37" s="843"/>
      <c r="C37" s="843"/>
      <c r="D37" s="843" t="s">
        <v>55</v>
      </c>
      <c r="E37" s="844" t="s">
        <v>2690</v>
      </c>
      <c r="F37" s="843"/>
      <c r="G37" s="843"/>
      <c r="H37" s="869">
        <v>4</v>
      </c>
      <c r="I37" s="869">
        <v>8</v>
      </c>
      <c r="J37" s="869">
        <f t="shared" si="1"/>
        <v>12</v>
      </c>
      <c r="K37" s="844" t="s">
        <v>2657</v>
      </c>
      <c r="L37" s="844" t="s">
        <v>2658</v>
      </c>
      <c r="M37" s="870">
        <v>107</v>
      </c>
      <c r="N37" s="846" t="s">
        <v>2691</v>
      </c>
      <c r="O37" s="846" t="s">
        <v>2669</v>
      </c>
      <c r="P37" s="871" t="s">
        <v>2692</v>
      </c>
      <c r="Q37" s="844" t="s">
        <v>2693</v>
      </c>
      <c r="R37" s="850">
        <v>11</v>
      </c>
      <c r="S37" s="850">
        <v>20</v>
      </c>
      <c r="T37" s="850">
        <v>11</v>
      </c>
      <c r="U37" s="872" t="s">
        <v>2694</v>
      </c>
      <c r="V37" s="850">
        <v>1</v>
      </c>
      <c r="W37" s="850">
        <v>30</v>
      </c>
      <c r="X37" s="849" t="s">
        <v>239</v>
      </c>
      <c r="Y37" s="850" t="s">
        <v>239</v>
      </c>
      <c r="Z37" s="850" t="s">
        <v>1058</v>
      </c>
      <c r="AA37" s="849" t="s">
        <v>2695</v>
      </c>
      <c r="AB37" s="849" t="s">
        <v>2696</v>
      </c>
      <c r="AC37" s="850"/>
      <c r="AD37" s="850">
        <v>1</v>
      </c>
      <c r="AE37" s="850"/>
      <c r="AF37" s="850">
        <v>1</v>
      </c>
      <c r="AG37" s="849" t="s">
        <v>2697</v>
      </c>
      <c r="AH37" s="849" t="s">
        <v>2698</v>
      </c>
      <c r="AI37" s="850" t="s">
        <v>2526</v>
      </c>
      <c r="AJ37" s="848" t="s">
        <v>239</v>
      </c>
      <c r="AK37" s="850"/>
      <c r="AL37" s="873" t="s">
        <v>2631</v>
      </c>
    </row>
    <row r="38" spans="1:38" ht="135">
      <c r="A38" s="868" t="s">
        <v>2699</v>
      </c>
      <c r="B38" s="874"/>
      <c r="C38" s="874"/>
      <c r="D38" s="874" t="s">
        <v>55</v>
      </c>
      <c r="E38" s="875" t="s">
        <v>2700</v>
      </c>
      <c r="F38" s="876"/>
      <c r="G38" s="876"/>
      <c r="H38" s="876">
        <v>140</v>
      </c>
      <c r="I38" s="876">
        <v>143</v>
      </c>
      <c r="J38" s="832">
        <v>283</v>
      </c>
      <c r="K38" s="875" t="s">
        <v>2701</v>
      </c>
      <c r="L38" s="875" t="s">
        <v>2621</v>
      </c>
      <c r="M38" s="875">
        <v>142</v>
      </c>
      <c r="N38" s="877" t="s">
        <v>2702</v>
      </c>
      <c r="O38" s="875" t="s">
        <v>2703</v>
      </c>
      <c r="P38" s="878">
        <v>283</v>
      </c>
      <c r="Q38" s="875" t="s">
        <v>2704</v>
      </c>
      <c r="R38" s="874">
        <v>25</v>
      </c>
      <c r="S38" s="874">
        <v>25</v>
      </c>
      <c r="T38" s="874">
        <v>22</v>
      </c>
      <c r="U38" s="879" t="s">
        <v>2705</v>
      </c>
      <c r="V38" s="874">
        <v>3</v>
      </c>
      <c r="W38" s="875" t="s">
        <v>2706</v>
      </c>
      <c r="X38" s="874"/>
      <c r="Y38" s="697"/>
      <c r="Z38" s="684"/>
      <c r="AA38" s="875" t="s">
        <v>2707</v>
      </c>
      <c r="AB38" s="875" t="s">
        <v>2708</v>
      </c>
      <c r="AC38" s="880" t="s">
        <v>57</v>
      </c>
      <c r="AD38" s="880">
        <v>1</v>
      </c>
      <c r="AE38" s="880" t="s">
        <v>57</v>
      </c>
      <c r="AF38" s="880">
        <v>1</v>
      </c>
      <c r="AG38" s="881" t="s">
        <v>2709</v>
      </c>
      <c r="AH38" s="879" t="s">
        <v>2710</v>
      </c>
      <c r="AI38" s="880" t="s">
        <v>2711</v>
      </c>
      <c r="AJ38" s="874">
        <v>25</v>
      </c>
      <c r="AK38" s="684"/>
      <c r="AL38" s="882" t="s">
        <v>2712</v>
      </c>
    </row>
    <row r="39" spans="1:38" ht="180">
      <c r="A39" s="821" t="s">
        <v>2713</v>
      </c>
      <c r="B39" s="828"/>
      <c r="C39" s="828"/>
      <c r="D39" s="47" t="s">
        <v>55</v>
      </c>
      <c r="E39" s="48" t="s">
        <v>2714</v>
      </c>
      <c r="F39" s="831"/>
      <c r="G39" s="831"/>
      <c r="H39" s="831">
        <v>15</v>
      </c>
      <c r="I39" s="831">
        <v>15</v>
      </c>
      <c r="J39" s="832">
        <f t="shared" ref="J39" si="2">SUM(F39:I39)</f>
        <v>30</v>
      </c>
      <c r="K39" s="875" t="s">
        <v>2645</v>
      </c>
      <c r="L39" s="48" t="s">
        <v>2621</v>
      </c>
      <c r="M39" s="47">
        <v>142</v>
      </c>
      <c r="N39" s="48" t="s">
        <v>2715</v>
      </c>
      <c r="O39" s="875" t="s">
        <v>2716</v>
      </c>
      <c r="P39" s="883">
        <v>30</v>
      </c>
      <c r="Q39" s="48" t="s">
        <v>2704</v>
      </c>
      <c r="R39" s="874">
        <v>11</v>
      </c>
      <c r="S39" s="874">
        <v>11</v>
      </c>
      <c r="T39" s="875">
        <v>11</v>
      </c>
      <c r="U39" s="884" t="s">
        <v>2717</v>
      </c>
      <c r="V39" s="874">
        <v>3</v>
      </c>
      <c r="W39" s="874" t="s">
        <v>1814</v>
      </c>
      <c r="X39" s="880" t="s">
        <v>57</v>
      </c>
      <c r="Y39" s="880" t="s">
        <v>57</v>
      </c>
      <c r="Z39" s="880" t="s">
        <v>57</v>
      </c>
      <c r="AA39" s="881" t="s">
        <v>2718</v>
      </c>
      <c r="AB39" s="875" t="s">
        <v>2719</v>
      </c>
      <c r="AC39" s="684"/>
      <c r="AD39" s="874">
        <v>1</v>
      </c>
      <c r="AE39" s="875"/>
      <c r="AF39" s="874">
        <v>1</v>
      </c>
      <c r="AG39" s="881" t="s">
        <v>2720</v>
      </c>
      <c r="AH39" s="881" t="s">
        <v>2721</v>
      </c>
      <c r="AI39" s="874" t="s">
        <v>2711</v>
      </c>
      <c r="AJ39" s="874">
        <v>11</v>
      </c>
      <c r="AK39" s="684"/>
      <c r="AL39" s="882" t="s">
        <v>2722</v>
      </c>
    </row>
    <row r="40" spans="1:38" s="143" customFormat="1" ht="67.5">
      <c r="A40" s="214" t="s">
        <v>2939</v>
      </c>
      <c r="B40" s="266" t="s">
        <v>55</v>
      </c>
      <c r="C40" s="266" t="s">
        <v>55</v>
      </c>
      <c r="D40" s="602"/>
      <c r="E40" s="257" t="s">
        <v>2931</v>
      </c>
      <c r="F40" s="1051">
        <v>6</v>
      </c>
      <c r="G40" s="1052"/>
      <c r="H40" s="257"/>
      <c r="I40" s="257"/>
      <c r="J40" s="257">
        <v>6</v>
      </c>
      <c r="K40" s="257" t="s">
        <v>2723</v>
      </c>
      <c r="L40" s="257" t="s">
        <v>697</v>
      </c>
      <c r="M40" s="607">
        <v>135</v>
      </c>
      <c r="N40" s="478" t="s">
        <v>1362</v>
      </c>
      <c r="O40" s="396" t="s">
        <v>2724</v>
      </c>
      <c r="P40" s="396" t="s">
        <v>2725</v>
      </c>
      <c r="Q40" s="202" t="s">
        <v>2726</v>
      </c>
      <c r="R40" s="1053">
        <v>6</v>
      </c>
      <c r="S40" s="1054">
        <v>600</v>
      </c>
      <c r="T40" s="1054">
        <v>106</v>
      </c>
      <c r="U40" s="256" t="s">
        <v>2932</v>
      </c>
      <c r="V40" s="1055">
        <v>3</v>
      </c>
      <c r="W40" s="1054" t="s">
        <v>2933</v>
      </c>
      <c r="X40" s="256"/>
      <c r="Y40" s="1054"/>
      <c r="Z40" s="256"/>
      <c r="AA40" s="256" t="s">
        <v>2934</v>
      </c>
      <c r="AB40" s="256" t="s">
        <v>2935</v>
      </c>
      <c r="AC40" s="1054">
        <v>1</v>
      </c>
      <c r="AD40" s="1054"/>
      <c r="AE40" s="1054"/>
      <c r="AF40" s="1054">
        <v>1</v>
      </c>
      <c r="AG40" s="256" t="s">
        <v>2936</v>
      </c>
      <c r="AH40" s="260" t="s">
        <v>2937</v>
      </c>
      <c r="AI40" s="611">
        <v>0.7</v>
      </c>
      <c r="AJ40" s="1054" t="s">
        <v>68</v>
      </c>
      <c r="AK40" s="202"/>
      <c r="AL40" s="1056" t="s">
        <v>2938</v>
      </c>
    </row>
    <row r="41" spans="1:38" ht="409.5">
      <c r="A41" s="214" t="s">
        <v>2727</v>
      </c>
      <c r="B41" s="281"/>
      <c r="C41" s="281"/>
      <c r="D41" s="65" t="s">
        <v>55</v>
      </c>
      <c r="E41" s="56" t="s">
        <v>2728</v>
      </c>
      <c r="F41" s="455"/>
      <c r="G41" s="455"/>
      <c r="H41" s="56">
        <v>20</v>
      </c>
      <c r="I41" s="56">
        <v>20</v>
      </c>
      <c r="J41" s="396">
        <f t="shared" ref="J41:J42" si="3">SUM(F41:I41)</f>
        <v>40</v>
      </c>
      <c r="K41" s="56" t="s">
        <v>2634</v>
      </c>
      <c r="L41" s="56" t="s">
        <v>2635</v>
      </c>
      <c r="M41" s="65">
        <v>133</v>
      </c>
      <c r="N41" s="56" t="s">
        <v>2729</v>
      </c>
      <c r="O41" s="56" t="s">
        <v>2730</v>
      </c>
      <c r="P41" s="56" t="s">
        <v>2731</v>
      </c>
      <c r="Q41" s="65" t="s">
        <v>2732</v>
      </c>
      <c r="R41" s="874">
        <v>12</v>
      </c>
      <c r="S41" s="874">
        <v>9</v>
      </c>
      <c r="T41" s="874">
        <v>12</v>
      </c>
      <c r="U41" s="48" t="s">
        <v>2733</v>
      </c>
      <c r="V41" s="877">
        <v>0</v>
      </c>
      <c r="W41" s="877"/>
      <c r="X41" s="877"/>
      <c r="Y41" s="48">
        <v>18</v>
      </c>
      <c r="Z41" s="48" t="s">
        <v>2734</v>
      </c>
      <c r="AA41" s="48" t="s">
        <v>2735</v>
      </c>
      <c r="AB41" s="48" t="s">
        <v>2736</v>
      </c>
      <c r="AC41" s="48"/>
      <c r="AD41" s="47">
        <v>1</v>
      </c>
      <c r="AE41" s="48"/>
      <c r="AF41" s="47">
        <v>1</v>
      </c>
      <c r="AG41" s="885" t="s">
        <v>2737</v>
      </c>
      <c r="AH41" s="886" t="s">
        <v>2738</v>
      </c>
      <c r="AI41" s="887">
        <v>1</v>
      </c>
      <c r="AJ41" s="875">
        <v>224</v>
      </c>
      <c r="AK41" s="837" t="s">
        <v>2739</v>
      </c>
      <c r="AL41" s="856"/>
    </row>
    <row r="42" spans="1:38" ht="135">
      <c r="A42" s="214" t="s">
        <v>2727</v>
      </c>
      <c r="B42" s="281"/>
      <c r="C42" s="281"/>
      <c r="D42" s="65" t="s">
        <v>55</v>
      </c>
      <c r="E42" s="1057" t="s">
        <v>2740</v>
      </c>
      <c r="F42" s="173"/>
      <c r="G42" s="173"/>
      <c r="H42" s="56">
        <v>30</v>
      </c>
      <c r="I42" s="56">
        <v>30</v>
      </c>
      <c r="J42" s="214">
        <f t="shared" si="3"/>
        <v>60</v>
      </c>
      <c r="K42" s="56" t="s">
        <v>2634</v>
      </c>
      <c r="L42" s="56" t="s">
        <v>2635</v>
      </c>
      <c r="M42" s="65">
        <v>133</v>
      </c>
      <c r="N42" s="56" t="s">
        <v>2741</v>
      </c>
      <c r="O42" s="56" t="s">
        <v>2742</v>
      </c>
      <c r="P42" s="56" t="s">
        <v>2743</v>
      </c>
      <c r="Q42" s="65" t="s">
        <v>2732</v>
      </c>
      <c r="R42" s="874">
        <v>58</v>
      </c>
      <c r="S42" s="874">
        <v>1281</v>
      </c>
      <c r="T42" s="880"/>
      <c r="U42" s="875" t="s">
        <v>2744</v>
      </c>
      <c r="V42" s="877"/>
      <c r="W42" s="877"/>
      <c r="X42" s="877"/>
      <c r="Y42" s="875">
        <v>18</v>
      </c>
      <c r="Z42" s="875" t="s">
        <v>2745</v>
      </c>
      <c r="AA42" s="879" t="s">
        <v>2746</v>
      </c>
      <c r="AB42" s="879" t="s">
        <v>2747</v>
      </c>
      <c r="AC42" s="874"/>
      <c r="AD42" s="47">
        <v>1</v>
      </c>
      <c r="AE42" s="47"/>
      <c r="AF42" s="47">
        <v>1</v>
      </c>
      <c r="AG42" s="801" t="s">
        <v>2748</v>
      </c>
      <c r="AH42" s="837" t="s">
        <v>2749</v>
      </c>
      <c r="AI42" s="887">
        <v>1</v>
      </c>
      <c r="AJ42" s="888" t="s">
        <v>2750</v>
      </c>
      <c r="AK42" s="837" t="s">
        <v>2751</v>
      </c>
      <c r="AL42" s="48"/>
    </row>
    <row r="43" spans="1:38" ht="157.5">
      <c r="A43" s="214" t="s">
        <v>2940</v>
      </c>
      <c r="B43" s="281"/>
      <c r="C43" s="281"/>
      <c r="D43" s="354" t="s">
        <v>55</v>
      </c>
      <c r="E43" s="1049" t="s">
        <v>2752</v>
      </c>
      <c r="F43" s="65"/>
      <c r="G43" s="281"/>
      <c r="H43" s="65">
        <v>50</v>
      </c>
      <c r="I43" s="65">
        <v>50</v>
      </c>
      <c r="J43" s="425">
        <v>100</v>
      </c>
      <c r="K43" s="1049" t="s">
        <v>2753</v>
      </c>
      <c r="L43" s="56" t="s">
        <v>2754</v>
      </c>
      <c r="M43" s="65" t="s">
        <v>2755</v>
      </c>
      <c r="N43" s="56" t="s">
        <v>239</v>
      </c>
      <c r="O43" s="56" t="s">
        <v>2756</v>
      </c>
      <c r="P43" s="56" t="s">
        <v>2757</v>
      </c>
      <c r="Q43" s="65" t="s">
        <v>2732</v>
      </c>
      <c r="R43" s="202">
        <v>50</v>
      </c>
      <c r="S43" s="202">
        <v>50</v>
      </c>
      <c r="T43" s="202">
        <v>50</v>
      </c>
      <c r="U43" s="56" t="s">
        <v>2758</v>
      </c>
      <c r="V43" s="65">
        <v>1</v>
      </c>
      <c r="W43" s="202" t="s">
        <v>2759</v>
      </c>
      <c r="X43" s="65" t="s">
        <v>57</v>
      </c>
      <c r="Y43" s="65" t="s">
        <v>57</v>
      </c>
      <c r="Z43" s="65" t="s">
        <v>57</v>
      </c>
      <c r="AA43" s="65" t="s">
        <v>1257</v>
      </c>
      <c r="AB43" s="56" t="s">
        <v>2534</v>
      </c>
      <c r="AC43" s="65"/>
      <c r="AD43" s="65">
        <v>1</v>
      </c>
      <c r="AE43" s="65"/>
      <c r="AF43" s="65">
        <v>1</v>
      </c>
      <c r="AG43" s="56" t="s">
        <v>2760</v>
      </c>
      <c r="AH43" s="56" t="s">
        <v>2761</v>
      </c>
      <c r="AI43" s="202"/>
      <c r="AJ43" s="202" t="s">
        <v>68</v>
      </c>
      <c r="AK43" s="65"/>
      <c r="AL43" s="396" t="s">
        <v>2762</v>
      </c>
    </row>
    <row r="44" spans="1:38" ht="112.5">
      <c r="A44" s="214" t="s">
        <v>2944</v>
      </c>
      <c r="B44" s="65"/>
      <c r="C44" s="1050"/>
      <c r="D44" s="354" t="s">
        <v>55</v>
      </c>
      <c r="E44" s="1049" t="s">
        <v>2763</v>
      </c>
      <c r="F44" s="357"/>
      <c r="G44" s="357"/>
      <c r="H44" s="1049">
        <v>2</v>
      </c>
      <c r="I44" s="1049">
        <v>2</v>
      </c>
      <c r="J44" s="396">
        <v>4</v>
      </c>
      <c r="K44" s="55" t="s">
        <v>2764</v>
      </c>
      <c r="L44" s="55" t="s">
        <v>699</v>
      </c>
      <c r="M44" s="224">
        <v>131</v>
      </c>
      <c r="N44" s="56" t="s">
        <v>2765</v>
      </c>
      <c r="O44" s="56" t="s">
        <v>2766</v>
      </c>
      <c r="P44" s="396" t="s">
        <v>2767</v>
      </c>
      <c r="Q44" s="65" t="s">
        <v>2726</v>
      </c>
      <c r="R44" s="65">
        <v>1</v>
      </c>
      <c r="S44" s="65">
        <v>15</v>
      </c>
      <c r="T44" s="65">
        <v>6</v>
      </c>
      <c r="U44" s="396" t="s">
        <v>2941</v>
      </c>
      <c r="V44" s="65">
        <v>1</v>
      </c>
      <c r="W44" s="56" t="s">
        <v>2768</v>
      </c>
      <c r="X44" s="56" t="s">
        <v>2769</v>
      </c>
      <c r="Y44" s="65">
        <v>2</v>
      </c>
      <c r="Z44" s="56" t="s">
        <v>2768</v>
      </c>
      <c r="AA44" s="56" t="s">
        <v>469</v>
      </c>
      <c r="AB44" s="221">
        <v>42979</v>
      </c>
      <c r="AC44" s="65"/>
      <c r="AD44" s="65">
        <v>1</v>
      </c>
      <c r="AE44" s="65"/>
      <c r="AF44" s="65">
        <v>1</v>
      </c>
      <c r="AG44" s="56" t="s">
        <v>2942</v>
      </c>
      <c r="AH44" s="396" t="s">
        <v>2770</v>
      </c>
      <c r="AI44" s="56" t="s">
        <v>2943</v>
      </c>
      <c r="AJ44" s="65" t="s">
        <v>68</v>
      </c>
      <c r="AK44" s="210"/>
      <c r="AL44" s="396" t="s">
        <v>2938</v>
      </c>
    </row>
    <row r="45" spans="1:38" ht="15.75" thickBot="1">
      <c r="A45" s="890"/>
      <c r="B45" s="891"/>
      <c r="C45" s="892"/>
      <c r="D45" s="893"/>
      <c r="E45" s="892"/>
      <c r="F45" s="524"/>
      <c r="G45" s="524"/>
      <c r="H45" s="524"/>
      <c r="I45" s="524"/>
      <c r="J45" s="165">
        <f>SUM(F45:I45)</f>
        <v>0</v>
      </c>
      <c r="K45" s="894"/>
      <c r="L45" s="167"/>
      <c r="M45" s="168"/>
      <c r="N45" s="168"/>
      <c r="O45" s="496"/>
      <c r="P45" s="496"/>
      <c r="Q45" s="496"/>
      <c r="R45" s="895">
        <f>SUM(J45)</f>
        <v>0</v>
      </c>
      <c r="S45" s="896"/>
      <c r="T45" s="896">
        <f>SUM(S45)</f>
        <v>0</v>
      </c>
      <c r="U45" s="896"/>
      <c r="V45" s="897">
        <f>SUM(T45)</f>
        <v>0</v>
      </c>
      <c r="W45" s="898">
        <f>SUM(V45,R45)</f>
        <v>0</v>
      </c>
      <c r="X45" s="898"/>
      <c r="Y45" s="898">
        <f>SUM(W45)</f>
        <v>0</v>
      </c>
      <c r="Z45" s="898">
        <f>SUM(Y45)</f>
        <v>0</v>
      </c>
      <c r="AA45" s="898"/>
      <c r="AB45" s="898"/>
      <c r="AC45" s="898">
        <f>SUM(Z45)</f>
        <v>0</v>
      </c>
      <c r="AD45" s="898">
        <f t="shared" ref="AD45:AF45" si="4">SUM(AC45)</f>
        <v>0</v>
      </c>
      <c r="AE45" s="898">
        <f t="shared" si="4"/>
        <v>0</v>
      </c>
      <c r="AF45" s="898">
        <f t="shared" si="4"/>
        <v>0</v>
      </c>
      <c r="AG45" s="899"/>
      <c r="AH45" s="900"/>
      <c r="AI45" s="900"/>
      <c r="AJ45" s="898"/>
      <c r="AK45" s="901"/>
      <c r="AL45" s="902"/>
    </row>
    <row r="46" spans="1:38" ht="15.75" thickBot="1">
      <c r="A46" s="175" t="s">
        <v>45</v>
      </c>
      <c r="B46" s="176"/>
      <c r="C46" s="176"/>
      <c r="D46" s="176"/>
      <c r="E46" s="177"/>
      <c r="F46" s="88">
        <f>SUM(F13:F45)</f>
        <v>6</v>
      </c>
      <c r="G46" s="88">
        <f>SUM(G13:G45)</f>
        <v>0</v>
      </c>
      <c r="H46" s="88">
        <f>SUM(H13:H45)</f>
        <v>1543</v>
      </c>
      <c r="I46" s="88">
        <f>SUM(I13:I45)</f>
        <v>828</v>
      </c>
      <c r="J46" s="178">
        <f>SUM(F46:I46)</f>
        <v>2377</v>
      </c>
      <c r="K46" s="179" t="s">
        <v>57</v>
      </c>
      <c r="L46" s="179" t="s">
        <v>57</v>
      </c>
      <c r="M46" s="180" t="s">
        <v>57</v>
      </c>
      <c r="N46" s="88">
        <v>20</v>
      </c>
      <c r="O46" s="181"/>
      <c r="P46" s="181"/>
      <c r="Q46" s="181"/>
      <c r="R46" s="87">
        <f>SUM(R13:R45)</f>
        <v>1595</v>
      </c>
      <c r="S46" s="88">
        <f>SUM(S13:S45)</f>
        <v>4031</v>
      </c>
      <c r="T46" s="88">
        <f>SUM(T13:T45)</f>
        <v>2039</v>
      </c>
      <c r="U46" s="88"/>
      <c r="V46" s="88">
        <f t="shared" ref="V46:W46" si="5">SUM(V13:V45)</f>
        <v>105</v>
      </c>
      <c r="W46" s="88">
        <f t="shared" si="5"/>
        <v>3760</v>
      </c>
      <c r="X46" s="89"/>
      <c r="Y46" s="88">
        <f t="shared" ref="Y46:Z46" si="6">SUM(Y13:Y45)</f>
        <v>63</v>
      </c>
      <c r="Z46" s="88">
        <f t="shared" si="6"/>
        <v>22</v>
      </c>
      <c r="AA46" s="89"/>
      <c r="AB46" s="89"/>
      <c r="AC46" s="88">
        <f t="shared" ref="AC46:AF46" si="7">SUM(AC13:AC45)</f>
        <v>8</v>
      </c>
      <c r="AD46" s="88">
        <f t="shared" si="7"/>
        <v>17</v>
      </c>
      <c r="AE46" s="88">
        <f t="shared" si="7"/>
        <v>6</v>
      </c>
      <c r="AF46" s="88">
        <f t="shared" si="7"/>
        <v>19</v>
      </c>
      <c r="AG46" s="90"/>
      <c r="AH46" s="91"/>
      <c r="AI46" s="91"/>
      <c r="AJ46" s="88">
        <f>SUM(AJ13:AJ45)</f>
        <v>881</v>
      </c>
      <c r="AK46" s="89"/>
      <c r="AL46" s="387"/>
    </row>
    <row r="47" spans="1:38" ht="15.75" thickBot="1">
      <c r="A47" s="1058" t="s">
        <v>102</v>
      </c>
      <c r="B47" s="1059"/>
      <c r="C47" s="1059"/>
      <c r="D47" s="1059"/>
      <c r="E47" s="1059"/>
      <c r="F47" s="1059"/>
      <c r="G47" s="1059"/>
      <c r="H47" s="1059"/>
      <c r="I47" s="1059"/>
      <c r="J47" s="1059"/>
      <c r="K47" s="1059"/>
      <c r="L47" s="1059"/>
      <c r="M47" s="1059"/>
      <c r="N47" s="1059"/>
      <c r="O47" s="1059"/>
      <c r="P47" s="1059"/>
      <c r="Q47" s="1059"/>
      <c r="R47" s="1059"/>
      <c r="S47" s="1059"/>
      <c r="T47" s="1059"/>
      <c r="U47" s="1059"/>
      <c r="V47" s="1059"/>
      <c r="W47" s="1059"/>
      <c r="X47" s="1059"/>
      <c r="Y47" s="1059"/>
      <c r="Z47" s="1059"/>
      <c r="AA47" s="1059"/>
      <c r="AB47" s="1059"/>
      <c r="AC47" s="1059"/>
      <c r="AD47" s="1059"/>
      <c r="AE47" s="1059"/>
      <c r="AF47" s="1059"/>
      <c r="AG47" s="1059"/>
      <c r="AH47" s="1059"/>
      <c r="AI47" s="1059"/>
      <c r="AJ47" s="1059"/>
      <c r="AK47" s="1059"/>
      <c r="AL47" s="1120"/>
    </row>
    <row r="51" spans="1:17">
      <c r="A51" s="903" t="s">
        <v>2771</v>
      </c>
      <c r="B51" s="648"/>
      <c r="C51" s="648"/>
      <c r="D51" s="648"/>
      <c r="E51" s="648"/>
      <c r="M51" s="903" t="s">
        <v>2772</v>
      </c>
      <c r="N51" s="648"/>
      <c r="O51" s="648"/>
      <c r="P51" s="648"/>
      <c r="Q51" s="648"/>
    </row>
    <row r="52" spans="1:17">
      <c r="A52" t="s">
        <v>2775</v>
      </c>
      <c r="M52" t="s">
        <v>96</v>
      </c>
    </row>
    <row r="53" spans="1:17">
      <c r="A53" t="s">
        <v>2773</v>
      </c>
    </row>
    <row r="57" spans="1:17">
      <c r="A57" s="1125" t="s">
        <v>231</v>
      </c>
      <c r="B57" s="1125"/>
      <c r="C57" s="1125"/>
      <c r="D57" s="1125"/>
      <c r="E57" s="1125"/>
      <c r="M57" s="1125" t="s">
        <v>231</v>
      </c>
      <c r="N57" s="1125"/>
      <c r="O57" s="1125"/>
      <c r="P57" s="1125"/>
      <c r="Q57" s="1125"/>
    </row>
    <row r="58" spans="1:17">
      <c r="A58" t="s">
        <v>232</v>
      </c>
      <c r="M58" t="s">
        <v>2774</v>
      </c>
    </row>
  </sheetData>
  <mergeCells count="39">
    <mergeCell ref="S10:S12"/>
    <mergeCell ref="A1:E4"/>
    <mergeCell ref="F1:O2"/>
    <mergeCell ref="P1:Q1"/>
    <mergeCell ref="P2:Q2"/>
    <mergeCell ref="F3:O4"/>
    <mergeCell ref="P3:Q4"/>
    <mergeCell ref="AE10:AF11"/>
    <mergeCell ref="A9:N9"/>
    <mergeCell ref="R9:AL9"/>
    <mergeCell ref="A10:A12"/>
    <mergeCell ref="B10:D11"/>
    <mergeCell ref="E10:E12"/>
    <mergeCell ref="F10:J11"/>
    <mergeCell ref="K10:K12"/>
    <mergeCell ref="L10:L12"/>
    <mergeCell ref="M10:M12"/>
    <mergeCell ref="N10:N12"/>
    <mergeCell ref="X11:Z11"/>
    <mergeCell ref="O10:O12"/>
    <mergeCell ref="P10:P12"/>
    <mergeCell ref="Q10:Q12"/>
    <mergeCell ref="R10:R12"/>
    <mergeCell ref="V11:W11"/>
    <mergeCell ref="T10:T12"/>
    <mergeCell ref="A47:AL47"/>
    <mergeCell ref="A57:E57"/>
    <mergeCell ref="M57:Q57"/>
    <mergeCell ref="AG10:AG12"/>
    <mergeCell ref="AH10:AH12"/>
    <mergeCell ref="AI10:AI12"/>
    <mergeCell ref="AJ10:AJ12"/>
    <mergeCell ref="AK10:AK12"/>
    <mergeCell ref="AL10:AL12"/>
    <mergeCell ref="U10:U12"/>
    <mergeCell ref="V10:Z10"/>
    <mergeCell ref="AA10:AA12"/>
    <mergeCell ref="AB10:AB12"/>
    <mergeCell ref="AC10:AD11"/>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0"/>
  <sheetViews>
    <sheetView workbookViewId="0">
      <selection sqref="A1:E4"/>
    </sheetView>
  </sheetViews>
  <sheetFormatPr baseColWidth="10" defaultRowHeight="15"/>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c r="A7" s="4" t="s">
        <v>1829</v>
      </c>
      <c r="B7" s="4"/>
      <c r="C7" s="4"/>
      <c r="D7" s="4"/>
      <c r="E7" s="4"/>
      <c r="F7" s="4"/>
      <c r="G7" s="4"/>
      <c r="H7" s="4"/>
      <c r="I7" s="4"/>
      <c r="J7" s="4"/>
      <c r="K7" s="4"/>
    </row>
    <row r="8" spans="1:38" ht="15.75" thickBot="1">
      <c r="A8" s="4" t="s">
        <v>1830</v>
      </c>
      <c r="B8" s="4"/>
      <c r="C8" s="4"/>
      <c r="D8" s="4"/>
      <c r="E8" s="4"/>
      <c r="F8" s="4"/>
      <c r="G8" s="4"/>
      <c r="H8" s="4"/>
      <c r="I8" s="4"/>
    </row>
    <row r="9" spans="1:38" ht="15.75" customHeight="1" thickBot="1">
      <c r="A9" s="1142" t="s">
        <v>8</v>
      </c>
      <c r="B9" s="1143"/>
      <c r="C9" s="1143"/>
      <c r="D9" s="1143"/>
      <c r="E9" s="1143"/>
      <c r="F9" s="1143"/>
      <c r="G9" s="1143"/>
      <c r="H9" s="1143"/>
      <c r="I9" s="1143"/>
      <c r="J9" s="1143"/>
      <c r="K9" s="1143"/>
      <c r="L9" s="1143"/>
      <c r="M9" s="1143"/>
      <c r="N9" s="1144"/>
      <c r="O9" s="126"/>
      <c r="P9" s="126"/>
      <c r="Q9" s="126"/>
      <c r="R9" s="1145" t="s">
        <v>9</v>
      </c>
      <c r="S9" s="1146"/>
      <c r="T9" s="1146"/>
      <c r="U9" s="1146"/>
      <c r="V9" s="1147"/>
      <c r="W9" s="1147"/>
      <c r="X9" s="1147"/>
      <c r="Y9" s="1147"/>
      <c r="Z9" s="1147"/>
      <c r="AA9" s="1147"/>
      <c r="AB9" s="1147"/>
      <c r="AC9" s="1147"/>
      <c r="AD9" s="1147"/>
      <c r="AE9" s="1146"/>
      <c r="AF9" s="1146"/>
      <c r="AG9" s="1146"/>
      <c r="AH9" s="1146"/>
      <c r="AI9" s="1147"/>
      <c r="AJ9" s="1146"/>
      <c r="AK9" s="1146"/>
      <c r="AL9" s="1148"/>
    </row>
    <row r="10" spans="1:38" ht="20.25" customHeight="1">
      <c r="A10" s="1149" t="s">
        <v>10</v>
      </c>
      <c r="B10" s="1152" t="s">
        <v>11</v>
      </c>
      <c r="C10" s="1153"/>
      <c r="D10" s="1154"/>
      <c r="E10" s="1158" t="s">
        <v>12</v>
      </c>
      <c r="F10" s="1152" t="s">
        <v>13</v>
      </c>
      <c r="G10" s="1153"/>
      <c r="H10" s="1153"/>
      <c r="I10" s="1153"/>
      <c r="J10" s="1154"/>
      <c r="K10" s="1158" t="s">
        <v>14</v>
      </c>
      <c r="L10" s="1158" t="s">
        <v>15</v>
      </c>
      <c r="M10" s="1158" t="s">
        <v>16</v>
      </c>
      <c r="N10" s="1134" t="s">
        <v>17</v>
      </c>
      <c r="O10" s="1137" t="s">
        <v>18</v>
      </c>
      <c r="P10" s="1138" t="s">
        <v>19</v>
      </c>
      <c r="Q10" s="1139" t="s">
        <v>20</v>
      </c>
      <c r="R10" s="1140" t="s">
        <v>21</v>
      </c>
      <c r="S10" s="1124" t="s">
        <v>22</v>
      </c>
      <c r="T10" s="1124" t="s">
        <v>23</v>
      </c>
      <c r="U10" s="1124" t="s">
        <v>101</v>
      </c>
      <c r="V10" s="1127" t="s">
        <v>25</v>
      </c>
      <c r="W10" s="1127"/>
      <c r="X10" s="1127"/>
      <c r="Y10" s="1127"/>
      <c r="Z10" s="1127"/>
      <c r="AA10" s="1131" t="s">
        <v>26</v>
      </c>
      <c r="AB10" s="1127" t="s">
        <v>27</v>
      </c>
      <c r="AC10" s="1127" t="s">
        <v>28</v>
      </c>
      <c r="AD10" s="1127"/>
      <c r="AE10" s="1126" t="s">
        <v>29</v>
      </c>
      <c r="AF10" s="1126"/>
      <c r="AG10" s="1124" t="s">
        <v>30</v>
      </c>
      <c r="AH10" s="1128" t="s">
        <v>31</v>
      </c>
      <c r="AI10" s="1129" t="s">
        <v>32</v>
      </c>
      <c r="AJ10" s="1122" t="s">
        <v>33</v>
      </c>
      <c r="AK10" s="1123" t="s">
        <v>34</v>
      </c>
      <c r="AL10" s="1161" t="s">
        <v>35</v>
      </c>
    </row>
    <row r="11" spans="1:38" ht="20.25" customHeight="1">
      <c r="A11" s="1150"/>
      <c r="B11" s="1155"/>
      <c r="C11" s="1156"/>
      <c r="D11" s="1157"/>
      <c r="E11" s="1159"/>
      <c r="F11" s="1155"/>
      <c r="G11" s="1156"/>
      <c r="H11" s="1156"/>
      <c r="I11" s="1156"/>
      <c r="J11" s="1157"/>
      <c r="K11" s="1159"/>
      <c r="L11" s="1159"/>
      <c r="M11" s="1159"/>
      <c r="N11" s="1135"/>
      <c r="O11" s="1137"/>
      <c r="P11" s="1138"/>
      <c r="Q11" s="1139"/>
      <c r="R11" s="1122"/>
      <c r="S11" s="1124"/>
      <c r="T11" s="1124"/>
      <c r="U11" s="1124"/>
      <c r="V11" s="1127" t="s">
        <v>36</v>
      </c>
      <c r="W11" s="1127"/>
      <c r="X11" s="1127" t="s">
        <v>37</v>
      </c>
      <c r="Y11" s="1127"/>
      <c r="Z11" s="1127"/>
      <c r="AA11" s="1131"/>
      <c r="AB11" s="1127"/>
      <c r="AC11" s="1127"/>
      <c r="AD11" s="1127"/>
      <c r="AE11" s="1127"/>
      <c r="AF11" s="1127"/>
      <c r="AG11" s="1124"/>
      <c r="AH11" s="1128"/>
      <c r="AI11" s="1129"/>
      <c r="AJ11" s="1122"/>
      <c r="AK11" s="1124"/>
      <c r="AL11" s="1162"/>
    </row>
    <row r="12" spans="1:38" ht="57" thickBot="1">
      <c r="A12" s="1151"/>
      <c r="B12" s="127" t="s">
        <v>38</v>
      </c>
      <c r="C12" s="127" t="s">
        <v>39</v>
      </c>
      <c r="D12" s="128" t="s">
        <v>40</v>
      </c>
      <c r="E12" s="1160"/>
      <c r="F12" s="107" t="s">
        <v>41</v>
      </c>
      <c r="G12" s="107" t="s">
        <v>42</v>
      </c>
      <c r="H12" s="107" t="s">
        <v>43</v>
      </c>
      <c r="I12" s="107" t="s">
        <v>44</v>
      </c>
      <c r="J12" s="108" t="s">
        <v>45</v>
      </c>
      <c r="K12" s="1160"/>
      <c r="L12" s="1160"/>
      <c r="M12" s="1160"/>
      <c r="N12" s="1136"/>
      <c r="O12" s="1137"/>
      <c r="P12" s="1138"/>
      <c r="Q12" s="1139"/>
      <c r="R12" s="1168"/>
      <c r="S12" s="1163"/>
      <c r="T12" s="1163"/>
      <c r="U12" s="1163"/>
      <c r="V12" s="109" t="s">
        <v>46</v>
      </c>
      <c r="W12" s="109" t="s">
        <v>47</v>
      </c>
      <c r="X12" s="109" t="s">
        <v>48</v>
      </c>
      <c r="Y12" s="109" t="s">
        <v>49</v>
      </c>
      <c r="Z12" s="109" t="s">
        <v>47</v>
      </c>
      <c r="AA12" s="1131"/>
      <c r="AB12" s="1127"/>
      <c r="AC12" s="109" t="s">
        <v>50</v>
      </c>
      <c r="AD12" s="109" t="s">
        <v>51</v>
      </c>
      <c r="AE12" s="110" t="s">
        <v>52</v>
      </c>
      <c r="AF12" s="110" t="s">
        <v>53</v>
      </c>
      <c r="AG12" s="1163"/>
      <c r="AH12" s="1164"/>
      <c r="AI12" s="1129"/>
      <c r="AJ12" s="1122"/>
      <c r="AK12" s="1124"/>
      <c r="AL12" s="1162"/>
    </row>
    <row r="13" spans="1:38" s="648" customFormat="1" ht="23.25" customHeight="1" thickBot="1">
      <c r="A13" s="635"/>
      <c r="B13" s="636"/>
      <c r="C13" s="636"/>
      <c r="D13" s="637"/>
      <c r="E13" s="636"/>
      <c r="F13" s="638"/>
      <c r="G13" s="638"/>
      <c r="H13" s="638"/>
      <c r="I13" s="638"/>
      <c r="J13" s="639"/>
      <c r="K13" s="640"/>
      <c r="L13" s="640"/>
      <c r="M13" s="641"/>
      <c r="N13" s="642"/>
      <c r="O13" s="643"/>
      <c r="P13" s="643"/>
      <c r="Q13" s="643"/>
      <c r="R13" s="644"/>
      <c r="S13" s="638"/>
      <c r="T13" s="640"/>
      <c r="U13" s="640"/>
      <c r="V13" s="640"/>
      <c r="W13" s="640"/>
      <c r="X13" s="640"/>
      <c r="Y13" s="640"/>
      <c r="Z13" s="640"/>
      <c r="AA13" s="640"/>
      <c r="AB13" s="640"/>
      <c r="AC13" s="640"/>
      <c r="AD13" s="640"/>
      <c r="AE13" s="640"/>
      <c r="AF13" s="641"/>
      <c r="AG13" s="645"/>
      <c r="AH13" s="640"/>
      <c r="AI13" s="641"/>
      <c r="AJ13" s="646"/>
      <c r="AK13" s="647"/>
      <c r="AL13" s="647"/>
    </row>
    <row r="14" spans="1:38" s="648" customFormat="1" ht="112.5" customHeight="1">
      <c r="A14" s="663" t="s">
        <v>1831</v>
      </c>
      <c r="B14" s="664" t="s">
        <v>55</v>
      </c>
      <c r="C14" s="664"/>
      <c r="D14" s="664"/>
      <c r="E14" s="664" t="s">
        <v>1832</v>
      </c>
      <c r="F14" s="664"/>
      <c r="G14" s="664"/>
      <c r="H14" s="664" t="s">
        <v>72</v>
      </c>
      <c r="I14" s="664"/>
      <c r="J14" s="664" t="s">
        <v>72</v>
      </c>
      <c r="K14" s="664" t="s">
        <v>1833</v>
      </c>
      <c r="L14" s="664" t="s">
        <v>1834</v>
      </c>
      <c r="M14" s="664">
        <v>74</v>
      </c>
      <c r="N14" s="664" t="s">
        <v>1835</v>
      </c>
      <c r="O14" s="664" t="s">
        <v>1836</v>
      </c>
      <c r="P14" s="664" t="s">
        <v>1837</v>
      </c>
      <c r="Q14" s="664" t="s">
        <v>1838</v>
      </c>
      <c r="R14" s="664" t="s">
        <v>1839</v>
      </c>
      <c r="S14" s="664" t="s">
        <v>1840</v>
      </c>
      <c r="T14" s="664">
        <v>67</v>
      </c>
      <c r="U14" s="664" t="s">
        <v>1841</v>
      </c>
      <c r="V14" s="664">
        <v>5</v>
      </c>
      <c r="W14" s="664" t="s">
        <v>285</v>
      </c>
      <c r="X14" s="664" t="s">
        <v>68</v>
      </c>
      <c r="Y14" s="664"/>
      <c r="Z14" s="664"/>
      <c r="AA14" s="664"/>
      <c r="AB14" s="664"/>
      <c r="AC14" s="664"/>
      <c r="AD14" s="664" t="s">
        <v>55</v>
      </c>
      <c r="AE14" s="664"/>
      <c r="AF14" s="664" t="s">
        <v>55</v>
      </c>
      <c r="AG14" s="664" t="s">
        <v>1842</v>
      </c>
      <c r="AH14" s="665" t="s">
        <v>1843</v>
      </c>
      <c r="AI14" s="665"/>
      <c r="AJ14" s="664" t="s">
        <v>68</v>
      </c>
      <c r="AK14" s="664"/>
      <c r="AL14" s="678" t="s">
        <v>1844</v>
      </c>
    </row>
    <row r="15" spans="1:38" s="648" customFormat="1" ht="112.5" customHeight="1">
      <c r="A15" s="666" t="s">
        <v>1831</v>
      </c>
      <c r="B15" s="396"/>
      <c r="C15" s="396" t="s">
        <v>72</v>
      </c>
      <c r="D15" s="396"/>
      <c r="E15" s="396" t="s">
        <v>1832</v>
      </c>
      <c r="F15" s="396"/>
      <c r="G15" s="396"/>
      <c r="H15" s="396" t="s">
        <v>72</v>
      </c>
      <c r="I15" s="396"/>
      <c r="J15" s="396" t="s">
        <v>72</v>
      </c>
      <c r="K15" s="396" t="s">
        <v>1833</v>
      </c>
      <c r="L15" s="396" t="s">
        <v>1834</v>
      </c>
      <c r="M15" s="396">
        <v>75</v>
      </c>
      <c r="N15" s="396" t="s">
        <v>1835</v>
      </c>
      <c r="O15" s="396" t="s">
        <v>1836</v>
      </c>
      <c r="P15" s="396" t="s">
        <v>1837</v>
      </c>
      <c r="Q15" s="396" t="s">
        <v>1838</v>
      </c>
      <c r="R15" s="396">
        <v>176</v>
      </c>
      <c r="S15" s="396" t="s">
        <v>1845</v>
      </c>
      <c r="T15" s="396">
        <v>76</v>
      </c>
      <c r="U15" s="396" t="s">
        <v>1846</v>
      </c>
      <c r="V15" s="396">
        <v>4</v>
      </c>
      <c r="W15" s="396" t="s">
        <v>1847</v>
      </c>
      <c r="X15" s="396" t="s">
        <v>68</v>
      </c>
      <c r="Y15" s="396"/>
      <c r="Z15" s="396"/>
      <c r="AA15" s="396"/>
      <c r="AB15" s="396"/>
      <c r="AC15" s="396"/>
      <c r="AD15" s="396" t="s">
        <v>55</v>
      </c>
      <c r="AE15" s="396"/>
      <c r="AF15" s="396" t="s">
        <v>55</v>
      </c>
      <c r="AG15" s="396" t="s">
        <v>1848</v>
      </c>
      <c r="AH15" s="396" t="s">
        <v>1849</v>
      </c>
      <c r="AI15" s="667"/>
      <c r="AJ15" s="396" t="s">
        <v>68</v>
      </c>
      <c r="AK15" s="396"/>
      <c r="AL15" s="670"/>
    </row>
    <row r="16" spans="1:38" s="648" customFormat="1" ht="112.5" customHeight="1">
      <c r="A16" s="666" t="s">
        <v>1831</v>
      </c>
      <c r="B16" s="396"/>
      <c r="C16" s="396"/>
      <c r="D16" s="396" t="s">
        <v>72</v>
      </c>
      <c r="E16" s="396" t="s">
        <v>1832</v>
      </c>
      <c r="F16" s="396"/>
      <c r="G16" s="396"/>
      <c r="H16" s="396" t="s">
        <v>72</v>
      </c>
      <c r="I16" s="396"/>
      <c r="J16" s="396" t="s">
        <v>72</v>
      </c>
      <c r="K16" s="396" t="s">
        <v>1833</v>
      </c>
      <c r="L16" s="396" t="s">
        <v>1834</v>
      </c>
      <c r="M16" s="396">
        <v>76</v>
      </c>
      <c r="N16" s="396" t="s">
        <v>1835</v>
      </c>
      <c r="O16" s="396" t="s">
        <v>1836</v>
      </c>
      <c r="P16" s="396" t="s">
        <v>1837</v>
      </c>
      <c r="Q16" s="396" t="s">
        <v>1838</v>
      </c>
      <c r="R16" s="396">
        <v>116</v>
      </c>
      <c r="S16" s="396" t="s">
        <v>1850</v>
      </c>
      <c r="T16" s="396">
        <v>116</v>
      </c>
      <c r="U16" s="396" t="s">
        <v>1841</v>
      </c>
      <c r="V16" s="396">
        <v>4</v>
      </c>
      <c r="W16" s="396" t="s">
        <v>1847</v>
      </c>
      <c r="X16" s="396" t="s">
        <v>68</v>
      </c>
      <c r="Y16" s="396"/>
      <c r="Z16" s="396"/>
      <c r="AA16" s="396"/>
      <c r="AB16" s="396"/>
      <c r="AC16" s="396"/>
      <c r="AD16" s="396" t="s">
        <v>55</v>
      </c>
      <c r="AE16" s="396"/>
      <c r="AF16" s="396" t="s">
        <v>55</v>
      </c>
      <c r="AG16" s="396" t="s">
        <v>1851</v>
      </c>
      <c r="AH16" s="396" t="s">
        <v>1852</v>
      </c>
      <c r="AI16" s="667"/>
      <c r="AJ16" s="396" t="s">
        <v>68</v>
      </c>
      <c r="AK16" s="396"/>
      <c r="AL16" s="670" t="s">
        <v>1853</v>
      </c>
    </row>
    <row r="17" spans="1:49" s="648" customFormat="1" ht="47.25" customHeight="1">
      <c r="A17" s="666" t="s">
        <v>1854</v>
      </c>
      <c r="B17" s="396" t="s">
        <v>72</v>
      </c>
      <c r="C17" s="396"/>
      <c r="D17" s="396"/>
      <c r="E17" s="396" t="s">
        <v>1855</v>
      </c>
      <c r="F17" s="396"/>
      <c r="G17" s="396"/>
      <c r="H17" s="396">
        <v>1</v>
      </c>
      <c r="I17" s="396">
        <v>1</v>
      </c>
      <c r="J17" s="396">
        <v>2</v>
      </c>
      <c r="K17" s="396" t="s">
        <v>1856</v>
      </c>
      <c r="L17" s="396" t="s">
        <v>1857</v>
      </c>
      <c r="M17" s="396">
        <v>483</v>
      </c>
      <c r="N17" s="396" t="s">
        <v>1858</v>
      </c>
      <c r="O17" s="396" t="s">
        <v>1859</v>
      </c>
      <c r="P17" s="396" t="s">
        <v>1860</v>
      </c>
      <c r="Q17" s="396" t="s">
        <v>1838</v>
      </c>
      <c r="R17" s="396">
        <v>1</v>
      </c>
      <c r="S17" s="396">
        <v>160</v>
      </c>
      <c r="T17" s="396">
        <v>64</v>
      </c>
      <c r="U17" s="396" t="s">
        <v>1861</v>
      </c>
      <c r="V17" s="396">
        <v>3</v>
      </c>
      <c r="W17" s="396" t="s">
        <v>1862</v>
      </c>
      <c r="X17" s="396" t="s">
        <v>1863</v>
      </c>
      <c r="Y17" s="396">
        <v>6</v>
      </c>
      <c r="Z17" s="396">
        <v>12</v>
      </c>
      <c r="AA17" s="396"/>
      <c r="AB17" s="396"/>
      <c r="AC17" s="396" t="s">
        <v>55</v>
      </c>
      <c r="AD17" s="396"/>
      <c r="AE17" s="396" t="s">
        <v>55</v>
      </c>
      <c r="AF17" s="396"/>
      <c r="AG17" s="396" t="s">
        <v>1864</v>
      </c>
      <c r="AH17" s="396" t="s">
        <v>1865</v>
      </c>
      <c r="AI17" s="667">
        <v>0.97</v>
      </c>
      <c r="AJ17" s="396" t="s">
        <v>68</v>
      </c>
      <c r="AK17" s="396"/>
      <c r="AL17" s="670" t="s">
        <v>1866</v>
      </c>
    </row>
    <row r="18" spans="1:49" s="648" customFormat="1" ht="47.25" customHeight="1">
      <c r="A18" s="666" t="s">
        <v>1854</v>
      </c>
      <c r="B18" s="396"/>
      <c r="C18" s="396"/>
      <c r="D18" s="396" t="s">
        <v>72</v>
      </c>
      <c r="E18" s="396" t="s">
        <v>1855</v>
      </c>
      <c r="F18" s="396"/>
      <c r="G18" s="396"/>
      <c r="H18" s="396">
        <v>3</v>
      </c>
      <c r="I18" s="396">
        <v>3</v>
      </c>
      <c r="J18" s="396">
        <v>6</v>
      </c>
      <c r="K18" s="396" t="s">
        <v>1856</v>
      </c>
      <c r="L18" s="396" t="s">
        <v>1857</v>
      </c>
      <c r="M18" s="396">
        <v>484</v>
      </c>
      <c r="N18" s="396" t="s">
        <v>1858</v>
      </c>
      <c r="O18" s="396" t="s">
        <v>1859</v>
      </c>
      <c r="P18" s="396" t="s">
        <v>1860</v>
      </c>
      <c r="Q18" s="396" t="s">
        <v>1838</v>
      </c>
      <c r="R18" s="396">
        <v>3</v>
      </c>
      <c r="S18" s="396" t="s">
        <v>1867</v>
      </c>
      <c r="T18" s="396">
        <v>1</v>
      </c>
      <c r="U18" s="396" t="s">
        <v>1868</v>
      </c>
      <c r="V18" s="396">
        <v>2</v>
      </c>
      <c r="W18" s="396" t="s">
        <v>285</v>
      </c>
      <c r="X18" s="396" t="s">
        <v>68</v>
      </c>
      <c r="Y18" s="396"/>
      <c r="Z18" s="396"/>
      <c r="AA18" s="396"/>
      <c r="AB18" s="396"/>
      <c r="AC18" s="396"/>
      <c r="AD18" s="396" t="s">
        <v>55</v>
      </c>
      <c r="AE18" s="396"/>
      <c r="AF18" s="396" t="s">
        <v>55</v>
      </c>
      <c r="AG18" s="396" t="s">
        <v>1869</v>
      </c>
      <c r="AH18" s="396" t="s">
        <v>1870</v>
      </c>
      <c r="AI18" s="667">
        <v>0.97</v>
      </c>
      <c r="AJ18" s="396" t="s">
        <v>68</v>
      </c>
      <c r="AK18" s="396"/>
      <c r="AL18" s="670" t="s">
        <v>1871</v>
      </c>
    </row>
    <row r="19" spans="1:49" s="648" customFormat="1" ht="180" customHeight="1">
      <c r="A19" s="666" t="s">
        <v>1872</v>
      </c>
      <c r="B19" s="396" t="s">
        <v>55</v>
      </c>
      <c r="C19" s="396"/>
      <c r="D19" s="396"/>
      <c r="E19" s="396" t="s">
        <v>1873</v>
      </c>
      <c r="F19" s="396"/>
      <c r="G19" s="396"/>
      <c r="H19" s="396"/>
      <c r="I19" s="396">
        <v>1</v>
      </c>
      <c r="J19" s="396">
        <v>1</v>
      </c>
      <c r="K19" s="396" t="s">
        <v>1856</v>
      </c>
      <c r="L19" s="396" t="s">
        <v>1857</v>
      </c>
      <c r="M19" s="396">
        <v>74</v>
      </c>
      <c r="N19" s="396" t="s">
        <v>1874</v>
      </c>
      <c r="O19" s="396" t="s">
        <v>1836</v>
      </c>
      <c r="P19" s="396" t="s">
        <v>1875</v>
      </c>
      <c r="Q19" s="396" t="s">
        <v>1838</v>
      </c>
      <c r="R19" s="396">
        <v>1</v>
      </c>
      <c r="S19" s="396">
        <v>61</v>
      </c>
      <c r="T19" s="396">
        <v>56</v>
      </c>
      <c r="U19" s="396" t="s">
        <v>1876</v>
      </c>
      <c r="V19" s="396"/>
      <c r="W19" s="396"/>
      <c r="X19" s="396" t="s">
        <v>1877</v>
      </c>
      <c r="Y19" s="396">
        <v>1</v>
      </c>
      <c r="Z19" s="396">
        <v>3</v>
      </c>
      <c r="AA19" s="396"/>
      <c r="AB19" s="396"/>
      <c r="AC19" s="396"/>
      <c r="AD19" s="396" t="s">
        <v>55</v>
      </c>
      <c r="AE19" s="396"/>
      <c r="AF19" s="396" t="s">
        <v>55</v>
      </c>
      <c r="AG19" s="396" t="s">
        <v>1878</v>
      </c>
      <c r="AH19" s="396" t="s">
        <v>1879</v>
      </c>
      <c r="AI19" s="667">
        <v>0.97</v>
      </c>
      <c r="AJ19" s="396"/>
      <c r="AK19" s="396"/>
      <c r="AL19" s="670" t="s">
        <v>1880</v>
      </c>
    </row>
    <row r="20" spans="1:49" s="648" customFormat="1" ht="70.5" customHeight="1">
      <c r="A20" s="679" t="s">
        <v>1881</v>
      </c>
      <c r="B20" s="614" t="s">
        <v>72</v>
      </c>
      <c r="C20" s="614"/>
      <c r="D20" s="614"/>
      <c r="E20" s="673" t="s">
        <v>1882</v>
      </c>
      <c r="F20" s="276"/>
      <c r="G20" s="276"/>
      <c r="H20" s="467"/>
      <c r="I20" s="276">
        <v>1</v>
      </c>
      <c r="J20" s="276">
        <f>SUM(F20:I20)</f>
        <v>1</v>
      </c>
      <c r="K20" s="468" t="s">
        <v>1883</v>
      </c>
      <c r="L20" s="675" t="s">
        <v>1884</v>
      </c>
      <c r="M20" s="614">
        <v>624</v>
      </c>
      <c r="N20" s="396" t="s">
        <v>1058</v>
      </c>
      <c r="O20" s="673" t="s">
        <v>1885</v>
      </c>
      <c r="P20" s="614">
        <v>31</v>
      </c>
      <c r="Q20" s="673" t="s">
        <v>1886</v>
      </c>
      <c r="R20" s="396">
        <v>31</v>
      </c>
      <c r="S20" s="396">
        <v>38</v>
      </c>
      <c r="T20" s="396">
        <v>30</v>
      </c>
      <c r="U20" s="668" t="s">
        <v>1887</v>
      </c>
      <c r="V20" s="396">
        <v>4</v>
      </c>
      <c r="W20" s="396"/>
      <c r="X20" s="396" t="s">
        <v>239</v>
      </c>
      <c r="Y20" s="396" t="s">
        <v>239</v>
      </c>
      <c r="Z20" s="396" t="s">
        <v>239</v>
      </c>
      <c r="AA20" s="396" t="s">
        <v>239</v>
      </c>
      <c r="AB20" s="396" t="s">
        <v>1888</v>
      </c>
      <c r="AC20" s="396"/>
      <c r="AD20" s="396" t="s">
        <v>72</v>
      </c>
      <c r="AE20" s="396"/>
      <c r="AF20" s="396">
        <v>1</v>
      </c>
      <c r="AG20" s="667" t="s">
        <v>1889</v>
      </c>
      <c r="AH20" s="396" t="s">
        <v>1890</v>
      </c>
      <c r="AI20" s="667">
        <v>1</v>
      </c>
      <c r="AJ20" s="396" t="s">
        <v>1891</v>
      </c>
      <c r="AK20" s="396" t="s">
        <v>1892</v>
      </c>
      <c r="AL20" s="670" t="s">
        <v>1893</v>
      </c>
    </row>
    <row r="21" spans="1:49" s="648" customFormat="1" ht="225">
      <c r="A21" s="683" t="s">
        <v>1894</v>
      </c>
      <c r="B21" s="614"/>
      <c r="C21" s="614" t="s">
        <v>72</v>
      </c>
      <c r="D21" s="614"/>
      <c r="E21" s="673" t="s">
        <v>1895</v>
      </c>
      <c r="F21" s="467"/>
      <c r="G21" s="467"/>
      <c r="H21" s="467" t="s">
        <v>72</v>
      </c>
      <c r="I21" s="467" t="s">
        <v>72</v>
      </c>
      <c r="J21" s="276" t="s">
        <v>72</v>
      </c>
      <c r="K21" s="680" t="s">
        <v>2099</v>
      </c>
      <c r="L21" s="681" t="s">
        <v>108</v>
      </c>
      <c r="M21" s="614">
        <v>624</v>
      </c>
      <c r="N21" s="396" t="s">
        <v>1058</v>
      </c>
      <c r="O21" s="673" t="s">
        <v>1885</v>
      </c>
      <c r="P21" s="614">
        <v>31</v>
      </c>
      <c r="Q21" s="673" t="s">
        <v>1886</v>
      </c>
      <c r="R21" s="682">
        <v>37</v>
      </c>
      <c r="S21" s="396">
        <v>12</v>
      </c>
      <c r="T21" s="396">
        <v>12</v>
      </c>
      <c r="U21" s="668" t="s">
        <v>1896</v>
      </c>
      <c r="V21" s="396">
        <v>2</v>
      </c>
      <c r="W21" s="396"/>
      <c r="X21" s="396" t="s">
        <v>239</v>
      </c>
      <c r="Y21" s="396" t="s">
        <v>239</v>
      </c>
      <c r="Z21" s="396" t="s">
        <v>239</v>
      </c>
      <c r="AA21" s="396" t="s">
        <v>239</v>
      </c>
      <c r="AB21" s="396" t="s">
        <v>1897</v>
      </c>
      <c r="AC21" s="396"/>
      <c r="AD21" s="396">
        <v>1</v>
      </c>
      <c r="AE21" s="396"/>
      <c r="AF21" s="396">
        <v>1</v>
      </c>
      <c r="AG21" s="669" t="s">
        <v>1898</v>
      </c>
      <c r="AH21" s="396" t="s">
        <v>1899</v>
      </c>
      <c r="AI21" s="396"/>
      <c r="AJ21" s="396">
        <v>12</v>
      </c>
      <c r="AK21" s="396"/>
      <c r="AL21" s="670"/>
    </row>
    <row r="22" spans="1:49" s="648" customFormat="1" ht="236.25">
      <c r="A22" s="683" t="s">
        <v>1900</v>
      </c>
      <c r="B22" s="614"/>
      <c r="C22" s="614" t="s">
        <v>72</v>
      </c>
      <c r="D22" s="614"/>
      <c r="E22" s="673" t="s">
        <v>1901</v>
      </c>
      <c r="F22" s="467"/>
      <c r="G22" s="467"/>
      <c r="H22" s="467" t="s">
        <v>72</v>
      </c>
      <c r="I22" s="467" t="s">
        <v>72</v>
      </c>
      <c r="J22" s="276" t="s">
        <v>72</v>
      </c>
      <c r="K22" s="468" t="s">
        <v>1902</v>
      </c>
      <c r="L22" s="468" t="s">
        <v>108</v>
      </c>
      <c r="M22" s="614">
        <v>624</v>
      </c>
      <c r="N22" s="396" t="s">
        <v>1058</v>
      </c>
      <c r="O22" s="673" t="s">
        <v>1885</v>
      </c>
      <c r="P22" s="614">
        <v>31</v>
      </c>
      <c r="Q22" s="673" t="s">
        <v>1886</v>
      </c>
      <c r="R22" s="396">
        <v>27</v>
      </c>
      <c r="S22" s="396">
        <v>14</v>
      </c>
      <c r="T22" s="396">
        <v>14</v>
      </c>
      <c r="U22" s="668" t="s">
        <v>1903</v>
      </c>
      <c r="V22" s="396">
        <v>2</v>
      </c>
      <c r="W22" s="396"/>
      <c r="X22" s="396" t="s">
        <v>239</v>
      </c>
      <c r="Y22" s="396" t="s">
        <v>239</v>
      </c>
      <c r="Z22" s="396" t="s">
        <v>239</v>
      </c>
      <c r="AA22" s="396" t="s">
        <v>239</v>
      </c>
      <c r="AB22" s="396" t="s">
        <v>1897</v>
      </c>
      <c r="AC22" s="396"/>
      <c r="AD22" s="396">
        <v>1</v>
      </c>
      <c r="AE22" s="396"/>
      <c r="AF22" s="396">
        <v>1</v>
      </c>
      <c r="AG22" s="669" t="s">
        <v>1904</v>
      </c>
      <c r="AH22" s="396" t="s">
        <v>1905</v>
      </c>
      <c r="AI22" s="396"/>
      <c r="AJ22" s="396">
        <v>12</v>
      </c>
      <c r="AK22" s="396"/>
      <c r="AL22" s="670"/>
    </row>
    <row r="23" spans="1:49" s="648" customFormat="1" ht="409.5">
      <c r="A23" s="679" t="s">
        <v>1906</v>
      </c>
      <c r="B23" s="614"/>
      <c r="C23" s="614" t="s">
        <v>72</v>
      </c>
      <c r="D23" s="614"/>
      <c r="E23" s="673" t="s">
        <v>1907</v>
      </c>
      <c r="F23" s="467"/>
      <c r="G23" s="467"/>
      <c r="H23" s="684">
        <v>1</v>
      </c>
      <c r="I23" s="684">
        <v>1</v>
      </c>
      <c r="J23" s="276">
        <f>SUM(H23:I23)</f>
        <v>2</v>
      </c>
      <c r="K23" s="681" t="s">
        <v>1908</v>
      </c>
      <c r="L23" s="681" t="s">
        <v>108</v>
      </c>
      <c r="M23" s="614">
        <v>624</v>
      </c>
      <c r="N23" s="396" t="s">
        <v>1058</v>
      </c>
      <c r="O23" s="685" t="s">
        <v>1885</v>
      </c>
      <c r="P23" s="614">
        <v>31</v>
      </c>
      <c r="Q23" s="673" t="s">
        <v>1886</v>
      </c>
      <c r="R23" s="396">
        <v>31</v>
      </c>
      <c r="S23" s="396">
        <v>31</v>
      </c>
      <c r="T23" s="396">
        <v>31</v>
      </c>
      <c r="U23" s="668" t="s">
        <v>1887</v>
      </c>
      <c r="V23" s="396">
        <v>4</v>
      </c>
      <c r="W23" s="396"/>
      <c r="X23" s="396" t="s">
        <v>239</v>
      </c>
      <c r="Y23" s="396" t="s">
        <v>239</v>
      </c>
      <c r="Z23" s="396" t="s">
        <v>239</v>
      </c>
      <c r="AA23" s="396" t="s">
        <v>239</v>
      </c>
      <c r="AB23" s="396" t="s">
        <v>1909</v>
      </c>
      <c r="AC23" s="396"/>
      <c r="AD23" s="396">
        <v>1</v>
      </c>
      <c r="AE23" s="396"/>
      <c r="AF23" s="396">
        <v>1</v>
      </c>
      <c r="AG23" s="667" t="s">
        <v>1910</v>
      </c>
      <c r="AH23" s="396" t="s">
        <v>1911</v>
      </c>
      <c r="AI23" s="396"/>
      <c r="AJ23" s="396">
        <v>31</v>
      </c>
      <c r="AK23" s="396"/>
      <c r="AL23" s="670" t="s">
        <v>1912</v>
      </c>
    </row>
    <row r="24" spans="1:49" s="648" customFormat="1" ht="409.5">
      <c r="A24" s="679" t="s">
        <v>1913</v>
      </c>
      <c r="B24" s="467"/>
      <c r="C24" s="614" t="s">
        <v>72</v>
      </c>
      <c r="D24" s="467"/>
      <c r="E24" s="673" t="s">
        <v>1914</v>
      </c>
      <c r="F24" s="467"/>
      <c r="G24" s="467"/>
      <c r="H24" s="467"/>
      <c r="I24" s="467">
        <v>1</v>
      </c>
      <c r="J24" s="276">
        <f t="shared" ref="J24:J29" si="0">SUM(F24:I24)</f>
        <v>1</v>
      </c>
      <c r="K24" s="675" t="s">
        <v>1915</v>
      </c>
      <c r="L24" s="675" t="s">
        <v>108</v>
      </c>
      <c r="M24" s="614">
        <v>626</v>
      </c>
      <c r="N24" s="396" t="s">
        <v>1058</v>
      </c>
      <c r="O24" s="673" t="s">
        <v>1885</v>
      </c>
      <c r="P24" s="614">
        <v>31</v>
      </c>
      <c r="Q24" s="673" t="s">
        <v>1886</v>
      </c>
      <c r="R24" s="396">
        <v>31</v>
      </c>
      <c r="S24" s="396">
        <v>45</v>
      </c>
      <c r="T24" s="396">
        <v>31</v>
      </c>
      <c r="U24" s="668" t="s">
        <v>1887</v>
      </c>
      <c r="V24" s="396">
        <v>4</v>
      </c>
      <c r="W24" s="396"/>
      <c r="X24" s="396" t="s">
        <v>239</v>
      </c>
      <c r="Y24" s="396" t="s">
        <v>239</v>
      </c>
      <c r="Z24" s="396" t="s">
        <v>239</v>
      </c>
      <c r="AA24" s="396" t="s">
        <v>239</v>
      </c>
      <c r="AB24" s="396" t="s">
        <v>1909</v>
      </c>
      <c r="AC24" s="396"/>
      <c r="AD24" s="396">
        <v>1</v>
      </c>
      <c r="AE24" s="396"/>
      <c r="AF24" s="396">
        <v>1</v>
      </c>
      <c r="AG24" s="396" t="s">
        <v>1916</v>
      </c>
      <c r="AH24" s="396" t="s">
        <v>1917</v>
      </c>
      <c r="AI24" s="396"/>
      <c r="AJ24" s="396">
        <v>45</v>
      </c>
      <c r="AK24" s="396"/>
      <c r="AL24" s="670" t="s">
        <v>1918</v>
      </c>
    </row>
    <row r="25" spans="1:49" s="648" customFormat="1" ht="371.25">
      <c r="A25" s="679" t="s">
        <v>1919</v>
      </c>
      <c r="B25" s="467" t="s">
        <v>72</v>
      </c>
      <c r="C25" s="467"/>
      <c r="D25" s="467"/>
      <c r="E25" s="673" t="s">
        <v>1920</v>
      </c>
      <c r="F25" s="467"/>
      <c r="G25" s="467"/>
      <c r="H25" s="467"/>
      <c r="I25" s="684">
        <v>1</v>
      </c>
      <c r="J25" s="276">
        <f t="shared" si="0"/>
        <v>1</v>
      </c>
      <c r="K25" s="675" t="s">
        <v>1921</v>
      </c>
      <c r="L25" s="675" t="s">
        <v>108</v>
      </c>
      <c r="M25" s="614">
        <v>627</v>
      </c>
      <c r="N25" s="396" t="s">
        <v>1058</v>
      </c>
      <c r="O25" s="673" t="s">
        <v>1885</v>
      </c>
      <c r="P25" s="614">
        <v>24</v>
      </c>
      <c r="Q25" s="673" t="s">
        <v>1886</v>
      </c>
      <c r="R25" s="396">
        <v>24</v>
      </c>
      <c r="S25" s="396">
        <v>24</v>
      </c>
      <c r="T25" s="396">
        <v>24</v>
      </c>
      <c r="U25" s="668" t="s">
        <v>1922</v>
      </c>
      <c r="V25" s="396">
        <v>5</v>
      </c>
      <c r="W25" s="396"/>
      <c r="X25" s="396" t="s">
        <v>239</v>
      </c>
      <c r="Y25" s="396" t="s">
        <v>239</v>
      </c>
      <c r="Z25" s="396" t="s">
        <v>239</v>
      </c>
      <c r="AA25" s="396" t="s">
        <v>239</v>
      </c>
      <c r="AB25" s="396" t="s">
        <v>1897</v>
      </c>
      <c r="AC25" s="396"/>
      <c r="AD25" s="396">
        <v>1</v>
      </c>
      <c r="AE25" s="396"/>
      <c r="AF25" s="396">
        <v>1</v>
      </c>
      <c r="AG25" s="396" t="s">
        <v>1923</v>
      </c>
      <c r="AH25" s="396" t="s">
        <v>1924</v>
      </c>
      <c r="AI25" s="667">
        <v>0.7</v>
      </c>
      <c r="AJ25" s="396">
        <v>24</v>
      </c>
      <c r="AK25" s="396"/>
      <c r="AL25" s="670"/>
    </row>
    <row r="26" spans="1:49" s="648" customFormat="1" ht="371.25">
      <c r="A26" s="679" t="s">
        <v>1925</v>
      </c>
      <c r="B26" s="467"/>
      <c r="C26" s="467" t="s">
        <v>72</v>
      </c>
      <c r="D26" s="467"/>
      <c r="E26" s="673" t="s">
        <v>2097</v>
      </c>
      <c r="F26" s="467"/>
      <c r="G26" s="467"/>
      <c r="H26" s="467">
        <v>1</v>
      </c>
      <c r="I26" s="467"/>
      <c r="J26" s="276">
        <f t="shared" si="0"/>
        <v>1</v>
      </c>
      <c r="K26" s="675" t="s">
        <v>1926</v>
      </c>
      <c r="L26" s="675" t="s">
        <v>108</v>
      </c>
      <c r="M26" s="614">
        <v>624</v>
      </c>
      <c r="N26" s="396" t="s">
        <v>1058</v>
      </c>
      <c r="O26" s="673" t="s">
        <v>1885</v>
      </c>
      <c r="P26" s="614">
        <v>24</v>
      </c>
      <c r="Q26" s="673" t="s">
        <v>1886</v>
      </c>
      <c r="R26" s="396" t="s">
        <v>1927</v>
      </c>
      <c r="S26" s="396">
        <v>24</v>
      </c>
      <c r="T26" s="396">
        <v>24</v>
      </c>
      <c r="U26" s="668" t="s">
        <v>1922</v>
      </c>
      <c r="V26" s="396">
        <v>5</v>
      </c>
      <c r="W26" s="396"/>
      <c r="X26" s="396" t="s">
        <v>239</v>
      </c>
      <c r="Y26" s="396" t="s">
        <v>239</v>
      </c>
      <c r="Z26" s="396" t="s">
        <v>239</v>
      </c>
      <c r="AA26" s="396" t="s">
        <v>239</v>
      </c>
      <c r="AB26" s="396" t="s">
        <v>1897</v>
      </c>
      <c r="AC26" s="396"/>
      <c r="AD26" s="396">
        <v>1</v>
      </c>
      <c r="AE26" s="396"/>
      <c r="AF26" s="396">
        <v>1</v>
      </c>
      <c r="AG26" s="396" t="s">
        <v>1928</v>
      </c>
      <c r="AH26" s="396" t="s">
        <v>1929</v>
      </c>
      <c r="AI26" s="396"/>
      <c r="AJ26" s="396">
        <v>24</v>
      </c>
      <c r="AK26" s="396"/>
      <c r="AL26" s="670"/>
    </row>
    <row r="27" spans="1:49" s="648" customFormat="1" ht="180">
      <c r="A27" s="679" t="s">
        <v>1930</v>
      </c>
      <c r="B27" s="614"/>
      <c r="C27" s="614" t="s">
        <v>72</v>
      </c>
      <c r="D27" s="614"/>
      <c r="E27" s="673" t="s">
        <v>1931</v>
      </c>
      <c r="F27" s="467"/>
      <c r="G27" s="467"/>
      <c r="H27" s="684">
        <v>1</v>
      </c>
      <c r="I27" s="684">
        <v>1</v>
      </c>
      <c r="J27" s="276">
        <f t="shared" si="0"/>
        <v>2</v>
      </c>
      <c r="K27" s="675" t="s">
        <v>1932</v>
      </c>
      <c r="L27" s="681" t="s">
        <v>108</v>
      </c>
      <c r="M27" s="614">
        <v>626</v>
      </c>
      <c r="N27" s="396" t="s">
        <v>1058</v>
      </c>
      <c r="O27" s="673" t="s">
        <v>1885</v>
      </c>
      <c r="P27" s="614">
        <v>9</v>
      </c>
      <c r="Q27" s="673" t="s">
        <v>1886</v>
      </c>
      <c r="R27" s="396">
        <v>9</v>
      </c>
      <c r="S27" s="396">
        <v>9</v>
      </c>
      <c r="T27" s="396">
        <v>9</v>
      </c>
      <c r="U27" s="668" t="s">
        <v>1933</v>
      </c>
      <c r="V27" s="396">
        <v>3</v>
      </c>
      <c r="W27" s="396"/>
      <c r="X27" s="396" t="s">
        <v>239</v>
      </c>
      <c r="Y27" s="396" t="s">
        <v>239</v>
      </c>
      <c r="Z27" s="396" t="s">
        <v>239</v>
      </c>
      <c r="AA27" s="396" t="s">
        <v>239</v>
      </c>
      <c r="AB27" s="396" t="s">
        <v>1897</v>
      </c>
      <c r="AC27" s="396"/>
      <c r="AD27" s="396">
        <v>1</v>
      </c>
      <c r="AE27" s="396"/>
      <c r="AF27" s="396">
        <v>1</v>
      </c>
      <c r="AG27" s="396" t="s">
        <v>1934</v>
      </c>
      <c r="AH27" s="396" t="s">
        <v>1935</v>
      </c>
      <c r="AI27" s="396"/>
      <c r="AJ27" s="396">
        <v>9</v>
      </c>
      <c r="AK27" s="396"/>
      <c r="AL27" s="670"/>
    </row>
    <row r="28" spans="1:49" s="648" customFormat="1" ht="44.25" customHeight="1">
      <c r="A28" s="679" t="s">
        <v>1936</v>
      </c>
      <c r="B28" s="614"/>
      <c r="C28" s="614" t="s">
        <v>72</v>
      </c>
      <c r="D28" s="614"/>
      <c r="E28" s="673" t="s">
        <v>1937</v>
      </c>
      <c r="F28" s="467"/>
      <c r="G28" s="467"/>
      <c r="H28" s="467"/>
      <c r="I28" s="684">
        <v>1</v>
      </c>
      <c r="J28" s="707">
        <f t="shared" si="0"/>
        <v>1</v>
      </c>
      <c r="K28" s="675" t="s">
        <v>1938</v>
      </c>
      <c r="L28" s="681" t="s">
        <v>108</v>
      </c>
      <c r="M28" s="614">
        <v>624</v>
      </c>
      <c r="N28" s="396" t="s">
        <v>1058</v>
      </c>
      <c r="O28" s="673" t="s">
        <v>1885</v>
      </c>
      <c r="P28" s="614">
        <v>32</v>
      </c>
      <c r="Q28" s="673" t="s">
        <v>1886</v>
      </c>
      <c r="R28" s="396">
        <v>19</v>
      </c>
      <c r="S28" s="396">
        <v>80</v>
      </c>
      <c r="T28" s="396">
        <v>13</v>
      </c>
      <c r="U28" s="396" t="s">
        <v>1939</v>
      </c>
      <c r="V28" s="396">
        <v>3</v>
      </c>
      <c r="W28" s="396">
        <v>120</v>
      </c>
      <c r="X28" s="396" t="s">
        <v>1940</v>
      </c>
      <c r="Y28" s="396" t="s">
        <v>239</v>
      </c>
      <c r="Z28" s="396" t="s">
        <v>239</v>
      </c>
      <c r="AA28" s="396" t="s">
        <v>239</v>
      </c>
      <c r="AB28" s="396" t="s">
        <v>1897</v>
      </c>
      <c r="AC28" s="396"/>
      <c r="AD28" s="396"/>
      <c r="AE28" s="396"/>
      <c r="AF28" s="396"/>
      <c r="AG28" s="396" t="s">
        <v>1941</v>
      </c>
      <c r="AH28" s="396" t="s">
        <v>1942</v>
      </c>
      <c r="AI28" s="396"/>
      <c r="AJ28" s="396">
        <v>50</v>
      </c>
      <c r="AK28" s="396"/>
      <c r="AL28" s="670"/>
    </row>
    <row r="29" spans="1:49" s="648" customFormat="1" ht="409.5">
      <c r="A29" s="679" t="s">
        <v>1943</v>
      </c>
      <c r="B29" s="614"/>
      <c r="C29" s="614"/>
      <c r="D29" s="614" t="s">
        <v>72</v>
      </c>
      <c r="E29" s="685" t="s">
        <v>2098</v>
      </c>
      <c r="F29" s="467"/>
      <c r="G29" s="467"/>
      <c r="H29" s="684">
        <v>1</v>
      </c>
      <c r="I29" s="684">
        <v>1</v>
      </c>
      <c r="J29" s="276">
        <f t="shared" si="0"/>
        <v>2</v>
      </c>
      <c r="K29" s="681" t="s">
        <v>1944</v>
      </c>
      <c r="L29" s="681" t="s">
        <v>108</v>
      </c>
      <c r="M29" s="614">
        <v>624</v>
      </c>
      <c r="N29" s="396" t="s">
        <v>1058</v>
      </c>
      <c r="O29" s="673" t="s">
        <v>1885</v>
      </c>
      <c r="P29" s="708">
        <v>31</v>
      </c>
      <c r="Q29" s="673" t="s">
        <v>1886</v>
      </c>
      <c r="R29" s="396">
        <v>31</v>
      </c>
      <c r="S29" s="396">
        <v>31</v>
      </c>
      <c r="T29" s="396">
        <v>31</v>
      </c>
      <c r="U29" s="668" t="s">
        <v>1887</v>
      </c>
      <c r="V29" s="396">
        <v>1</v>
      </c>
      <c r="W29" s="396"/>
      <c r="X29" s="396" t="s">
        <v>239</v>
      </c>
      <c r="Y29" s="396" t="s">
        <v>1945</v>
      </c>
      <c r="Z29" s="396" t="s">
        <v>239</v>
      </c>
      <c r="AA29" s="396" t="s">
        <v>239</v>
      </c>
      <c r="AB29" s="396" t="s">
        <v>1946</v>
      </c>
      <c r="AC29" s="396" t="s">
        <v>239</v>
      </c>
      <c r="AD29" s="396" t="s">
        <v>239</v>
      </c>
      <c r="AE29" s="396" t="s">
        <v>239</v>
      </c>
      <c r="AF29" s="396" t="s">
        <v>239</v>
      </c>
      <c r="AG29" s="667" t="s">
        <v>1947</v>
      </c>
      <c r="AH29" s="396" t="s">
        <v>1948</v>
      </c>
      <c r="AI29" s="396"/>
      <c r="AJ29" s="396">
        <v>31</v>
      </c>
      <c r="AK29" s="396"/>
      <c r="AL29" s="670" t="s">
        <v>1949</v>
      </c>
    </row>
    <row r="30" spans="1:49" s="648" customFormat="1" ht="138" customHeight="1">
      <c r="A30" s="709" t="s">
        <v>1950</v>
      </c>
      <c r="B30" s="202" t="s">
        <v>72</v>
      </c>
      <c r="C30" s="202"/>
      <c r="D30" s="202"/>
      <c r="E30" s="668" t="s">
        <v>1951</v>
      </c>
      <c r="F30" s="696"/>
      <c r="G30" s="696"/>
      <c r="H30" s="696">
        <v>30</v>
      </c>
      <c r="I30" s="696">
        <v>30</v>
      </c>
      <c r="J30" s="473">
        <v>30</v>
      </c>
      <c r="K30" s="468" t="s">
        <v>1952</v>
      </c>
      <c r="L30" s="468" t="s">
        <v>108</v>
      </c>
      <c r="M30" s="202">
        <v>624</v>
      </c>
      <c r="N30" s="396" t="s">
        <v>1953</v>
      </c>
      <c r="O30" s="668" t="s">
        <v>1954</v>
      </c>
      <c r="P30" s="202">
        <v>30</v>
      </c>
      <c r="Q30" s="668" t="s">
        <v>1886</v>
      </c>
      <c r="R30" s="396">
        <v>1</v>
      </c>
      <c r="S30" s="396">
        <v>29</v>
      </c>
      <c r="T30" s="396">
        <v>26</v>
      </c>
      <c r="U30" s="668" t="s">
        <v>1955</v>
      </c>
      <c r="V30" s="396" t="s">
        <v>239</v>
      </c>
      <c r="W30" s="396" t="s">
        <v>239</v>
      </c>
      <c r="X30" s="396" t="s">
        <v>1956</v>
      </c>
      <c r="Y30" s="396">
        <v>3</v>
      </c>
      <c r="Z30" s="396">
        <v>150</v>
      </c>
      <c r="AA30" s="396" t="s">
        <v>239</v>
      </c>
      <c r="AB30" s="396" t="s">
        <v>1957</v>
      </c>
      <c r="AC30" s="396" t="s">
        <v>239</v>
      </c>
      <c r="AD30" s="396" t="s">
        <v>239</v>
      </c>
      <c r="AE30" s="396" t="s">
        <v>239</v>
      </c>
      <c r="AF30" s="396" t="s">
        <v>239</v>
      </c>
      <c r="AG30" s="667" t="s">
        <v>1958</v>
      </c>
      <c r="AH30" s="396" t="s">
        <v>1959</v>
      </c>
      <c r="AI30" s="396">
        <v>90</v>
      </c>
      <c r="AJ30" s="396">
        <v>29</v>
      </c>
      <c r="AK30" s="396"/>
      <c r="AL30" s="670" t="s">
        <v>1960</v>
      </c>
    </row>
    <row r="31" spans="1:49" s="649" customFormat="1" ht="258.75">
      <c r="A31" s="679" t="s">
        <v>1961</v>
      </c>
      <c r="B31" s="614" t="s">
        <v>72</v>
      </c>
      <c r="C31" s="614"/>
      <c r="D31" s="614"/>
      <c r="E31" s="710" t="s">
        <v>1962</v>
      </c>
      <c r="F31" s="467"/>
      <c r="G31" s="467"/>
      <c r="H31" s="467"/>
      <c r="I31" s="467">
        <v>147</v>
      </c>
      <c r="J31" s="276">
        <f>SUM(H31:I31)</f>
        <v>147</v>
      </c>
      <c r="K31" s="675" t="s">
        <v>1952</v>
      </c>
      <c r="L31" s="675" t="s">
        <v>108</v>
      </c>
      <c r="M31" s="614" t="s">
        <v>1963</v>
      </c>
      <c r="N31" s="472" t="s">
        <v>1964</v>
      </c>
      <c r="O31" s="673" t="s">
        <v>1965</v>
      </c>
      <c r="P31" s="614">
        <v>156</v>
      </c>
      <c r="Q31" s="673" t="s">
        <v>1966</v>
      </c>
      <c r="R31" s="396"/>
      <c r="S31" s="396">
        <v>147</v>
      </c>
      <c r="T31" s="396">
        <v>147</v>
      </c>
      <c r="U31" s="396" t="s">
        <v>1967</v>
      </c>
      <c r="V31" s="396">
        <v>4</v>
      </c>
      <c r="W31" s="396">
        <v>4</v>
      </c>
      <c r="X31" s="396" t="s">
        <v>1968</v>
      </c>
      <c r="Y31" s="396">
        <v>3</v>
      </c>
      <c r="Z31" s="396">
        <v>50</v>
      </c>
      <c r="AA31" s="396" t="s">
        <v>239</v>
      </c>
      <c r="AB31" s="396" t="s">
        <v>1969</v>
      </c>
      <c r="AC31" s="396" t="s">
        <v>239</v>
      </c>
      <c r="AD31" s="396" t="s">
        <v>239</v>
      </c>
      <c r="AE31" s="396" t="s">
        <v>239</v>
      </c>
      <c r="AF31" s="396" t="s">
        <v>239</v>
      </c>
      <c r="AG31" s="667" t="s">
        <v>1970</v>
      </c>
      <c r="AH31" s="396" t="s">
        <v>1971</v>
      </c>
      <c r="AI31" s="396"/>
      <c r="AJ31" s="396">
        <v>31</v>
      </c>
      <c r="AK31" s="396"/>
      <c r="AL31" s="670" t="s">
        <v>57</v>
      </c>
      <c r="AM31" s="648"/>
      <c r="AN31" s="648"/>
      <c r="AO31" s="648"/>
      <c r="AP31" s="648"/>
      <c r="AQ31" s="648"/>
      <c r="AR31" s="648"/>
      <c r="AS31" s="648"/>
      <c r="AT31" s="648"/>
      <c r="AU31" s="648"/>
      <c r="AV31" s="648"/>
      <c r="AW31" s="648"/>
    </row>
    <row r="32" spans="1:49" s="648" customFormat="1" ht="67.5">
      <c r="A32" s="686" t="s">
        <v>1972</v>
      </c>
      <c r="B32" s="202" t="s">
        <v>72</v>
      </c>
      <c r="C32" s="202"/>
      <c r="D32" s="202"/>
      <c r="E32" s="396" t="s">
        <v>1973</v>
      </c>
      <c r="F32" s="475"/>
      <c r="G32" s="475"/>
      <c r="H32" s="475" t="s">
        <v>72</v>
      </c>
      <c r="I32" s="475" t="s">
        <v>72</v>
      </c>
      <c r="J32" s="475" t="s">
        <v>55</v>
      </c>
      <c r="K32" s="396" t="s">
        <v>1974</v>
      </c>
      <c r="L32" s="396" t="s">
        <v>108</v>
      </c>
      <c r="M32" s="396">
        <v>503</v>
      </c>
      <c r="N32" s="396" t="s">
        <v>1058</v>
      </c>
      <c r="O32" s="396" t="s">
        <v>1362</v>
      </c>
      <c r="P32" s="396"/>
      <c r="Q32" s="396" t="s">
        <v>1975</v>
      </c>
      <c r="R32" s="396">
        <v>2</v>
      </c>
      <c r="S32" s="396">
        <v>54</v>
      </c>
      <c r="T32" s="396">
        <v>2</v>
      </c>
      <c r="U32" s="396" t="s">
        <v>1976</v>
      </c>
      <c r="V32" s="396">
        <v>1</v>
      </c>
      <c r="W32" s="396">
        <v>24</v>
      </c>
      <c r="X32" s="396"/>
      <c r="Y32" s="396"/>
      <c r="Z32" s="396"/>
      <c r="AA32" s="396" t="s">
        <v>1976</v>
      </c>
      <c r="AB32" s="396" t="s">
        <v>1977</v>
      </c>
      <c r="AC32" s="396">
        <v>1</v>
      </c>
      <c r="AD32" s="396">
        <v>1</v>
      </c>
      <c r="AE32" s="396">
        <v>1</v>
      </c>
      <c r="AF32" s="396">
        <v>1</v>
      </c>
      <c r="AG32" s="667" t="s">
        <v>1978</v>
      </c>
      <c r="AH32" s="396" t="s">
        <v>1979</v>
      </c>
      <c r="AI32" s="671">
        <v>0.83330000000000004</v>
      </c>
      <c r="AJ32" s="687"/>
      <c r="AK32" s="687"/>
      <c r="AL32" s="688" t="s">
        <v>1980</v>
      </c>
    </row>
    <row r="33" spans="1:40" s="650" customFormat="1" ht="133.5" customHeight="1">
      <c r="A33" s="689" t="s">
        <v>1981</v>
      </c>
      <c r="B33" s="690"/>
      <c r="C33" s="690" t="s">
        <v>72</v>
      </c>
      <c r="D33" s="690"/>
      <c r="E33" s="691" t="s">
        <v>1982</v>
      </c>
      <c r="F33" s="690"/>
      <c r="G33" s="690"/>
      <c r="H33" s="690">
        <v>116</v>
      </c>
      <c r="I33" s="690">
        <v>116</v>
      </c>
      <c r="J33" s="690">
        <v>116</v>
      </c>
      <c r="K33" s="468" t="s">
        <v>1983</v>
      </c>
      <c r="L33" s="468" t="s">
        <v>1984</v>
      </c>
      <c r="M33" s="396">
        <v>497</v>
      </c>
      <c r="N33" s="692" t="s">
        <v>1985</v>
      </c>
      <c r="O33" s="396" t="s">
        <v>1986</v>
      </c>
      <c r="P33" s="396">
        <v>116</v>
      </c>
      <c r="Q33" s="396" t="s">
        <v>1987</v>
      </c>
      <c r="R33" s="396">
        <v>21</v>
      </c>
      <c r="S33" s="396">
        <v>21</v>
      </c>
      <c r="T33" s="396">
        <v>19</v>
      </c>
      <c r="U33" s="401" t="s">
        <v>1988</v>
      </c>
      <c r="V33" s="396">
        <v>3</v>
      </c>
      <c r="W33" s="396"/>
      <c r="X33" s="396"/>
      <c r="Y33" s="396"/>
      <c r="Z33" s="396"/>
      <c r="AA33" s="396" t="s">
        <v>1989</v>
      </c>
      <c r="AB33" s="541" t="s">
        <v>1990</v>
      </c>
      <c r="AC33" s="396"/>
      <c r="AD33" s="396" t="s">
        <v>55</v>
      </c>
      <c r="AE33" s="396"/>
      <c r="AF33" s="396"/>
      <c r="AG33" s="541" t="s">
        <v>1991</v>
      </c>
      <c r="AH33" s="541"/>
      <c r="AI33" s="396">
        <v>100</v>
      </c>
      <c r="AJ33" s="396"/>
      <c r="AK33" s="693"/>
      <c r="AL33" s="694" t="s">
        <v>1992</v>
      </c>
    </row>
    <row r="34" spans="1:40" s="650" customFormat="1" ht="133.5" customHeight="1">
      <c r="A34" s="689" t="s">
        <v>1981</v>
      </c>
      <c r="B34" s="690" t="s">
        <v>72</v>
      </c>
      <c r="C34" s="690"/>
      <c r="D34" s="690"/>
      <c r="E34" s="691" t="s">
        <v>1982</v>
      </c>
      <c r="F34" s="690"/>
      <c r="G34" s="690"/>
      <c r="H34" s="690">
        <v>116</v>
      </c>
      <c r="I34" s="690">
        <v>116</v>
      </c>
      <c r="J34" s="690">
        <v>116</v>
      </c>
      <c r="K34" s="468" t="s">
        <v>1983</v>
      </c>
      <c r="L34" s="468" t="s">
        <v>1984</v>
      </c>
      <c r="M34" s="396">
        <v>497</v>
      </c>
      <c r="N34" s="692" t="s">
        <v>1985</v>
      </c>
      <c r="O34" s="396" t="s">
        <v>1986</v>
      </c>
      <c r="P34" s="396">
        <v>116</v>
      </c>
      <c r="Q34" s="396" t="s">
        <v>1987</v>
      </c>
      <c r="R34" s="396"/>
      <c r="S34" s="396"/>
      <c r="T34" s="396"/>
      <c r="U34" s="401" t="s">
        <v>1993</v>
      </c>
      <c r="V34" s="396"/>
      <c r="W34" s="396"/>
      <c r="X34" s="396"/>
      <c r="Y34" s="396"/>
      <c r="Z34" s="396"/>
      <c r="AA34" s="396"/>
      <c r="AB34" s="541"/>
      <c r="AC34" s="396"/>
      <c r="AD34" s="396"/>
      <c r="AE34" s="396"/>
      <c r="AF34" s="396"/>
      <c r="AG34" s="541"/>
      <c r="AH34" s="541"/>
      <c r="AI34" s="396"/>
      <c r="AJ34" s="396"/>
      <c r="AK34" s="693"/>
      <c r="AL34" s="694" t="s">
        <v>1992</v>
      </c>
    </row>
    <row r="35" spans="1:40" s="650" customFormat="1" ht="133.5" customHeight="1">
      <c r="A35" s="689" t="s">
        <v>1981</v>
      </c>
      <c r="B35" s="690"/>
      <c r="C35" s="690"/>
      <c r="D35" s="690" t="s">
        <v>72</v>
      </c>
      <c r="E35" s="691" t="s">
        <v>1982</v>
      </c>
      <c r="F35" s="690"/>
      <c r="G35" s="690"/>
      <c r="H35" s="690">
        <v>116</v>
      </c>
      <c r="I35" s="690">
        <v>116</v>
      </c>
      <c r="J35" s="690">
        <v>116</v>
      </c>
      <c r="K35" s="468" t="s">
        <v>1983</v>
      </c>
      <c r="L35" s="468" t="s">
        <v>1984</v>
      </c>
      <c r="M35" s="396">
        <v>497</v>
      </c>
      <c r="N35" s="692" t="s">
        <v>1985</v>
      </c>
      <c r="O35" s="396" t="s">
        <v>1986</v>
      </c>
      <c r="P35" s="396">
        <v>116</v>
      </c>
      <c r="Q35" s="396" t="s">
        <v>1987</v>
      </c>
      <c r="R35" s="396"/>
      <c r="S35" s="396"/>
      <c r="T35" s="396"/>
      <c r="U35" s="401" t="s">
        <v>1994</v>
      </c>
      <c r="V35" s="396"/>
      <c r="W35" s="396"/>
      <c r="X35" s="396"/>
      <c r="Y35" s="396"/>
      <c r="Z35" s="396"/>
      <c r="AA35" s="396"/>
      <c r="AB35" s="541"/>
      <c r="AC35" s="396"/>
      <c r="AD35" s="396"/>
      <c r="AE35" s="396"/>
      <c r="AF35" s="396"/>
      <c r="AG35" s="541"/>
      <c r="AH35" s="541"/>
      <c r="AI35" s="396"/>
      <c r="AJ35" s="396"/>
      <c r="AK35" s="693"/>
      <c r="AL35" s="694" t="s">
        <v>1992</v>
      </c>
    </row>
    <row r="36" spans="1:40" s="651" customFormat="1" ht="247.5">
      <c r="A36" s="689" t="s">
        <v>1995</v>
      </c>
      <c r="B36" s="690" t="s">
        <v>72</v>
      </c>
      <c r="C36" s="690"/>
      <c r="D36" s="690"/>
      <c r="E36" s="695" t="s">
        <v>1996</v>
      </c>
      <c r="F36" s="467"/>
      <c r="G36" s="467"/>
      <c r="H36" s="690">
        <v>116</v>
      </c>
      <c r="I36" s="690"/>
      <c r="J36" s="690">
        <f>SUM(F36:I36)</f>
        <v>116</v>
      </c>
      <c r="K36" s="468" t="s">
        <v>1983</v>
      </c>
      <c r="L36" s="468" t="s">
        <v>1984</v>
      </c>
      <c r="M36" s="396">
        <v>497</v>
      </c>
      <c r="N36" s="692" t="s">
        <v>1997</v>
      </c>
      <c r="O36" s="396" t="s">
        <v>1986</v>
      </c>
      <c r="P36" s="396">
        <v>116</v>
      </c>
      <c r="Q36" s="396" t="s">
        <v>1987</v>
      </c>
      <c r="R36" s="396">
        <v>11</v>
      </c>
      <c r="S36" s="396">
        <v>11</v>
      </c>
      <c r="T36" s="396">
        <v>8</v>
      </c>
      <c r="U36" s="401" t="s">
        <v>1998</v>
      </c>
      <c r="V36" s="396">
        <v>3</v>
      </c>
      <c r="W36" s="396"/>
      <c r="X36" s="396"/>
      <c r="Y36" s="396"/>
      <c r="Z36" s="396"/>
      <c r="AA36" s="396" t="s">
        <v>1989</v>
      </c>
      <c r="AB36" s="396" t="s">
        <v>1999</v>
      </c>
      <c r="AC36" s="396"/>
      <c r="AD36" s="396" t="s">
        <v>55</v>
      </c>
      <c r="AE36" s="396"/>
      <c r="AF36" s="396"/>
      <c r="AG36" s="541"/>
      <c r="AH36" s="396" t="s">
        <v>2000</v>
      </c>
      <c r="AI36" s="396">
        <v>100</v>
      </c>
      <c r="AJ36" s="396"/>
      <c r="AK36" s="687"/>
      <c r="AL36" s="694" t="s">
        <v>2001</v>
      </c>
    </row>
    <row r="37" spans="1:40" s="651" customFormat="1" ht="126" customHeight="1">
      <c r="A37" s="689" t="s">
        <v>2002</v>
      </c>
      <c r="B37" s="202" t="s">
        <v>55</v>
      </c>
      <c r="C37" s="202"/>
      <c r="D37" s="202"/>
      <c r="E37" s="695" t="s">
        <v>2003</v>
      </c>
      <c r="F37" s="475"/>
      <c r="G37" s="473"/>
      <c r="H37" s="473">
        <v>30</v>
      </c>
      <c r="I37" s="473">
        <v>15</v>
      </c>
      <c r="J37" s="473">
        <f>+I37+H37+G37+F37</f>
        <v>45</v>
      </c>
      <c r="K37" s="468" t="s">
        <v>2004</v>
      </c>
      <c r="L37" s="468" t="s">
        <v>59</v>
      </c>
      <c r="M37" s="396">
        <v>497</v>
      </c>
      <c r="N37" s="468"/>
      <c r="O37" s="468" t="s">
        <v>2005</v>
      </c>
      <c r="P37" s="202">
        <v>55</v>
      </c>
      <c r="Q37" s="468" t="s">
        <v>2006</v>
      </c>
      <c r="R37" s="396"/>
      <c r="S37" s="396"/>
      <c r="T37" s="396"/>
      <c r="U37" s="401" t="s">
        <v>2007</v>
      </c>
      <c r="V37" s="396">
        <v>5</v>
      </c>
      <c r="W37" s="396"/>
      <c r="X37" s="396"/>
      <c r="Y37" s="396"/>
      <c r="Z37" s="396"/>
      <c r="AA37" s="396"/>
      <c r="AB37" s="396"/>
      <c r="AC37" s="396"/>
      <c r="AD37" s="396"/>
      <c r="AE37" s="396"/>
      <c r="AF37" s="396"/>
      <c r="AG37" s="541"/>
      <c r="AH37" s="541"/>
      <c r="AI37" s="396"/>
      <c r="AJ37" s="396"/>
      <c r="AK37" s="687"/>
      <c r="AL37" s="694" t="s">
        <v>2007</v>
      </c>
    </row>
    <row r="38" spans="1:40" s="651" customFormat="1" ht="126" customHeight="1">
      <c r="A38" s="689" t="s">
        <v>2002</v>
      </c>
      <c r="B38" s="202"/>
      <c r="C38" s="202" t="s">
        <v>55</v>
      </c>
      <c r="D38" s="202"/>
      <c r="E38" s="695" t="s">
        <v>2003</v>
      </c>
      <c r="F38" s="475"/>
      <c r="G38" s="473"/>
      <c r="H38" s="473">
        <v>20</v>
      </c>
      <c r="I38" s="473">
        <v>10</v>
      </c>
      <c r="J38" s="473">
        <f>+I38+H38+G38</f>
        <v>30</v>
      </c>
      <c r="K38" s="668" t="s">
        <v>2008</v>
      </c>
      <c r="L38" s="468" t="s">
        <v>1177</v>
      </c>
      <c r="M38" s="396">
        <v>497</v>
      </c>
      <c r="N38" s="468"/>
      <c r="O38" s="468" t="s">
        <v>2009</v>
      </c>
      <c r="P38" s="202">
        <v>25</v>
      </c>
      <c r="Q38" s="468" t="s">
        <v>2006</v>
      </c>
      <c r="R38" s="396"/>
      <c r="S38" s="396"/>
      <c r="T38" s="396"/>
      <c r="U38" s="401" t="s">
        <v>2007</v>
      </c>
      <c r="V38" s="396">
        <v>5</v>
      </c>
      <c r="W38" s="396"/>
      <c r="X38" s="396"/>
      <c r="Y38" s="396"/>
      <c r="Z38" s="396"/>
      <c r="AA38" s="396"/>
      <c r="AB38" s="396"/>
      <c r="AC38" s="396"/>
      <c r="AD38" s="396"/>
      <c r="AE38" s="396"/>
      <c r="AF38" s="396"/>
      <c r="AG38" s="541"/>
      <c r="AH38" s="541"/>
      <c r="AI38" s="396"/>
      <c r="AJ38" s="396"/>
      <c r="AK38" s="687"/>
      <c r="AL38" s="694" t="s">
        <v>2007</v>
      </c>
    </row>
    <row r="39" spans="1:40" s="651" customFormat="1" ht="168" customHeight="1">
      <c r="A39" s="689" t="s">
        <v>2010</v>
      </c>
      <c r="B39" s="202"/>
      <c r="C39" s="202" t="s">
        <v>55</v>
      </c>
      <c r="D39" s="202"/>
      <c r="E39" s="695" t="s">
        <v>2011</v>
      </c>
      <c r="F39" s="696"/>
      <c r="G39" s="473"/>
      <c r="H39" s="473">
        <v>20</v>
      </c>
      <c r="I39" s="473">
        <v>10</v>
      </c>
      <c r="J39" s="473">
        <f>+I39+H39+G39</f>
        <v>30</v>
      </c>
      <c r="K39" s="668" t="s">
        <v>2008</v>
      </c>
      <c r="L39" s="468" t="s">
        <v>1177</v>
      </c>
      <c r="M39" s="202">
        <v>497</v>
      </c>
      <c r="N39" s="614"/>
      <c r="O39" s="468" t="s">
        <v>2009</v>
      </c>
      <c r="P39" s="202">
        <v>25</v>
      </c>
      <c r="Q39" s="468" t="s">
        <v>2006</v>
      </c>
      <c r="R39" s="396">
        <v>3</v>
      </c>
      <c r="S39" s="396">
        <v>3</v>
      </c>
      <c r="T39" s="396">
        <v>3</v>
      </c>
      <c r="U39" s="401" t="s">
        <v>2012</v>
      </c>
      <c r="V39" s="396">
        <v>5</v>
      </c>
      <c r="W39" s="396"/>
      <c r="X39" s="396"/>
      <c r="Y39" s="396"/>
      <c r="Z39" s="396"/>
      <c r="AA39" s="396" t="s">
        <v>1989</v>
      </c>
      <c r="AB39" s="396" t="s">
        <v>2013</v>
      </c>
      <c r="AC39" s="396"/>
      <c r="AD39" s="396" t="s">
        <v>55</v>
      </c>
      <c r="AE39" s="396"/>
      <c r="AF39" s="396"/>
      <c r="AG39" s="396"/>
      <c r="AH39" s="396" t="s">
        <v>2014</v>
      </c>
      <c r="AI39" s="396"/>
      <c r="AJ39" s="396"/>
      <c r="AK39" s="687"/>
      <c r="AL39" s="694" t="s">
        <v>2015</v>
      </c>
    </row>
    <row r="40" spans="1:40" s="648" customFormat="1" ht="270">
      <c r="A40" s="666" t="s">
        <v>2016</v>
      </c>
      <c r="B40" s="202"/>
      <c r="C40" s="202" t="s">
        <v>72</v>
      </c>
      <c r="D40" s="202"/>
      <c r="E40" s="668" t="s">
        <v>2017</v>
      </c>
      <c r="F40" s="276">
        <v>50</v>
      </c>
      <c r="G40" s="276">
        <v>30</v>
      </c>
      <c r="H40" s="276">
        <v>30</v>
      </c>
      <c r="I40" s="276">
        <v>30</v>
      </c>
      <c r="J40" s="276">
        <v>140</v>
      </c>
      <c r="K40" s="396" t="s">
        <v>2018</v>
      </c>
      <c r="L40" s="396" t="s">
        <v>1884</v>
      </c>
      <c r="M40" s="396">
        <v>495</v>
      </c>
      <c r="N40" s="396" t="s">
        <v>2019</v>
      </c>
      <c r="O40" s="396" t="s">
        <v>2020</v>
      </c>
      <c r="P40" s="396">
        <v>63</v>
      </c>
      <c r="Q40" s="396" t="s">
        <v>2021</v>
      </c>
      <c r="R40" s="468">
        <v>18</v>
      </c>
      <c r="S40" s="468">
        <v>18</v>
      </c>
      <c r="T40" s="468">
        <v>11</v>
      </c>
      <c r="U40" s="396" t="s">
        <v>2022</v>
      </c>
      <c r="V40" s="475">
        <v>6</v>
      </c>
      <c r="W40" s="475" t="s">
        <v>2023</v>
      </c>
      <c r="X40" s="475" t="s">
        <v>57</v>
      </c>
      <c r="Y40" s="475" t="s">
        <v>57</v>
      </c>
      <c r="Z40" s="475" t="s">
        <v>57</v>
      </c>
      <c r="AA40" s="475"/>
      <c r="AB40" s="475"/>
      <c r="AC40" s="475"/>
      <c r="AD40" s="475">
        <v>1</v>
      </c>
      <c r="AE40" s="475"/>
      <c r="AF40" s="475">
        <v>1</v>
      </c>
      <c r="AG40" s="396" t="s">
        <v>2024</v>
      </c>
      <c r="AH40" s="396" t="s">
        <v>2025</v>
      </c>
      <c r="AI40" s="667">
        <v>0.09</v>
      </c>
      <c r="AJ40" s="475">
        <v>18</v>
      </c>
      <c r="AK40" s="475"/>
      <c r="AL40" s="617"/>
      <c r="AM40" s="651"/>
      <c r="AN40" s="651"/>
    </row>
    <row r="41" spans="1:40" s="648" customFormat="1" ht="191.25">
      <c r="A41" s="672" t="s">
        <v>2026</v>
      </c>
      <c r="B41" s="614"/>
      <c r="C41" s="614"/>
      <c r="D41" s="614" t="s">
        <v>72</v>
      </c>
      <c r="E41" s="673" t="s">
        <v>2027</v>
      </c>
      <c r="F41" s="276">
        <v>30</v>
      </c>
      <c r="G41" s="276">
        <v>15</v>
      </c>
      <c r="H41" s="276">
        <v>15</v>
      </c>
      <c r="I41" s="276">
        <v>15</v>
      </c>
      <c r="J41" s="276">
        <v>75</v>
      </c>
      <c r="K41" s="468" t="s">
        <v>2028</v>
      </c>
      <c r="L41" s="396" t="s">
        <v>1884</v>
      </c>
      <c r="M41" s="396">
        <v>495</v>
      </c>
      <c r="N41" s="396" t="s">
        <v>2019</v>
      </c>
      <c r="O41" s="396" t="s">
        <v>2020</v>
      </c>
      <c r="P41" s="614">
        <v>15</v>
      </c>
      <c r="Q41" s="396" t="s">
        <v>2021</v>
      </c>
      <c r="R41" s="467">
        <v>7</v>
      </c>
      <c r="S41" s="467">
        <v>7</v>
      </c>
      <c r="T41" s="467">
        <v>3</v>
      </c>
      <c r="U41" s="396" t="s">
        <v>2029</v>
      </c>
      <c r="V41" s="467">
        <v>3</v>
      </c>
      <c r="W41" s="475" t="s">
        <v>2023</v>
      </c>
      <c r="X41" s="467" t="s">
        <v>57</v>
      </c>
      <c r="Y41" s="467" t="s">
        <v>57</v>
      </c>
      <c r="Z41" s="467" t="s">
        <v>57</v>
      </c>
      <c r="AA41" s="475"/>
      <c r="AB41" s="475"/>
      <c r="AC41" s="467"/>
      <c r="AD41" s="467">
        <v>1</v>
      </c>
      <c r="AE41" s="467"/>
      <c r="AF41" s="467">
        <v>1</v>
      </c>
      <c r="AG41" s="396" t="s">
        <v>2030</v>
      </c>
      <c r="AH41" s="396" t="s">
        <v>2031</v>
      </c>
      <c r="AI41" s="674">
        <v>0.08</v>
      </c>
      <c r="AJ41" s="467">
        <v>7</v>
      </c>
      <c r="AK41" s="467"/>
      <c r="AL41" s="617"/>
      <c r="AM41" s="651"/>
      <c r="AN41" s="651"/>
    </row>
    <row r="42" spans="1:40" s="648" customFormat="1" ht="203.25">
      <c r="A42" s="672" t="s">
        <v>2032</v>
      </c>
      <c r="B42" s="614"/>
      <c r="C42" s="614" t="s">
        <v>72</v>
      </c>
      <c r="D42" s="614"/>
      <c r="E42" s="673" t="s">
        <v>2033</v>
      </c>
      <c r="F42" s="467">
        <v>10</v>
      </c>
      <c r="G42" s="467">
        <v>10</v>
      </c>
      <c r="H42" s="467">
        <v>10</v>
      </c>
      <c r="I42" s="467">
        <v>10</v>
      </c>
      <c r="J42" s="276">
        <v>40</v>
      </c>
      <c r="K42" s="675" t="s">
        <v>2034</v>
      </c>
      <c r="L42" s="396" t="s">
        <v>1884</v>
      </c>
      <c r="M42" s="396">
        <v>495</v>
      </c>
      <c r="N42" s="396" t="s">
        <v>2019</v>
      </c>
      <c r="O42" s="396" t="s">
        <v>2020</v>
      </c>
      <c r="P42" s="614">
        <v>63</v>
      </c>
      <c r="Q42" s="396" t="s">
        <v>2021</v>
      </c>
      <c r="R42" s="467">
        <v>10</v>
      </c>
      <c r="S42" s="467">
        <v>10</v>
      </c>
      <c r="T42" s="467">
        <v>7</v>
      </c>
      <c r="U42" s="673" t="s">
        <v>2035</v>
      </c>
      <c r="V42" s="467">
        <v>4</v>
      </c>
      <c r="W42" s="475" t="s">
        <v>2023</v>
      </c>
      <c r="X42" s="467" t="s">
        <v>57</v>
      </c>
      <c r="Y42" s="467" t="s">
        <v>57</v>
      </c>
      <c r="Z42" s="467" t="s">
        <v>57</v>
      </c>
      <c r="AA42" s="475"/>
      <c r="AB42" s="475"/>
      <c r="AC42" s="467"/>
      <c r="AD42" s="467">
        <v>1</v>
      </c>
      <c r="AE42" s="467"/>
      <c r="AF42" s="467">
        <v>1</v>
      </c>
      <c r="AG42" s="396" t="s">
        <v>2036</v>
      </c>
      <c r="AH42" s="396" t="s">
        <v>2037</v>
      </c>
      <c r="AI42" s="674">
        <v>0.1</v>
      </c>
      <c r="AJ42" s="467">
        <v>10</v>
      </c>
      <c r="AK42" s="467"/>
      <c r="AL42" s="617"/>
      <c r="AM42" s="651"/>
      <c r="AN42" s="651"/>
    </row>
    <row r="43" spans="1:40" s="648" customFormat="1" ht="237">
      <c r="A43" s="672" t="s">
        <v>2038</v>
      </c>
      <c r="B43" s="614"/>
      <c r="C43" s="614"/>
      <c r="D43" s="614" t="s">
        <v>72</v>
      </c>
      <c r="E43" s="673" t="s">
        <v>2039</v>
      </c>
      <c r="F43" s="467">
        <v>30</v>
      </c>
      <c r="G43" s="467">
        <v>20</v>
      </c>
      <c r="H43" s="467">
        <v>20</v>
      </c>
      <c r="I43" s="467">
        <v>20</v>
      </c>
      <c r="J43" s="276">
        <v>90</v>
      </c>
      <c r="K43" s="675" t="s">
        <v>2040</v>
      </c>
      <c r="L43" s="396" t="s">
        <v>1884</v>
      </c>
      <c r="M43" s="396">
        <v>495</v>
      </c>
      <c r="N43" s="396" t="s">
        <v>2019</v>
      </c>
      <c r="O43" s="472" t="s">
        <v>2041</v>
      </c>
      <c r="P43" s="614">
        <v>10</v>
      </c>
      <c r="Q43" s="396" t="s">
        <v>2021</v>
      </c>
      <c r="R43" s="467">
        <v>12</v>
      </c>
      <c r="S43" s="467">
        <v>12</v>
      </c>
      <c r="T43" s="467">
        <v>5</v>
      </c>
      <c r="U43" s="673" t="s">
        <v>2042</v>
      </c>
      <c r="V43" s="467">
        <v>9</v>
      </c>
      <c r="W43" s="475" t="s">
        <v>2023</v>
      </c>
      <c r="X43" s="467" t="s">
        <v>57</v>
      </c>
      <c r="Y43" s="467" t="s">
        <v>57</v>
      </c>
      <c r="Z43" s="467" t="s">
        <v>57</v>
      </c>
      <c r="AA43" s="475"/>
      <c r="AB43" s="475"/>
      <c r="AC43" s="467"/>
      <c r="AD43" s="467">
        <v>1</v>
      </c>
      <c r="AE43" s="467"/>
      <c r="AF43" s="467">
        <v>1</v>
      </c>
      <c r="AG43" s="396" t="s">
        <v>2043</v>
      </c>
      <c r="AH43" s="396" t="s">
        <v>2044</v>
      </c>
      <c r="AI43" s="674">
        <v>0.1</v>
      </c>
      <c r="AJ43" s="467">
        <v>12</v>
      </c>
      <c r="AK43" s="467"/>
      <c r="AL43" s="617"/>
    </row>
    <row r="44" spans="1:40" s="648" customFormat="1" ht="50.25" customHeight="1">
      <c r="A44" s="676" t="s">
        <v>2045</v>
      </c>
      <c r="B44" s="614" t="s">
        <v>72</v>
      </c>
      <c r="C44" s="614"/>
      <c r="D44" s="614"/>
      <c r="E44" s="673" t="s">
        <v>2046</v>
      </c>
      <c r="F44" s="467">
        <v>3</v>
      </c>
      <c r="G44" s="467">
        <v>2</v>
      </c>
      <c r="H44" s="467">
        <v>2</v>
      </c>
      <c r="I44" s="467">
        <v>2</v>
      </c>
      <c r="J44" s="276">
        <v>9</v>
      </c>
      <c r="K44" s="675" t="s">
        <v>2047</v>
      </c>
      <c r="L44" s="396" t="s">
        <v>1884</v>
      </c>
      <c r="M44" s="396">
        <v>495</v>
      </c>
      <c r="N44" s="396" t="s">
        <v>2019</v>
      </c>
      <c r="O44" s="472" t="s">
        <v>2048</v>
      </c>
      <c r="P44" s="614">
        <v>100</v>
      </c>
      <c r="Q44" s="396" t="s">
        <v>2021</v>
      </c>
      <c r="R44" s="467">
        <v>1</v>
      </c>
      <c r="S44" s="467">
        <v>54</v>
      </c>
      <c r="T44" s="467">
        <v>36</v>
      </c>
      <c r="U44" s="673" t="s">
        <v>2049</v>
      </c>
      <c r="V44" s="467">
        <v>4</v>
      </c>
      <c r="W44" s="467" t="s">
        <v>537</v>
      </c>
      <c r="X44" s="467" t="s">
        <v>57</v>
      </c>
      <c r="Y44" s="467" t="s">
        <v>57</v>
      </c>
      <c r="Z44" s="467" t="s">
        <v>57</v>
      </c>
      <c r="AA44" s="475"/>
      <c r="AB44" s="475"/>
      <c r="AC44" s="467"/>
      <c r="AD44" s="467">
        <v>1</v>
      </c>
      <c r="AE44" s="467"/>
      <c r="AF44" s="467">
        <v>1</v>
      </c>
      <c r="AG44" s="396" t="s">
        <v>2050</v>
      </c>
      <c r="AH44" s="396" t="s">
        <v>2051</v>
      </c>
      <c r="AI44" s="674">
        <v>0.09</v>
      </c>
      <c r="AJ44" s="467">
        <v>54</v>
      </c>
      <c r="AK44" s="467"/>
      <c r="AL44" s="617"/>
    </row>
    <row r="45" spans="1:40" s="648" customFormat="1" ht="157.5">
      <c r="A45" s="666" t="s">
        <v>2052</v>
      </c>
      <c r="B45" s="202"/>
      <c r="C45" s="202" t="s">
        <v>55</v>
      </c>
      <c r="D45" s="202"/>
      <c r="E45" s="668" t="s">
        <v>2053</v>
      </c>
      <c r="F45" s="697"/>
      <c r="G45" s="697"/>
      <c r="H45" s="697">
        <v>7</v>
      </c>
      <c r="I45" s="697">
        <v>4</v>
      </c>
      <c r="J45" s="276">
        <f t="shared" ref="J45:J46" si="1">SUM(F45:I45)</f>
        <v>11</v>
      </c>
      <c r="K45" s="401" t="s">
        <v>2054</v>
      </c>
      <c r="L45" s="401" t="s">
        <v>2055</v>
      </c>
      <c r="M45" s="396">
        <v>496</v>
      </c>
      <c r="N45" s="401" t="s">
        <v>2056</v>
      </c>
      <c r="O45" s="401" t="s">
        <v>2057</v>
      </c>
      <c r="P45" s="401" t="s">
        <v>2058</v>
      </c>
      <c r="Q45" s="401" t="s">
        <v>2059</v>
      </c>
      <c r="R45" s="396">
        <v>22</v>
      </c>
      <c r="S45" s="396">
        <v>180</v>
      </c>
      <c r="T45" s="396">
        <v>71</v>
      </c>
      <c r="U45" s="396" t="s">
        <v>2060</v>
      </c>
      <c r="V45" s="396">
        <v>3</v>
      </c>
      <c r="W45" s="396">
        <v>88</v>
      </c>
      <c r="X45" s="396" t="s">
        <v>1058</v>
      </c>
      <c r="Y45" s="396" t="s">
        <v>1058</v>
      </c>
      <c r="Z45" s="396" t="s">
        <v>1058</v>
      </c>
      <c r="AA45" s="687"/>
      <c r="AB45" s="687"/>
      <c r="AC45" s="396" t="s">
        <v>55</v>
      </c>
      <c r="AD45" s="396"/>
      <c r="AE45" s="396" t="s">
        <v>55</v>
      </c>
      <c r="AF45" s="396"/>
      <c r="AG45" s="396" t="s">
        <v>2061</v>
      </c>
      <c r="AH45" s="396" t="s">
        <v>2062</v>
      </c>
      <c r="AI45" s="396"/>
      <c r="AJ45" s="396">
        <v>3</v>
      </c>
      <c r="AK45" s="396"/>
      <c r="AL45" s="670" t="s">
        <v>2063</v>
      </c>
    </row>
    <row r="46" spans="1:40" s="648" customFormat="1" ht="315">
      <c r="A46" s="666" t="s">
        <v>2064</v>
      </c>
      <c r="B46" s="202"/>
      <c r="C46" s="202" t="s">
        <v>55</v>
      </c>
      <c r="D46" s="202"/>
      <c r="E46" s="668" t="s">
        <v>2065</v>
      </c>
      <c r="F46" s="697"/>
      <c r="G46" s="697"/>
      <c r="H46" s="697">
        <v>6</v>
      </c>
      <c r="I46" s="697">
        <v>2</v>
      </c>
      <c r="J46" s="276">
        <f t="shared" si="1"/>
        <v>8</v>
      </c>
      <c r="K46" s="401" t="s">
        <v>2066</v>
      </c>
      <c r="L46" s="401" t="s">
        <v>2067</v>
      </c>
      <c r="M46" s="396">
        <v>496</v>
      </c>
      <c r="N46" s="401" t="s">
        <v>2056</v>
      </c>
      <c r="O46" s="401" t="s">
        <v>2068</v>
      </c>
      <c r="P46" s="401" t="s">
        <v>2069</v>
      </c>
      <c r="Q46" s="401" t="s">
        <v>2059</v>
      </c>
      <c r="R46" s="396">
        <v>12</v>
      </c>
      <c r="S46" s="396">
        <v>26</v>
      </c>
      <c r="T46" s="396">
        <v>11</v>
      </c>
      <c r="U46" s="396" t="s">
        <v>2070</v>
      </c>
      <c r="V46" s="396">
        <v>3</v>
      </c>
      <c r="W46" s="396">
        <v>60</v>
      </c>
      <c r="X46" s="396" t="s">
        <v>1058</v>
      </c>
      <c r="Y46" s="396" t="s">
        <v>1058</v>
      </c>
      <c r="Z46" s="396" t="s">
        <v>1058</v>
      </c>
      <c r="AA46" s="687"/>
      <c r="AB46" s="687"/>
      <c r="AC46" s="396" t="s">
        <v>55</v>
      </c>
      <c r="AD46" s="396"/>
      <c r="AE46" s="396" t="s">
        <v>55</v>
      </c>
      <c r="AF46" s="396"/>
      <c r="AG46" s="396" t="s">
        <v>2061</v>
      </c>
      <c r="AH46" s="396" t="s">
        <v>2062</v>
      </c>
      <c r="AI46" s="396"/>
      <c r="AJ46" s="396">
        <v>3</v>
      </c>
      <c r="AK46" s="396"/>
      <c r="AL46" s="670"/>
    </row>
    <row r="47" spans="1:40" s="648" customFormat="1" ht="409.5">
      <c r="A47" s="666" t="s">
        <v>2071</v>
      </c>
      <c r="B47" s="202"/>
      <c r="C47" s="202" t="s">
        <v>55</v>
      </c>
      <c r="D47" s="202"/>
      <c r="E47" s="668" t="s">
        <v>2096</v>
      </c>
      <c r="F47" s="698"/>
      <c r="G47" s="698"/>
      <c r="H47" s="698" t="s">
        <v>72</v>
      </c>
      <c r="I47" s="698" t="s">
        <v>72</v>
      </c>
      <c r="J47" s="711" t="s">
        <v>72</v>
      </c>
      <c r="K47" s="401" t="s">
        <v>2072</v>
      </c>
      <c r="L47" s="401" t="s">
        <v>2073</v>
      </c>
      <c r="M47" s="396">
        <v>565</v>
      </c>
      <c r="N47" s="401" t="s">
        <v>2074</v>
      </c>
      <c r="O47" s="401" t="s">
        <v>2075</v>
      </c>
      <c r="P47" s="401" t="s">
        <v>2076</v>
      </c>
      <c r="Q47" s="401" t="s">
        <v>2059</v>
      </c>
      <c r="R47" s="396">
        <v>10</v>
      </c>
      <c r="S47" s="396">
        <v>4</v>
      </c>
      <c r="T47" s="396">
        <v>3</v>
      </c>
      <c r="U47" s="396" t="s">
        <v>2077</v>
      </c>
      <c r="V47" s="396">
        <v>4</v>
      </c>
      <c r="W47" s="396">
        <v>27</v>
      </c>
      <c r="X47" s="396" t="s">
        <v>1058</v>
      </c>
      <c r="Y47" s="396" t="s">
        <v>1058</v>
      </c>
      <c r="Z47" s="396" t="s">
        <v>1058</v>
      </c>
      <c r="AA47" s="687"/>
      <c r="AB47" s="687"/>
      <c r="AC47" s="396"/>
      <c r="AD47" s="396" t="s">
        <v>55</v>
      </c>
      <c r="AE47" s="396" t="s">
        <v>55</v>
      </c>
      <c r="AF47" s="396"/>
      <c r="AG47" s="396" t="s">
        <v>2078</v>
      </c>
      <c r="AH47" s="396" t="s">
        <v>2079</v>
      </c>
      <c r="AI47" s="396"/>
      <c r="AJ47" s="396">
        <v>5</v>
      </c>
      <c r="AK47" s="396"/>
      <c r="AL47" s="670"/>
    </row>
    <row r="48" spans="1:40" s="648" customFormat="1" ht="409.5">
      <c r="A48" s="666" t="s">
        <v>2080</v>
      </c>
      <c r="B48" s="202"/>
      <c r="C48" s="202" t="s">
        <v>55</v>
      </c>
      <c r="D48" s="202"/>
      <c r="E48" s="668" t="s">
        <v>2081</v>
      </c>
      <c r="F48" s="698"/>
      <c r="G48" s="698"/>
      <c r="H48" s="698" t="s">
        <v>72</v>
      </c>
      <c r="I48" s="698" t="s">
        <v>72</v>
      </c>
      <c r="J48" s="711" t="s">
        <v>72</v>
      </c>
      <c r="K48" s="401" t="s">
        <v>2082</v>
      </c>
      <c r="L48" s="401" t="s">
        <v>2083</v>
      </c>
      <c r="M48" s="396">
        <v>565</v>
      </c>
      <c r="N48" s="401" t="s">
        <v>2074</v>
      </c>
      <c r="O48" s="401" t="s">
        <v>2084</v>
      </c>
      <c r="P48" s="401" t="s">
        <v>2076</v>
      </c>
      <c r="Q48" s="401" t="s">
        <v>2059</v>
      </c>
      <c r="R48" s="396">
        <v>17</v>
      </c>
      <c r="S48" s="396">
        <v>15</v>
      </c>
      <c r="T48" s="396">
        <v>4</v>
      </c>
      <c r="U48" s="396" t="s">
        <v>2085</v>
      </c>
      <c r="V48" s="396"/>
      <c r="W48" s="396"/>
      <c r="X48" s="396" t="s">
        <v>1058</v>
      </c>
      <c r="Y48" s="396" t="s">
        <v>1058</v>
      </c>
      <c r="Z48" s="396" t="s">
        <v>1058</v>
      </c>
      <c r="AA48" s="687"/>
      <c r="AB48" s="687"/>
      <c r="AC48" s="396"/>
      <c r="AD48" s="396" t="s">
        <v>55</v>
      </c>
      <c r="AE48" s="396" t="s">
        <v>55</v>
      </c>
      <c r="AF48" s="396"/>
      <c r="AG48" s="396" t="s">
        <v>2086</v>
      </c>
      <c r="AH48" s="396" t="s">
        <v>2087</v>
      </c>
      <c r="AI48" s="396"/>
      <c r="AJ48" s="396">
        <v>10</v>
      </c>
      <c r="AK48" s="396"/>
      <c r="AL48" s="670"/>
    </row>
    <row r="49" spans="1:38" s="648" customFormat="1" ht="349.5" thickBot="1">
      <c r="A49" s="699" t="s">
        <v>2088</v>
      </c>
      <c r="B49" s="700"/>
      <c r="C49" s="700" t="s">
        <v>55</v>
      </c>
      <c r="D49" s="700"/>
      <c r="E49" s="701" t="s">
        <v>2089</v>
      </c>
      <c r="F49" s="702"/>
      <c r="G49" s="702"/>
      <c r="H49" s="622" t="s">
        <v>72</v>
      </c>
      <c r="I49" s="622" t="s">
        <v>72</v>
      </c>
      <c r="J49" s="712" t="s">
        <v>72</v>
      </c>
      <c r="K49" s="703" t="s">
        <v>2090</v>
      </c>
      <c r="L49" s="703" t="s">
        <v>2091</v>
      </c>
      <c r="M49" s="677">
        <v>566</v>
      </c>
      <c r="N49" s="703" t="s">
        <v>2092</v>
      </c>
      <c r="O49" s="703" t="s">
        <v>2093</v>
      </c>
      <c r="P49" s="703" t="s">
        <v>2076</v>
      </c>
      <c r="Q49" s="703" t="s">
        <v>2059</v>
      </c>
      <c r="R49" s="53">
        <v>2</v>
      </c>
      <c r="S49" s="53">
        <v>20</v>
      </c>
      <c r="T49" s="53">
        <v>10</v>
      </c>
      <c r="U49" s="53">
        <v>10</v>
      </c>
      <c r="V49" s="53">
        <v>1</v>
      </c>
      <c r="W49" s="53">
        <v>10</v>
      </c>
      <c r="X49" s="53" t="s">
        <v>2094</v>
      </c>
      <c r="Y49" s="677" t="s">
        <v>1058</v>
      </c>
      <c r="Z49" s="677" t="s">
        <v>1058</v>
      </c>
      <c r="AA49" s="704"/>
      <c r="AB49" s="704"/>
      <c r="AC49" s="53"/>
      <c r="AD49" s="53" t="s">
        <v>55</v>
      </c>
      <c r="AE49" s="53" t="s">
        <v>55</v>
      </c>
      <c r="AF49" s="53"/>
      <c r="AG49" s="677" t="s">
        <v>2095</v>
      </c>
      <c r="AH49" s="700"/>
      <c r="AI49" s="705"/>
      <c r="AJ49" s="53">
        <v>10</v>
      </c>
      <c r="AK49" s="677"/>
      <c r="AL49" s="706"/>
    </row>
    <row r="50" spans="1:38" s="648" customFormat="1" ht="15.75" thickBot="1">
      <c r="A50" s="652" t="s">
        <v>45</v>
      </c>
      <c r="B50" s="653"/>
      <c r="C50" s="653"/>
      <c r="D50" s="653"/>
      <c r="E50" s="654"/>
      <c r="F50" s="655">
        <f>SUM(F13:F49)</f>
        <v>123</v>
      </c>
      <c r="G50" s="655">
        <f>SUM(G13:G49)</f>
        <v>77</v>
      </c>
      <c r="H50" s="655">
        <f>SUM(H13:H49)</f>
        <v>662</v>
      </c>
      <c r="I50" s="655">
        <f>SUM(I13:I49)</f>
        <v>655</v>
      </c>
      <c r="J50" s="656">
        <f t="shared" ref="J50" si="2">SUM(F50:I50)</f>
        <v>1517</v>
      </c>
      <c r="K50" s="655" t="s">
        <v>57</v>
      </c>
      <c r="L50" s="655" t="s">
        <v>57</v>
      </c>
      <c r="M50" s="657" t="s">
        <v>57</v>
      </c>
      <c r="N50" s="655">
        <v>20</v>
      </c>
      <c r="O50" s="657"/>
      <c r="P50" s="657"/>
      <c r="Q50" s="657"/>
      <c r="R50" s="658">
        <f>SUM(R13:R49)</f>
        <v>686</v>
      </c>
      <c r="S50" s="658">
        <f t="shared" ref="S50:AK50" si="3">SUM(S13:S49)</f>
        <v>1140</v>
      </c>
      <c r="T50" s="658">
        <f t="shared" si="3"/>
        <v>965</v>
      </c>
      <c r="U50" s="658">
        <f t="shared" si="3"/>
        <v>10</v>
      </c>
      <c r="V50" s="658">
        <f t="shared" si="3"/>
        <v>114</v>
      </c>
      <c r="W50" s="658">
        <f t="shared" si="3"/>
        <v>333</v>
      </c>
      <c r="X50" s="658"/>
      <c r="Y50" s="658">
        <f t="shared" si="3"/>
        <v>13</v>
      </c>
      <c r="Z50" s="658">
        <f t="shared" si="3"/>
        <v>215</v>
      </c>
      <c r="AA50" s="658">
        <f t="shared" si="3"/>
        <v>0</v>
      </c>
      <c r="AB50" s="658">
        <f t="shared" si="3"/>
        <v>0</v>
      </c>
      <c r="AC50" s="658">
        <f t="shared" si="3"/>
        <v>1</v>
      </c>
      <c r="AD50" s="658">
        <f t="shared" si="3"/>
        <v>13</v>
      </c>
      <c r="AE50" s="658">
        <f t="shared" si="3"/>
        <v>1</v>
      </c>
      <c r="AF50" s="658">
        <f t="shared" si="3"/>
        <v>14</v>
      </c>
      <c r="AG50" s="658"/>
      <c r="AH50" s="658"/>
      <c r="AI50" s="658">
        <f>AVERAGE(AI13:AI49)</f>
        <v>21.135950000000001</v>
      </c>
      <c r="AJ50" s="658">
        <f t="shared" si="3"/>
        <v>430</v>
      </c>
      <c r="AK50" s="658">
        <f t="shared" si="3"/>
        <v>0</v>
      </c>
      <c r="AL50" s="658"/>
    </row>
    <row r="51" spans="1:38" s="648" customFormat="1" ht="15.75" customHeight="1" thickBot="1">
      <c r="A51" s="659" t="s">
        <v>102</v>
      </c>
      <c r="B51" s="660"/>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1"/>
      <c r="AL51" s="661"/>
    </row>
    <row r="52" spans="1:38" s="648" customFormat="1"/>
    <row r="53" spans="1:38" s="648" customFormat="1"/>
    <row r="54" spans="1:38" s="648" customFormat="1"/>
    <row r="55" spans="1:38" s="648" customFormat="1">
      <c r="A55" s="648" t="s">
        <v>2100</v>
      </c>
    </row>
    <row r="56" spans="1:38" s="648" customFormat="1">
      <c r="A56" s="662" t="s">
        <v>96</v>
      </c>
    </row>
    <row r="57" spans="1:38" s="648" customFormat="1"/>
    <row r="58" spans="1:38" s="648" customFormat="1"/>
    <row r="59" spans="1:38" s="648" customFormat="1">
      <c r="A59" s="648" t="s">
        <v>231</v>
      </c>
    </row>
    <row r="60" spans="1:38" s="648" customFormat="1">
      <c r="A60" s="662" t="s">
        <v>232</v>
      </c>
    </row>
  </sheetData>
  <mergeCells count="37">
    <mergeCell ref="A1:E4"/>
    <mergeCell ref="F1:O2"/>
    <mergeCell ref="P1:Q1"/>
    <mergeCell ref="P2:Q2"/>
    <mergeCell ref="F3:O4"/>
    <mergeCell ref="P3:Q4"/>
    <mergeCell ref="S10:S12"/>
    <mergeCell ref="A6:AJ6"/>
    <mergeCell ref="A9:N9"/>
    <mergeCell ref="R9:AL9"/>
    <mergeCell ref="A10:A12"/>
    <mergeCell ref="B10:D11"/>
    <mergeCell ref="E10:E12"/>
    <mergeCell ref="F10:J11"/>
    <mergeCell ref="K10:K12"/>
    <mergeCell ref="L10:L12"/>
    <mergeCell ref="M10:M12"/>
    <mergeCell ref="N10:N12"/>
    <mergeCell ref="O10:O12"/>
    <mergeCell ref="P10:P12"/>
    <mergeCell ref="Q10:Q12"/>
    <mergeCell ref="R10:R12"/>
    <mergeCell ref="T10:T12"/>
    <mergeCell ref="U10:U12"/>
    <mergeCell ref="V10:Z10"/>
    <mergeCell ref="AA10:AA12"/>
    <mergeCell ref="AB10:AB12"/>
    <mergeCell ref="AL10:AL12"/>
    <mergeCell ref="V11:W11"/>
    <mergeCell ref="X11:Z11"/>
    <mergeCell ref="AE10:AF11"/>
    <mergeCell ref="AG10:AG12"/>
    <mergeCell ref="AH10:AH12"/>
    <mergeCell ref="AI10:AI12"/>
    <mergeCell ref="AJ10:AJ12"/>
    <mergeCell ref="AK10:AK12"/>
    <mergeCell ref="AC10:AD11"/>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
  <sheetViews>
    <sheetView workbookViewId="0">
      <selection sqref="A1:E4"/>
    </sheetView>
  </sheetViews>
  <sheetFormatPr baseColWidth="10" defaultRowHeight="15"/>
  <cols>
    <col min="1" max="1" width="13.7109375" customWidth="1"/>
    <col min="2" max="3" width="5.140625" customWidth="1"/>
    <col min="4" max="4" width="5.42578125" customWidth="1"/>
    <col min="5" max="5" width="21.85546875" bestFit="1" customWidth="1"/>
    <col min="6" max="6" width="4" customWidth="1"/>
    <col min="7" max="7" width="4.140625" customWidth="1"/>
    <col min="8" max="9" width="3.85546875" customWidth="1"/>
    <col min="10" max="10" width="5.140625" customWidth="1"/>
    <col min="11" max="11" width="21.42578125" customWidth="1"/>
    <col min="12" max="12" width="16.7109375" customWidth="1"/>
    <col min="13" max="13" width="13.140625" customWidth="1"/>
    <col min="14" max="14" width="18.7109375" bestFit="1" customWidth="1"/>
    <col min="15" max="15" width="14.7109375" bestFit="1" customWidth="1"/>
    <col min="16" max="17" width="13.140625" customWidth="1"/>
    <col min="18" max="18" width="12.42578125" customWidth="1"/>
    <col min="21" max="21" width="16.140625" customWidth="1"/>
    <col min="22" max="22" width="9.42578125" customWidth="1"/>
    <col min="23" max="23" width="8" customWidth="1"/>
    <col min="24" max="24" width="8.85546875" customWidth="1"/>
    <col min="25" max="25" width="9.140625" customWidth="1"/>
    <col min="26" max="26" width="8" customWidth="1"/>
    <col min="27" max="27" width="40.7109375" customWidth="1"/>
    <col min="28" max="28" width="10.85546875" customWidth="1"/>
    <col min="29" max="29" width="6.85546875" customWidth="1"/>
    <col min="30" max="30" width="6.5703125" customWidth="1"/>
    <col min="31" max="31" width="6.7109375" customWidth="1"/>
    <col min="32" max="32" width="6.85546875" customWidth="1"/>
    <col min="33" max="33" width="18.7109375" customWidth="1"/>
    <col min="34" max="34" width="13.140625" customWidth="1"/>
    <col min="35" max="35" width="12.5703125" customWidth="1"/>
    <col min="36" max="37" width="11.85546875" customWidth="1"/>
    <col min="41" max="41" width="11.85546875" bestFit="1" customWidth="1"/>
    <col min="257" max="257" width="13.7109375" customWidth="1"/>
    <col min="258" max="259" width="5.140625" customWidth="1"/>
    <col min="260" max="260" width="5.42578125" customWidth="1"/>
    <col min="261" max="261" width="21.85546875" bestFit="1" customWidth="1"/>
    <col min="262" max="262" width="4" customWidth="1"/>
    <col min="263" max="263" width="4.140625" customWidth="1"/>
    <col min="264" max="265" width="3.85546875" customWidth="1"/>
    <col min="266" max="266" width="5.140625" customWidth="1"/>
    <col min="267" max="267" width="21.42578125" customWidth="1"/>
    <col min="268" max="268" width="16.7109375" customWidth="1"/>
    <col min="269" max="269" width="13.140625" customWidth="1"/>
    <col min="270" max="270" width="18.7109375" bestFit="1" customWidth="1"/>
    <col min="271" max="271" width="14.7109375" bestFit="1" customWidth="1"/>
    <col min="272" max="273" width="13.140625" customWidth="1"/>
    <col min="274" max="274" width="12.42578125" customWidth="1"/>
    <col min="277" max="277" width="16.140625" customWidth="1"/>
    <col min="278" max="278" width="9.42578125" customWidth="1"/>
    <col min="279" max="279" width="8" customWidth="1"/>
    <col min="280" max="280" width="8.85546875" customWidth="1"/>
    <col min="281" max="281" width="9.140625" customWidth="1"/>
    <col min="282" max="282" width="8" customWidth="1"/>
    <col min="283" max="283" width="40.7109375" customWidth="1"/>
    <col min="284" max="284" width="10.85546875" customWidth="1"/>
    <col min="285" max="285" width="6.85546875" customWidth="1"/>
    <col min="286" max="286" width="6.5703125" customWidth="1"/>
    <col min="287" max="287" width="6.7109375" customWidth="1"/>
    <col min="288" max="288" width="6.85546875" customWidth="1"/>
    <col min="289" max="289" width="18.7109375" customWidth="1"/>
    <col min="290" max="290" width="13.140625" customWidth="1"/>
    <col min="291" max="291" width="12.5703125" customWidth="1"/>
    <col min="292" max="293" width="11.85546875" customWidth="1"/>
    <col min="297" max="297" width="11.85546875" bestFit="1" customWidth="1"/>
    <col min="513" max="513" width="13.7109375" customWidth="1"/>
    <col min="514" max="515" width="5.140625" customWidth="1"/>
    <col min="516" max="516" width="5.42578125" customWidth="1"/>
    <col min="517" max="517" width="21.85546875" bestFit="1" customWidth="1"/>
    <col min="518" max="518" width="4" customWidth="1"/>
    <col min="519" max="519" width="4.140625" customWidth="1"/>
    <col min="520" max="521" width="3.85546875" customWidth="1"/>
    <col min="522" max="522" width="5.140625" customWidth="1"/>
    <col min="523" max="523" width="21.42578125" customWidth="1"/>
    <col min="524" max="524" width="16.7109375" customWidth="1"/>
    <col min="525" max="525" width="13.140625" customWidth="1"/>
    <col min="526" max="526" width="18.7109375" bestFit="1" customWidth="1"/>
    <col min="527" max="527" width="14.7109375" bestFit="1" customWidth="1"/>
    <col min="528" max="529" width="13.140625" customWidth="1"/>
    <col min="530" max="530" width="12.42578125" customWidth="1"/>
    <col min="533" max="533" width="16.140625" customWidth="1"/>
    <col min="534" max="534" width="9.42578125" customWidth="1"/>
    <col min="535" max="535" width="8" customWidth="1"/>
    <col min="536" max="536" width="8.85546875" customWidth="1"/>
    <col min="537" max="537" width="9.140625" customWidth="1"/>
    <col min="538" max="538" width="8" customWidth="1"/>
    <col min="539" max="539" width="40.7109375" customWidth="1"/>
    <col min="540" max="540" width="10.85546875" customWidth="1"/>
    <col min="541" max="541" width="6.85546875" customWidth="1"/>
    <col min="542" max="542" width="6.5703125" customWidth="1"/>
    <col min="543" max="543" width="6.7109375" customWidth="1"/>
    <col min="544" max="544" width="6.85546875" customWidth="1"/>
    <col min="545" max="545" width="18.7109375" customWidth="1"/>
    <col min="546" max="546" width="13.140625" customWidth="1"/>
    <col min="547" max="547" width="12.5703125" customWidth="1"/>
    <col min="548" max="549" width="11.85546875" customWidth="1"/>
    <col min="553" max="553" width="11.85546875" bestFit="1" customWidth="1"/>
    <col min="769" max="769" width="13.7109375" customWidth="1"/>
    <col min="770" max="771" width="5.140625" customWidth="1"/>
    <col min="772" max="772" width="5.42578125" customWidth="1"/>
    <col min="773" max="773" width="21.85546875" bestFit="1" customWidth="1"/>
    <col min="774" max="774" width="4" customWidth="1"/>
    <col min="775" max="775" width="4.140625" customWidth="1"/>
    <col min="776" max="777" width="3.85546875" customWidth="1"/>
    <col min="778" max="778" width="5.140625" customWidth="1"/>
    <col min="779" max="779" width="21.42578125" customWidth="1"/>
    <col min="780" max="780" width="16.7109375" customWidth="1"/>
    <col min="781" max="781" width="13.140625" customWidth="1"/>
    <col min="782" max="782" width="18.7109375" bestFit="1" customWidth="1"/>
    <col min="783" max="783" width="14.7109375" bestFit="1" customWidth="1"/>
    <col min="784" max="785" width="13.140625" customWidth="1"/>
    <col min="786" max="786" width="12.42578125" customWidth="1"/>
    <col min="789" max="789" width="16.140625" customWidth="1"/>
    <col min="790" max="790" width="9.42578125" customWidth="1"/>
    <col min="791" max="791" width="8" customWidth="1"/>
    <col min="792" max="792" width="8.85546875" customWidth="1"/>
    <col min="793" max="793" width="9.140625" customWidth="1"/>
    <col min="794" max="794" width="8" customWidth="1"/>
    <col min="795" max="795" width="40.7109375" customWidth="1"/>
    <col min="796" max="796" width="10.85546875" customWidth="1"/>
    <col min="797" max="797" width="6.85546875" customWidth="1"/>
    <col min="798" max="798" width="6.5703125" customWidth="1"/>
    <col min="799" max="799" width="6.7109375" customWidth="1"/>
    <col min="800" max="800" width="6.85546875" customWidth="1"/>
    <col min="801" max="801" width="18.7109375" customWidth="1"/>
    <col min="802" max="802" width="13.140625" customWidth="1"/>
    <col min="803" max="803" width="12.5703125" customWidth="1"/>
    <col min="804" max="805" width="11.85546875" customWidth="1"/>
    <col min="809" max="809" width="11.85546875" bestFit="1" customWidth="1"/>
    <col min="1025" max="1025" width="13.7109375" customWidth="1"/>
    <col min="1026" max="1027" width="5.140625" customWidth="1"/>
    <col min="1028" max="1028" width="5.42578125" customWidth="1"/>
    <col min="1029" max="1029" width="21.85546875" bestFit="1" customWidth="1"/>
    <col min="1030" max="1030" width="4" customWidth="1"/>
    <col min="1031" max="1031" width="4.140625" customWidth="1"/>
    <col min="1032" max="1033" width="3.85546875" customWidth="1"/>
    <col min="1034" max="1034" width="5.140625" customWidth="1"/>
    <col min="1035" max="1035" width="21.42578125" customWidth="1"/>
    <col min="1036" max="1036" width="16.7109375" customWidth="1"/>
    <col min="1037" max="1037" width="13.140625" customWidth="1"/>
    <col min="1038" max="1038" width="18.7109375" bestFit="1" customWidth="1"/>
    <col min="1039" max="1039" width="14.7109375" bestFit="1" customWidth="1"/>
    <col min="1040" max="1041" width="13.140625" customWidth="1"/>
    <col min="1042" max="1042" width="12.42578125" customWidth="1"/>
    <col min="1045" max="1045" width="16.140625" customWidth="1"/>
    <col min="1046" max="1046" width="9.42578125" customWidth="1"/>
    <col min="1047" max="1047" width="8" customWidth="1"/>
    <col min="1048" max="1048" width="8.85546875" customWidth="1"/>
    <col min="1049" max="1049" width="9.140625" customWidth="1"/>
    <col min="1050" max="1050" width="8" customWidth="1"/>
    <col min="1051" max="1051" width="40.7109375" customWidth="1"/>
    <col min="1052" max="1052" width="10.85546875" customWidth="1"/>
    <col min="1053" max="1053" width="6.85546875" customWidth="1"/>
    <col min="1054" max="1054" width="6.5703125" customWidth="1"/>
    <col min="1055" max="1055" width="6.7109375" customWidth="1"/>
    <col min="1056" max="1056" width="6.85546875" customWidth="1"/>
    <col min="1057" max="1057" width="18.7109375" customWidth="1"/>
    <col min="1058" max="1058" width="13.140625" customWidth="1"/>
    <col min="1059" max="1059" width="12.5703125" customWidth="1"/>
    <col min="1060" max="1061" width="11.85546875" customWidth="1"/>
    <col min="1065" max="1065" width="11.85546875" bestFit="1" customWidth="1"/>
    <col min="1281" max="1281" width="13.7109375" customWidth="1"/>
    <col min="1282" max="1283" width="5.140625" customWidth="1"/>
    <col min="1284" max="1284" width="5.42578125" customWidth="1"/>
    <col min="1285" max="1285" width="21.85546875" bestFit="1" customWidth="1"/>
    <col min="1286" max="1286" width="4" customWidth="1"/>
    <col min="1287" max="1287" width="4.140625" customWidth="1"/>
    <col min="1288" max="1289" width="3.85546875" customWidth="1"/>
    <col min="1290" max="1290" width="5.140625" customWidth="1"/>
    <col min="1291" max="1291" width="21.42578125" customWidth="1"/>
    <col min="1292" max="1292" width="16.7109375" customWidth="1"/>
    <col min="1293" max="1293" width="13.140625" customWidth="1"/>
    <col min="1294" max="1294" width="18.7109375" bestFit="1" customWidth="1"/>
    <col min="1295" max="1295" width="14.7109375" bestFit="1" customWidth="1"/>
    <col min="1296" max="1297" width="13.140625" customWidth="1"/>
    <col min="1298" max="1298" width="12.42578125" customWidth="1"/>
    <col min="1301" max="1301" width="16.140625" customWidth="1"/>
    <col min="1302" max="1302" width="9.42578125" customWidth="1"/>
    <col min="1303" max="1303" width="8" customWidth="1"/>
    <col min="1304" max="1304" width="8.85546875" customWidth="1"/>
    <col min="1305" max="1305" width="9.140625" customWidth="1"/>
    <col min="1306" max="1306" width="8" customWidth="1"/>
    <col min="1307" max="1307" width="40.7109375" customWidth="1"/>
    <col min="1308" max="1308" width="10.85546875" customWidth="1"/>
    <col min="1309" max="1309" width="6.85546875" customWidth="1"/>
    <col min="1310" max="1310" width="6.5703125" customWidth="1"/>
    <col min="1311" max="1311" width="6.7109375" customWidth="1"/>
    <col min="1312" max="1312" width="6.85546875" customWidth="1"/>
    <col min="1313" max="1313" width="18.7109375" customWidth="1"/>
    <col min="1314" max="1314" width="13.140625" customWidth="1"/>
    <col min="1315" max="1315" width="12.5703125" customWidth="1"/>
    <col min="1316" max="1317" width="11.85546875" customWidth="1"/>
    <col min="1321" max="1321" width="11.85546875" bestFit="1" customWidth="1"/>
    <col min="1537" max="1537" width="13.7109375" customWidth="1"/>
    <col min="1538" max="1539" width="5.140625" customWidth="1"/>
    <col min="1540" max="1540" width="5.42578125" customWidth="1"/>
    <col min="1541" max="1541" width="21.85546875" bestFit="1" customWidth="1"/>
    <col min="1542" max="1542" width="4" customWidth="1"/>
    <col min="1543" max="1543" width="4.140625" customWidth="1"/>
    <col min="1544" max="1545" width="3.85546875" customWidth="1"/>
    <col min="1546" max="1546" width="5.140625" customWidth="1"/>
    <col min="1547" max="1547" width="21.42578125" customWidth="1"/>
    <col min="1548" max="1548" width="16.7109375" customWidth="1"/>
    <col min="1549" max="1549" width="13.140625" customWidth="1"/>
    <col min="1550" max="1550" width="18.7109375" bestFit="1" customWidth="1"/>
    <col min="1551" max="1551" width="14.7109375" bestFit="1" customWidth="1"/>
    <col min="1552" max="1553" width="13.140625" customWidth="1"/>
    <col min="1554" max="1554" width="12.42578125" customWidth="1"/>
    <col min="1557" max="1557" width="16.140625" customWidth="1"/>
    <col min="1558" max="1558" width="9.42578125" customWidth="1"/>
    <col min="1559" max="1559" width="8" customWidth="1"/>
    <col min="1560" max="1560" width="8.85546875" customWidth="1"/>
    <col min="1561" max="1561" width="9.140625" customWidth="1"/>
    <col min="1562" max="1562" width="8" customWidth="1"/>
    <col min="1563" max="1563" width="40.7109375" customWidth="1"/>
    <col min="1564" max="1564" width="10.85546875" customWidth="1"/>
    <col min="1565" max="1565" width="6.85546875" customWidth="1"/>
    <col min="1566" max="1566" width="6.5703125" customWidth="1"/>
    <col min="1567" max="1567" width="6.7109375" customWidth="1"/>
    <col min="1568" max="1568" width="6.85546875" customWidth="1"/>
    <col min="1569" max="1569" width="18.7109375" customWidth="1"/>
    <col min="1570" max="1570" width="13.140625" customWidth="1"/>
    <col min="1571" max="1571" width="12.5703125" customWidth="1"/>
    <col min="1572" max="1573" width="11.85546875" customWidth="1"/>
    <col min="1577" max="1577" width="11.85546875" bestFit="1" customWidth="1"/>
    <col min="1793" max="1793" width="13.7109375" customWidth="1"/>
    <col min="1794" max="1795" width="5.140625" customWidth="1"/>
    <col min="1796" max="1796" width="5.42578125" customWidth="1"/>
    <col min="1797" max="1797" width="21.85546875" bestFit="1" customWidth="1"/>
    <col min="1798" max="1798" width="4" customWidth="1"/>
    <col min="1799" max="1799" width="4.140625" customWidth="1"/>
    <col min="1800" max="1801" width="3.85546875" customWidth="1"/>
    <col min="1802" max="1802" width="5.140625" customWidth="1"/>
    <col min="1803" max="1803" width="21.42578125" customWidth="1"/>
    <col min="1804" max="1804" width="16.7109375" customWidth="1"/>
    <col min="1805" max="1805" width="13.140625" customWidth="1"/>
    <col min="1806" max="1806" width="18.7109375" bestFit="1" customWidth="1"/>
    <col min="1807" max="1807" width="14.7109375" bestFit="1" customWidth="1"/>
    <col min="1808" max="1809" width="13.140625" customWidth="1"/>
    <col min="1810" max="1810" width="12.42578125" customWidth="1"/>
    <col min="1813" max="1813" width="16.140625" customWidth="1"/>
    <col min="1814" max="1814" width="9.42578125" customWidth="1"/>
    <col min="1815" max="1815" width="8" customWidth="1"/>
    <col min="1816" max="1816" width="8.85546875" customWidth="1"/>
    <col min="1817" max="1817" width="9.140625" customWidth="1"/>
    <col min="1818" max="1818" width="8" customWidth="1"/>
    <col min="1819" max="1819" width="40.7109375" customWidth="1"/>
    <col min="1820" max="1820" width="10.85546875" customWidth="1"/>
    <col min="1821" max="1821" width="6.85546875" customWidth="1"/>
    <col min="1822" max="1822" width="6.5703125" customWidth="1"/>
    <col min="1823" max="1823" width="6.7109375" customWidth="1"/>
    <col min="1824" max="1824" width="6.85546875" customWidth="1"/>
    <col min="1825" max="1825" width="18.7109375" customWidth="1"/>
    <col min="1826" max="1826" width="13.140625" customWidth="1"/>
    <col min="1827" max="1827" width="12.5703125" customWidth="1"/>
    <col min="1828" max="1829" width="11.85546875" customWidth="1"/>
    <col min="1833" max="1833" width="11.85546875" bestFit="1" customWidth="1"/>
    <col min="2049" max="2049" width="13.7109375" customWidth="1"/>
    <col min="2050" max="2051" width="5.140625" customWidth="1"/>
    <col min="2052" max="2052" width="5.42578125" customWidth="1"/>
    <col min="2053" max="2053" width="21.85546875" bestFit="1" customWidth="1"/>
    <col min="2054" max="2054" width="4" customWidth="1"/>
    <col min="2055" max="2055" width="4.140625" customWidth="1"/>
    <col min="2056" max="2057" width="3.85546875" customWidth="1"/>
    <col min="2058" max="2058" width="5.140625" customWidth="1"/>
    <col min="2059" max="2059" width="21.42578125" customWidth="1"/>
    <col min="2060" max="2060" width="16.7109375" customWidth="1"/>
    <col min="2061" max="2061" width="13.140625" customWidth="1"/>
    <col min="2062" max="2062" width="18.7109375" bestFit="1" customWidth="1"/>
    <col min="2063" max="2063" width="14.7109375" bestFit="1" customWidth="1"/>
    <col min="2064" max="2065" width="13.140625" customWidth="1"/>
    <col min="2066" max="2066" width="12.42578125" customWidth="1"/>
    <col min="2069" max="2069" width="16.140625" customWidth="1"/>
    <col min="2070" max="2070" width="9.42578125" customWidth="1"/>
    <col min="2071" max="2071" width="8" customWidth="1"/>
    <col min="2072" max="2072" width="8.85546875" customWidth="1"/>
    <col min="2073" max="2073" width="9.140625" customWidth="1"/>
    <col min="2074" max="2074" width="8" customWidth="1"/>
    <col min="2075" max="2075" width="40.7109375" customWidth="1"/>
    <col min="2076" max="2076" width="10.85546875" customWidth="1"/>
    <col min="2077" max="2077" width="6.85546875" customWidth="1"/>
    <col min="2078" max="2078" width="6.5703125" customWidth="1"/>
    <col min="2079" max="2079" width="6.7109375" customWidth="1"/>
    <col min="2080" max="2080" width="6.85546875" customWidth="1"/>
    <col min="2081" max="2081" width="18.7109375" customWidth="1"/>
    <col min="2082" max="2082" width="13.140625" customWidth="1"/>
    <col min="2083" max="2083" width="12.5703125" customWidth="1"/>
    <col min="2084" max="2085" width="11.85546875" customWidth="1"/>
    <col min="2089" max="2089" width="11.85546875" bestFit="1" customWidth="1"/>
    <col min="2305" max="2305" width="13.7109375" customWidth="1"/>
    <col min="2306" max="2307" width="5.140625" customWidth="1"/>
    <col min="2308" max="2308" width="5.42578125" customWidth="1"/>
    <col min="2309" max="2309" width="21.85546875" bestFit="1" customWidth="1"/>
    <col min="2310" max="2310" width="4" customWidth="1"/>
    <col min="2311" max="2311" width="4.140625" customWidth="1"/>
    <col min="2312" max="2313" width="3.85546875" customWidth="1"/>
    <col min="2314" max="2314" width="5.140625" customWidth="1"/>
    <col min="2315" max="2315" width="21.42578125" customWidth="1"/>
    <col min="2316" max="2316" width="16.7109375" customWidth="1"/>
    <col min="2317" max="2317" width="13.140625" customWidth="1"/>
    <col min="2318" max="2318" width="18.7109375" bestFit="1" customWidth="1"/>
    <col min="2319" max="2319" width="14.7109375" bestFit="1" customWidth="1"/>
    <col min="2320" max="2321" width="13.140625" customWidth="1"/>
    <col min="2322" max="2322" width="12.42578125" customWidth="1"/>
    <col min="2325" max="2325" width="16.140625" customWidth="1"/>
    <col min="2326" max="2326" width="9.42578125" customWidth="1"/>
    <col min="2327" max="2327" width="8" customWidth="1"/>
    <col min="2328" max="2328" width="8.85546875" customWidth="1"/>
    <col min="2329" max="2329" width="9.140625" customWidth="1"/>
    <col min="2330" max="2330" width="8" customWidth="1"/>
    <col min="2331" max="2331" width="40.7109375" customWidth="1"/>
    <col min="2332" max="2332" width="10.85546875" customWidth="1"/>
    <col min="2333" max="2333" width="6.85546875" customWidth="1"/>
    <col min="2334" max="2334" width="6.5703125" customWidth="1"/>
    <col min="2335" max="2335" width="6.7109375" customWidth="1"/>
    <col min="2336" max="2336" width="6.85546875" customWidth="1"/>
    <col min="2337" max="2337" width="18.7109375" customWidth="1"/>
    <col min="2338" max="2338" width="13.140625" customWidth="1"/>
    <col min="2339" max="2339" width="12.5703125" customWidth="1"/>
    <col min="2340" max="2341" width="11.85546875" customWidth="1"/>
    <col min="2345" max="2345" width="11.85546875" bestFit="1" customWidth="1"/>
    <col min="2561" max="2561" width="13.7109375" customWidth="1"/>
    <col min="2562" max="2563" width="5.140625" customWidth="1"/>
    <col min="2564" max="2564" width="5.42578125" customWidth="1"/>
    <col min="2565" max="2565" width="21.85546875" bestFit="1" customWidth="1"/>
    <col min="2566" max="2566" width="4" customWidth="1"/>
    <col min="2567" max="2567" width="4.140625" customWidth="1"/>
    <col min="2568" max="2569" width="3.85546875" customWidth="1"/>
    <col min="2570" max="2570" width="5.140625" customWidth="1"/>
    <col min="2571" max="2571" width="21.42578125" customWidth="1"/>
    <col min="2572" max="2572" width="16.7109375" customWidth="1"/>
    <col min="2573" max="2573" width="13.140625" customWidth="1"/>
    <col min="2574" max="2574" width="18.7109375" bestFit="1" customWidth="1"/>
    <col min="2575" max="2575" width="14.7109375" bestFit="1" customWidth="1"/>
    <col min="2576" max="2577" width="13.140625" customWidth="1"/>
    <col min="2578" max="2578" width="12.42578125" customWidth="1"/>
    <col min="2581" max="2581" width="16.140625" customWidth="1"/>
    <col min="2582" max="2582" width="9.42578125" customWidth="1"/>
    <col min="2583" max="2583" width="8" customWidth="1"/>
    <col min="2584" max="2584" width="8.85546875" customWidth="1"/>
    <col min="2585" max="2585" width="9.140625" customWidth="1"/>
    <col min="2586" max="2586" width="8" customWidth="1"/>
    <col min="2587" max="2587" width="40.7109375" customWidth="1"/>
    <col min="2588" max="2588" width="10.85546875" customWidth="1"/>
    <col min="2589" max="2589" width="6.85546875" customWidth="1"/>
    <col min="2590" max="2590" width="6.5703125" customWidth="1"/>
    <col min="2591" max="2591" width="6.7109375" customWidth="1"/>
    <col min="2592" max="2592" width="6.85546875" customWidth="1"/>
    <col min="2593" max="2593" width="18.7109375" customWidth="1"/>
    <col min="2594" max="2594" width="13.140625" customWidth="1"/>
    <col min="2595" max="2595" width="12.5703125" customWidth="1"/>
    <col min="2596" max="2597" width="11.85546875" customWidth="1"/>
    <col min="2601" max="2601" width="11.85546875" bestFit="1" customWidth="1"/>
    <col min="2817" max="2817" width="13.7109375" customWidth="1"/>
    <col min="2818" max="2819" width="5.140625" customWidth="1"/>
    <col min="2820" max="2820" width="5.42578125" customWidth="1"/>
    <col min="2821" max="2821" width="21.85546875" bestFit="1" customWidth="1"/>
    <col min="2822" max="2822" width="4" customWidth="1"/>
    <col min="2823" max="2823" width="4.140625" customWidth="1"/>
    <col min="2824" max="2825" width="3.85546875" customWidth="1"/>
    <col min="2826" max="2826" width="5.140625" customWidth="1"/>
    <col min="2827" max="2827" width="21.42578125" customWidth="1"/>
    <col min="2828" max="2828" width="16.7109375" customWidth="1"/>
    <col min="2829" max="2829" width="13.140625" customWidth="1"/>
    <col min="2830" max="2830" width="18.7109375" bestFit="1" customWidth="1"/>
    <col min="2831" max="2831" width="14.7109375" bestFit="1" customWidth="1"/>
    <col min="2832" max="2833" width="13.140625" customWidth="1"/>
    <col min="2834" max="2834" width="12.42578125" customWidth="1"/>
    <col min="2837" max="2837" width="16.140625" customWidth="1"/>
    <col min="2838" max="2838" width="9.42578125" customWidth="1"/>
    <col min="2839" max="2839" width="8" customWidth="1"/>
    <col min="2840" max="2840" width="8.85546875" customWidth="1"/>
    <col min="2841" max="2841" width="9.140625" customWidth="1"/>
    <col min="2842" max="2842" width="8" customWidth="1"/>
    <col min="2843" max="2843" width="40.7109375" customWidth="1"/>
    <col min="2844" max="2844" width="10.85546875" customWidth="1"/>
    <col min="2845" max="2845" width="6.85546875" customWidth="1"/>
    <col min="2846" max="2846" width="6.5703125" customWidth="1"/>
    <col min="2847" max="2847" width="6.7109375" customWidth="1"/>
    <col min="2848" max="2848" width="6.85546875" customWidth="1"/>
    <col min="2849" max="2849" width="18.7109375" customWidth="1"/>
    <col min="2850" max="2850" width="13.140625" customWidth="1"/>
    <col min="2851" max="2851" width="12.5703125" customWidth="1"/>
    <col min="2852" max="2853" width="11.85546875" customWidth="1"/>
    <col min="2857" max="2857" width="11.85546875" bestFit="1" customWidth="1"/>
    <col min="3073" max="3073" width="13.7109375" customWidth="1"/>
    <col min="3074" max="3075" width="5.140625" customWidth="1"/>
    <col min="3076" max="3076" width="5.42578125" customWidth="1"/>
    <col min="3077" max="3077" width="21.85546875" bestFit="1" customWidth="1"/>
    <col min="3078" max="3078" width="4" customWidth="1"/>
    <col min="3079" max="3079" width="4.140625" customWidth="1"/>
    <col min="3080" max="3081" width="3.85546875" customWidth="1"/>
    <col min="3082" max="3082" width="5.140625" customWidth="1"/>
    <col min="3083" max="3083" width="21.42578125" customWidth="1"/>
    <col min="3084" max="3084" width="16.7109375" customWidth="1"/>
    <col min="3085" max="3085" width="13.140625" customWidth="1"/>
    <col min="3086" max="3086" width="18.7109375" bestFit="1" customWidth="1"/>
    <col min="3087" max="3087" width="14.7109375" bestFit="1" customWidth="1"/>
    <col min="3088" max="3089" width="13.140625" customWidth="1"/>
    <col min="3090" max="3090" width="12.42578125" customWidth="1"/>
    <col min="3093" max="3093" width="16.140625" customWidth="1"/>
    <col min="3094" max="3094" width="9.42578125" customWidth="1"/>
    <col min="3095" max="3095" width="8" customWidth="1"/>
    <col min="3096" max="3096" width="8.85546875" customWidth="1"/>
    <col min="3097" max="3097" width="9.140625" customWidth="1"/>
    <col min="3098" max="3098" width="8" customWidth="1"/>
    <col min="3099" max="3099" width="40.7109375" customWidth="1"/>
    <col min="3100" max="3100" width="10.85546875" customWidth="1"/>
    <col min="3101" max="3101" width="6.85546875" customWidth="1"/>
    <col min="3102" max="3102" width="6.5703125" customWidth="1"/>
    <col min="3103" max="3103" width="6.7109375" customWidth="1"/>
    <col min="3104" max="3104" width="6.85546875" customWidth="1"/>
    <col min="3105" max="3105" width="18.7109375" customWidth="1"/>
    <col min="3106" max="3106" width="13.140625" customWidth="1"/>
    <col min="3107" max="3107" width="12.5703125" customWidth="1"/>
    <col min="3108" max="3109" width="11.85546875" customWidth="1"/>
    <col min="3113" max="3113" width="11.85546875" bestFit="1" customWidth="1"/>
    <col min="3329" max="3329" width="13.7109375" customWidth="1"/>
    <col min="3330" max="3331" width="5.140625" customWidth="1"/>
    <col min="3332" max="3332" width="5.42578125" customWidth="1"/>
    <col min="3333" max="3333" width="21.85546875" bestFit="1" customWidth="1"/>
    <col min="3334" max="3334" width="4" customWidth="1"/>
    <col min="3335" max="3335" width="4.140625" customWidth="1"/>
    <col min="3336" max="3337" width="3.85546875" customWidth="1"/>
    <col min="3338" max="3338" width="5.140625" customWidth="1"/>
    <col min="3339" max="3339" width="21.42578125" customWidth="1"/>
    <col min="3340" max="3340" width="16.7109375" customWidth="1"/>
    <col min="3341" max="3341" width="13.140625" customWidth="1"/>
    <col min="3342" max="3342" width="18.7109375" bestFit="1" customWidth="1"/>
    <col min="3343" max="3343" width="14.7109375" bestFit="1" customWidth="1"/>
    <col min="3344" max="3345" width="13.140625" customWidth="1"/>
    <col min="3346" max="3346" width="12.42578125" customWidth="1"/>
    <col min="3349" max="3349" width="16.140625" customWidth="1"/>
    <col min="3350" max="3350" width="9.42578125" customWidth="1"/>
    <col min="3351" max="3351" width="8" customWidth="1"/>
    <col min="3352" max="3352" width="8.85546875" customWidth="1"/>
    <col min="3353" max="3353" width="9.140625" customWidth="1"/>
    <col min="3354" max="3354" width="8" customWidth="1"/>
    <col min="3355" max="3355" width="40.7109375" customWidth="1"/>
    <col min="3356" max="3356" width="10.85546875" customWidth="1"/>
    <col min="3357" max="3357" width="6.85546875" customWidth="1"/>
    <col min="3358" max="3358" width="6.5703125" customWidth="1"/>
    <col min="3359" max="3359" width="6.7109375" customWidth="1"/>
    <col min="3360" max="3360" width="6.85546875" customWidth="1"/>
    <col min="3361" max="3361" width="18.7109375" customWidth="1"/>
    <col min="3362" max="3362" width="13.140625" customWidth="1"/>
    <col min="3363" max="3363" width="12.5703125" customWidth="1"/>
    <col min="3364" max="3365" width="11.85546875" customWidth="1"/>
    <col min="3369" max="3369" width="11.85546875" bestFit="1" customWidth="1"/>
    <col min="3585" max="3585" width="13.7109375" customWidth="1"/>
    <col min="3586" max="3587" width="5.140625" customWidth="1"/>
    <col min="3588" max="3588" width="5.42578125" customWidth="1"/>
    <col min="3589" max="3589" width="21.85546875" bestFit="1" customWidth="1"/>
    <col min="3590" max="3590" width="4" customWidth="1"/>
    <col min="3591" max="3591" width="4.140625" customWidth="1"/>
    <col min="3592" max="3593" width="3.85546875" customWidth="1"/>
    <col min="3594" max="3594" width="5.140625" customWidth="1"/>
    <col min="3595" max="3595" width="21.42578125" customWidth="1"/>
    <col min="3596" max="3596" width="16.7109375" customWidth="1"/>
    <col min="3597" max="3597" width="13.140625" customWidth="1"/>
    <col min="3598" max="3598" width="18.7109375" bestFit="1" customWidth="1"/>
    <col min="3599" max="3599" width="14.7109375" bestFit="1" customWidth="1"/>
    <col min="3600" max="3601" width="13.140625" customWidth="1"/>
    <col min="3602" max="3602" width="12.42578125" customWidth="1"/>
    <col min="3605" max="3605" width="16.140625" customWidth="1"/>
    <col min="3606" max="3606" width="9.42578125" customWidth="1"/>
    <col min="3607" max="3607" width="8" customWidth="1"/>
    <col min="3608" max="3608" width="8.85546875" customWidth="1"/>
    <col min="3609" max="3609" width="9.140625" customWidth="1"/>
    <col min="3610" max="3610" width="8" customWidth="1"/>
    <col min="3611" max="3611" width="40.7109375" customWidth="1"/>
    <col min="3612" max="3612" width="10.85546875" customWidth="1"/>
    <col min="3613" max="3613" width="6.85546875" customWidth="1"/>
    <col min="3614" max="3614" width="6.5703125" customWidth="1"/>
    <col min="3615" max="3615" width="6.7109375" customWidth="1"/>
    <col min="3616" max="3616" width="6.85546875" customWidth="1"/>
    <col min="3617" max="3617" width="18.7109375" customWidth="1"/>
    <col min="3618" max="3618" width="13.140625" customWidth="1"/>
    <col min="3619" max="3619" width="12.5703125" customWidth="1"/>
    <col min="3620" max="3621" width="11.85546875" customWidth="1"/>
    <col min="3625" max="3625" width="11.85546875" bestFit="1" customWidth="1"/>
    <col min="3841" max="3841" width="13.7109375" customWidth="1"/>
    <col min="3842" max="3843" width="5.140625" customWidth="1"/>
    <col min="3844" max="3844" width="5.42578125" customWidth="1"/>
    <col min="3845" max="3845" width="21.85546875" bestFit="1" customWidth="1"/>
    <col min="3846" max="3846" width="4" customWidth="1"/>
    <col min="3847" max="3847" width="4.140625" customWidth="1"/>
    <col min="3848" max="3849" width="3.85546875" customWidth="1"/>
    <col min="3850" max="3850" width="5.140625" customWidth="1"/>
    <col min="3851" max="3851" width="21.42578125" customWidth="1"/>
    <col min="3852" max="3852" width="16.7109375" customWidth="1"/>
    <col min="3853" max="3853" width="13.140625" customWidth="1"/>
    <col min="3854" max="3854" width="18.7109375" bestFit="1" customWidth="1"/>
    <col min="3855" max="3855" width="14.7109375" bestFit="1" customWidth="1"/>
    <col min="3856" max="3857" width="13.140625" customWidth="1"/>
    <col min="3858" max="3858" width="12.42578125" customWidth="1"/>
    <col min="3861" max="3861" width="16.140625" customWidth="1"/>
    <col min="3862" max="3862" width="9.42578125" customWidth="1"/>
    <col min="3863" max="3863" width="8" customWidth="1"/>
    <col min="3864" max="3864" width="8.85546875" customWidth="1"/>
    <col min="3865" max="3865" width="9.140625" customWidth="1"/>
    <col min="3866" max="3866" width="8" customWidth="1"/>
    <col min="3867" max="3867" width="40.7109375" customWidth="1"/>
    <col min="3868" max="3868" width="10.85546875" customWidth="1"/>
    <col min="3869" max="3869" width="6.85546875" customWidth="1"/>
    <col min="3870" max="3870" width="6.5703125" customWidth="1"/>
    <col min="3871" max="3871" width="6.7109375" customWidth="1"/>
    <col min="3872" max="3872" width="6.85546875" customWidth="1"/>
    <col min="3873" max="3873" width="18.7109375" customWidth="1"/>
    <col min="3874" max="3874" width="13.140625" customWidth="1"/>
    <col min="3875" max="3875" width="12.5703125" customWidth="1"/>
    <col min="3876" max="3877" width="11.85546875" customWidth="1"/>
    <col min="3881" max="3881" width="11.85546875" bestFit="1" customWidth="1"/>
    <col min="4097" max="4097" width="13.7109375" customWidth="1"/>
    <col min="4098" max="4099" width="5.140625" customWidth="1"/>
    <col min="4100" max="4100" width="5.42578125" customWidth="1"/>
    <col min="4101" max="4101" width="21.85546875" bestFit="1" customWidth="1"/>
    <col min="4102" max="4102" width="4" customWidth="1"/>
    <col min="4103" max="4103" width="4.140625" customWidth="1"/>
    <col min="4104" max="4105" width="3.85546875" customWidth="1"/>
    <col min="4106" max="4106" width="5.140625" customWidth="1"/>
    <col min="4107" max="4107" width="21.42578125" customWidth="1"/>
    <col min="4108" max="4108" width="16.7109375" customWidth="1"/>
    <col min="4109" max="4109" width="13.140625" customWidth="1"/>
    <col min="4110" max="4110" width="18.7109375" bestFit="1" customWidth="1"/>
    <col min="4111" max="4111" width="14.7109375" bestFit="1" customWidth="1"/>
    <col min="4112" max="4113" width="13.140625" customWidth="1"/>
    <col min="4114" max="4114" width="12.42578125" customWidth="1"/>
    <col min="4117" max="4117" width="16.140625" customWidth="1"/>
    <col min="4118" max="4118" width="9.42578125" customWidth="1"/>
    <col min="4119" max="4119" width="8" customWidth="1"/>
    <col min="4120" max="4120" width="8.85546875" customWidth="1"/>
    <col min="4121" max="4121" width="9.140625" customWidth="1"/>
    <col min="4122" max="4122" width="8" customWidth="1"/>
    <col min="4123" max="4123" width="40.7109375" customWidth="1"/>
    <col min="4124" max="4124" width="10.85546875" customWidth="1"/>
    <col min="4125" max="4125" width="6.85546875" customWidth="1"/>
    <col min="4126" max="4126" width="6.5703125" customWidth="1"/>
    <col min="4127" max="4127" width="6.7109375" customWidth="1"/>
    <col min="4128" max="4128" width="6.85546875" customWidth="1"/>
    <col min="4129" max="4129" width="18.7109375" customWidth="1"/>
    <col min="4130" max="4130" width="13.140625" customWidth="1"/>
    <col min="4131" max="4131" width="12.5703125" customWidth="1"/>
    <col min="4132" max="4133" width="11.85546875" customWidth="1"/>
    <col min="4137" max="4137" width="11.85546875" bestFit="1" customWidth="1"/>
    <col min="4353" max="4353" width="13.7109375" customWidth="1"/>
    <col min="4354" max="4355" width="5.140625" customWidth="1"/>
    <col min="4356" max="4356" width="5.42578125" customWidth="1"/>
    <col min="4357" max="4357" width="21.85546875" bestFit="1" customWidth="1"/>
    <col min="4358" max="4358" width="4" customWidth="1"/>
    <col min="4359" max="4359" width="4.140625" customWidth="1"/>
    <col min="4360" max="4361" width="3.85546875" customWidth="1"/>
    <col min="4362" max="4362" width="5.140625" customWidth="1"/>
    <col min="4363" max="4363" width="21.42578125" customWidth="1"/>
    <col min="4364" max="4364" width="16.7109375" customWidth="1"/>
    <col min="4365" max="4365" width="13.140625" customWidth="1"/>
    <col min="4366" max="4366" width="18.7109375" bestFit="1" customWidth="1"/>
    <col min="4367" max="4367" width="14.7109375" bestFit="1" customWidth="1"/>
    <col min="4368" max="4369" width="13.140625" customWidth="1"/>
    <col min="4370" max="4370" width="12.42578125" customWidth="1"/>
    <col min="4373" max="4373" width="16.140625" customWidth="1"/>
    <col min="4374" max="4374" width="9.42578125" customWidth="1"/>
    <col min="4375" max="4375" width="8" customWidth="1"/>
    <col min="4376" max="4376" width="8.85546875" customWidth="1"/>
    <col min="4377" max="4377" width="9.140625" customWidth="1"/>
    <col min="4378" max="4378" width="8" customWidth="1"/>
    <col min="4379" max="4379" width="40.7109375" customWidth="1"/>
    <col min="4380" max="4380" width="10.85546875" customWidth="1"/>
    <col min="4381" max="4381" width="6.85546875" customWidth="1"/>
    <col min="4382" max="4382" width="6.5703125" customWidth="1"/>
    <col min="4383" max="4383" width="6.7109375" customWidth="1"/>
    <col min="4384" max="4384" width="6.85546875" customWidth="1"/>
    <col min="4385" max="4385" width="18.7109375" customWidth="1"/>
    <col min="4386" max="4386" width="13.140625" customWidth="1"/>
    <col min="4387" max="4387" width="12.5703125" customWidth="1"/>
    <col min="4388" max="4389" width="11.85546875" customWidth="1"/>
    <col min="4393" max="4393" width="11.85546875" bestFit="1" customWidth="1"/>
    <col min="4609" max="4609" width="13.7109375" customWidth="1"/>
    <col min="4610" max="4611" width="5.140625" customWidth="1"/>
    <col min="4612" max="4612" width="5.42578125" customWidth="1"/>
    <col min="4613" max="4613" width="21.85546875" bestFit="1" customWidth="1"/>
    <col min="4614" max="4614" width="4" customWidth="1"/>
    <col min="4615" max="4615" width="4.140625" customWidth="1"/>
    <col min="4616" max="4617" width="3.85546875" customWidth="1"/>
    <col min="4618" max="4618" width="5.140625" customWidth="1"/>
    <col min="4619" max="4619" width="21.42578125" customWidth="1"/>
    <col min="4620" max="4620" width="16.7109375" customWidth="1"/>
    <col min="4621" max="4621" width="13.140625" customWidth="1"/>
    <col min="4622" max="4622" width="18.7109375" bestFit="1" customWidth="1"/>
    <col min="4623" max="4623" width="14.7109375" bestFit="1" customWidth="1"/>
    <col min="4624" max="4625" width="13.140625" customWidth="1"/>
    <col min="4626" max="4626" width="12.42578125" customWidth="1"/>
    <col min="4629" max="4629" width="16.140625" customWidth="1"/>
    <col min="4630" max="4630" width="9.42578125" customWidth="1"/>
    <col min="4631" max="4631" width="8" customWidth="1"/>
    <col min="4632" max="4632" width="8.85546875" customWidth="1"/>
    <col min="4633" max="4633" width="9.140625" customWidth="1"/>
    <col min="4634" max="4634" width="8" customWidth="1"/>
    <col min="4635" max="4635" width="40.7109375" customWidth="1"/>
    <col min="4636" max="4636" width="10.85546875" customWidth="1"/>
    <col min="4637" max="4637" width="6.85546875" customWidth="1"/>
    <col min="4638" max="4638" width="6.5703125" customWidth="1"/>
    <col min="4639" max="4639" width="6.7109375" customWidth="1"/>
    <col min="4640" max="4640" width="6.85546875" customWidth="1"/>
    <col min="4641" max="4641" width="18.7109375" customWidth="1"/>
    <col min="4642" max="4642" width="13.140625" customWidth="1"/>
    <col min="4643" max="4643" width="12.5703125" customWidth="1"/>
    <col min="4644" max="4645" width="11.85546875" customWidth="1"/>
    <col min="4649" max="4649" width="11.85546875" bestFit="1" customWidth="1"/>
    <col min="4865" max="4865" width="13.7109375" customWidth="1"/>
    <col min="4866" max="4867" width="5.140625" customWidth="1"/>
    <col min="4868" max="4868" width="5.42578125" customWidth="1"/>
    <col min="4869" max="4869" width="21.85546875" bestFit="1" customWidth="1"/>
    <col min="4870" max="4870" width="4" customWidth="1"/>
    <col min="4871" max="4871" width="4.140625" customWidth="1"/>
    <col min="4872" max="4873" width="3.85546875" customWidth="1"/>
    <col min="4874" max="4874" width="5.140625" customWidth="1"/>
    <col min="4875" max="4875" width="21.42578125" customWidth="1"/>
    <col min="4876" max="4876" width="16.7109375" customWidth="1"/>
    <col min="4877" max="4877" width="13.140625" customWidth="1"/>
    <col min="4878" max="4878" width="18.7109375" bestFit="1" customWidth="1"/>
    <col min="4879" max="4879" width="14.7109375" bestFit="1" customWidth="1"/>
    <col min="4880" max="4881" width="13.140625" customWidth="1"/>
    <col min="4882" max="4882" width="12.42578125" customWidth="1"/>
    <col min="4885" max="4885" width="16.140625" customWidth="1"/>
    <col min="4886" max="4886" width="9.42578125" customWidth="1"/>
    <col min="4887" max="4887" width="8" customWidth="1"/>
    <col min="4888" max="4888" width="8.85546875" customWidth="1"/>
    <col min="4889" max="4889" width="9.140625" customWidth="1"/>
    <col min="4890" max="4890" width="8" customWidth="1"/>
    <col min="4891" max="4891" width="40.7109375" customWidth="1"/>
    <col min="4892" max="4892" width="10.85546875" customWidth="1"/>
    <col min="4893" max="4893" width="6.85546875" customWidth="1"/>
    <col min="4894" max="4894" width="6.5703125" customWidth="1"/>
    <col min="4895" max="4895" width="6.7109375" customWidth="1"/>
    <col min="4896" max="4896" width="6.85546875" customWidth="1"/>
    <col min="4897" max="4897" width="18.7109375" customWidth="1"/>
    <col min="4898" max="4898" width="13.140625" customWidth="1"/>
    <col min="4899" max="4899" width="12.5703125" customWidth="1"/>
    <col min="4900" max="4901" width="11.85546875" customWidth="1"/>
    <col min="4905" max="4905" width="11.85546875" bestFit="1" customWidth="1"/>
    <col min="5121" max="5121" width="13.7109375" customWidth="1"/>
    <col min="5122" max="5123" width="5.140625" customWidth="1"/>
    <col min="5124" max="5124" width="5.42578125" customWidth="1"/>
    <col min="5125" max="5125" width="21.85546875" bestFit="1" customWidth="1"/>
    <col min="5126" max="5126" width="4" customWidth="1"/>
    <col min="5127" max="5127" width="4.140625" customWidth="1"/>
    <col min="5128" max="5129" width="3.85546875" customWidth="1"/>
    <col min="5130" max="5130" width="5.140625" customWidth="1"/>
    <col min="5131" max="5131" width="21.42578125" customWidth="1"/>
    <col min="5132" max="5132" width="16.7109375" customWidth="1"/>
    <col min="5133" max="5133" width="13.140625" customWidth="1"/>
    <col min="5134" max="5134" width="18.7109375" bestFit="1" customWidth="1"/>
    <col min="5135" max="5135" width="14.7109375" bestFit="1" customWidth="1"/>
    <col min="5136" max="5137" width="13.140625" customWidth="1"/>
    <col min="5138" max="5138" width="12.42578125" customWidth="1"/>
    <col min="5141" max="5141" width="16.140625" customWidth="1"/>
    <col min="5142" max="5142" width="9.42578125" customWidth="1"/>
    <col min="5143" max="5143" width="8" customWidth="1"/>
    <col min="5144" max="5144" width="8.85546875" customWidth="1"/>
    <col min="5145" max="5145" width="9.140625" customWidth="1"/>
    <col min="5146" max="5146" width="8" customWidth="1"/>
    <col min="5147" max="5147" width="40.7109375" customWidth="1"/>
    <col min="5148" max="5148" width="10.85546875" customWidth="1"/>
    <col min="5149" max="5149" width="6.85546875" customWidth="1"/>
    <col min="5150" max="5150" width="6.5703125" customWidth="1"/>
    <col min="5151" max="5151" width="6.7109375" customWidth="1"/>
    <col min="5152" max="5152" width="6.85546875" customWidth="1"/>
    <col min="5153" max="5153" width="18.7109375" customWidth="1"/>
    <col min="5154" max="5154" width="13.140625" customWidth="1"/>
    <col min="5155" max="5155" width="12.5703125" customWidth="1"/>
    <col min="5156" max="5157" width="11.85546875" customWidth="1"/>
    <col min="5161" max="5161" width="11.85546875" bestFit="1" customWidth="1"/>
    <col min="5377" max="5377" width="13.7109375" customWidth="1"/>
    <col min="5378" max="5379" width="5.140625" customWidth="1"/>
    <col min="5380" max="5380" width="5.42578125" customWidth="1"/>
    <col min="5381" max="5381" width="21.85546875" bestFit="1" customWidth="1"/>
    <col min="5382" max="5382" width="4" customWidth="1"/>
    <col min="5383" max="5383" width="4.140625" customWidth="1"/>
    <col min="5384" max="5385" width="3.85546875" customWidth="1"/>
    <col min="5386" max="5386" width="5.140625" customWidth="1"/>
    <col min="5387" max="5387" width="21.42578125" customWidth="1"/>
    <col min="5388" max="5388" width="16.7109375" customWidth="1"/>
    <col min="5389" max="5389" width="13.140625" customWidth="1"/>
    <col min="5390" max="5390" width="18.7109375" bestFit="1" customWidth="1"/>
    <col min="5391" max="5391" width="14.7109375" bestFit="1" customWidth="1"/>
    <col min="5392" max="5393" width="13.140625" customWidth="1"/>
    <col min="5394" max="5394" width="12.42578125" customWidth="1"/>
    <col min="5397" max="5397" width="16.140625" customWidth="1"/>
    <col min="5398" max="5398" width="9.42578125" customWidth="1"/>
    <col min="5399" max="5399" width="8" customWidth="1"/>
    <col min="5400" max="5400" width="8.85546875" customWidth="1"/>
    <col min="5401" max="5401" width="9.140625" customWidth="1"/>
    <col min="5402" max="5402" width="8" customWidth="1"/>
    <col min="5403" max="5403" width="40.7109375" customWidth="1"/>
    <col min="5404" max="5404" width="10.85546875" customWidth="1"/>
    <col min="5405" max="5405" width="6.85546875" customWidth="1"/>
    <col min="5406" max="5406" width="6.5703125" customWidth="1"/>
    <col min="5407" max="5407" width="6.7109375" customWidth="1"/>
    <col min="5408" max="5408" width="6.85546875" customWidth="1"/>
    <col min="5409" max="5409" width="18.7109375" customWidth="1"/>
    <col min="5410" max="5410" width="13.140625" customWidth="1"/>
    <col min="5411" max="5411" width="12.5703125" customWidth="1"/>
    <col min="5412" max="5413" width="11.85546875" customWidth="1"/>
    <col min="5417" max="5417" width="11.85546875" bestFit="1" customWidth="1"/>
    <col min="5633" max="5633" width="13.7109375" customWidth="1"/>
    <col min="5634" max="5635" width="5.140625" customWidth="1"/>
    <col min="5636" max="5636" width="5.42578125" customWidth="1"/>
    <col min="5637" max="5637" width="21.85546875" bestFit="1" customWidth="1"/>
    <col min="5638" max="5638" width="4" customWidth="1"/>
    <col min="5639" max="5639" width="4.140625" customWidth="1"/>
    <col min="5640" max="5641" width="3.85546875" customWidth="1"/>
    <col min="5642" max="5642" width="5.140625" customWidth="1"/>
    <col min="5643" max="5643" width="21.42578125" customWidth="1"/>
    <col min="5644" max="5644" width="16.7109375" customWidth="1"/>
    <col min="5645" max="5645" width="13.140625" customWidth="1"/>
    <col min="5646" max="5646" width="18.7109375" bestFit="1" customWidth="1"/>
    <col min="5647" max="5647" width="14.7109375" bestFit="1" customWidth="1"/>
    <col min="5648" max="5649" width="13.140625" customWidth="1"/>
    <col min="5650" max="5650" width="12.42578125" customWidth="1"/>
    <col min="5653" max="5653" width="16.140625" customWidth="1"/>
    <col min="5654" max="5654" width="9.42578125" customWidth="1"/>
    <col min="5655" max="5655" width="8" customWidth="1"/>
    <col min="5656" max="5656" width="8.85546875" customWidth="1"/>
    <col min="5657" max="5657" width="9.140625" customWidth="1"/>
    <col min="5658" max="5658" width="8" customWidth="1"/>
    <col min="5659" max="5659" width="40.7109375" customWidth="1"/>
    <col min="5660" max="5660" width="10.85546875" customWidth="1"/>
    <col min="5661" max="5661" width="6.85546875" customWidth="1"/>
    <col min="5662" max="5662" width="6.5703125" customWidth="1"/>
    <col min="5663" max="5663" width="6.7109375" customWidth="1"/>
    <col min="5664" max="5664" width="6.85546875" customWidth="1"/>
    <col min="5665" max="5665" width="18.7109375" customWidth="1"/>
    <col min="5666" max="5666" width="13.140625" customWidth="1"/>
    <col min="5667" max="5667" width="12.5703125" customWidth="1"/>
    <col min="5668" max="5669" width="11.85546875" customWidth="1"/>
    <col min="5673" max="5673" width="11.85546875" bestFit="1" customWidth="1"/>
    <col min="5889" max="5889" width="13.7109375" customWidth="1"/>
    <col min="5890" max="5891" width="5.140625" customWidth="1"/>
    <col min="5892" max="5892" width="5.42578125" customWidth="1"/>
    <col min="5893" max="5893" width="21.85546875" bestFit="1" customWidth="1"/>
    <col min="5894" max="5894" width="4" customWidth="1"/>
    <col min="5895" max="5895" width="4.140625" customWidth="1"/>
    <col min="5896" max="5897" width="3.85546875" customWidth="1"/>
    <col min="5898" max="5898" width="5.140625" customWidth="1"/>
    <col min="5899" max="5899" width="21.42578125" customWidth="1"/>
    <col min="5900" max="5900" width="16.7109375" customWidth="1"/>
    <col min="5901" max="5901" width="13.140625" customWidth="1"/>
    <col min="5902" max="5902" width="18.7109375" bestFit="1" customWidth="1"/>
    <col min="5903" max="5903" width="14.7109375" bestFit="1" customWidth="1"/>
    <col min="5904" max="5905" width="13.140625" customWidth="1"/>
    <col min="5906" max="5906" width="12.42578125" customWidth="1"/>
    <col min="5909" max="5909" width="16.140625" customWidth="1"/>
    <col min="5910" max="5910" width="9.42578125" customWidth="1"/>
    <col min="5911" max="5911" width="8" customWidth="1"/>
    <col min="5912" max="5912" width="8.85546875" customWidth="1"/>
    <col min="5913" max="5913" width="9.140625" customWidth="1"/>
    <col min="5914" max="5914" width="8" customWidth="1"/>
    <col min="5915" max="5915" width="40.7109375" customWidth="1"/>
    <col min="5916" max="5916" width="10.85546875" customWidth="1"/>
    <col min="5917" max="5917" width="6.85546875" customWidth="1"/>
    <col min="5918" max="5918" width="6.5703125" customWidth="1"/>
    <col min="5919" max="5919" width="6.7109375" customWidth="1"/>
    <col min="5920" max="5920" width="6.85546875" customWidth="1"/>
    <col min="5921" max="5921" width="18.7109375" customWidth="1"/>
    <col min="5922" max="5922" width="13.140625" customWidth="1"/>
    <col min="5923" max="5923" width="12.5703125" customWidth="1"/>
    <col min="5924" max="5925" width="11.85546875" customWidth="1"/>
    <col min="5929" max="5929" width="11.85546875" bestFit="1" customWidth="1"/>
    <col min="6145" max="6145" width="13.7109375" customWidth="1"/>
    <col min="6146" max="6147" width="5.140625" customWidth="1"/>
    <col min="6148" max="6148" width="5.42578125" customWidth="1"/>
    <col min="6149" max="6149" width="21.85546875" bestFit="1" customWidth="1"/>
    <col min="6150" max="6150" width="4" customWidth="1"/>
    <col min="6151" max="6151" width="4.140625" customWidth="1"/>
    <col min="6152" max="6153" width="3.85546875" customWidth="1"/>
    <col min="6154" max="6154" width="5.140625" customWidth="1"/>
    <col min="6155" max="6155" width="21.42578125" customWidth="1"/>
    <col min="6156" max="6156" width="16.7109375" customWidth="1"/>
    <col min="6157" max="6157" width="13.140625" customWidth="1"/>
    <col min="6158" max="6158" width="18.7109375" bestFit="1" customWidth="1"/>
    <col min="6159" max="6159" width="14.7109375" bestFit="1" customWidth="1"/>
    <col min="6160" max="6161" width="13.140625" customWidth="1"/>
    <col min="6162" max="6162" width="12.42578125" customWidth="1"/>
    <col min="6165" max="6165" width="16.140625" customWidth="1"/>
    <col min="6166" max="6166" width="9.42578125" customWidth="1"/>
    <col min="6167" max="6167" width="8" customWidth="1"/>
    <col min="6168" max="6168" width="8.85546875" customWidth="1"/>
    <col min="6169" max="6169" width="9.140625" customWidth="1"/>
    <col min="6170" max="6170" width="8" customWidth="1"/>
    <col min="6171" max="6171" width="40.7109375" customWidth="1"/>
    <col min="6172" max="6172" width="10.85546875" customWidth="1"/>
    <col min="6173" max="6173" width="6.85546875" customWidth="1"/>
    <col min="6174" max="6174" width="6.5703125" customWidth="1"/>
    <col min="6175" max="6175" width="6.7109375" customWidth="1"/>
    <col min="6176" max="6176" width="6.85546875" customWidth="1"/>
    <col min="6177" max="6177" width="18.7109375" customWidth="1"/>
    <col min="6178" max="6178" width="13.140625" customWidth="1"/>
    <col min="6179" max="6179" width="12.5703125" customWidth="1"/>
    <col min="6180" max="6181" width="11.85546875" customWidth="1"/>
    <col min="6185" max="6185" width="11.85546875" bestFit="1" customWidth="1"/>
    <col min="6401" max="6401" width="13.7109375" customWidth="1"/>
    <col min="6402" max="6403" width="5.140625" customWidth="1"/>
    <col min="6404" max="6404" width="5.42578125" customWidth="1"/>
    <col min="6405" max="6405" width="21.85546875" bestFit="1" customWidth="1"/>
    <col min="6406" max="6406" width="4" customWidth="1"/>
    <col min="6407" max="6407" width="4.140625" customWidth="1"/>
    <col min="6408" max="6409" width="3.85546875" customWidth="1"/>
    <col min="6410" max="6410" width="5.140625" customWidth="1"/>
    <col min="6411" max="6411" width="21.42578125" customWidth="1"/>
    <col min="6412" max="6412" width="16.7109375" customWidth="1"/>
    <col min="6413" max="6413" width="13.140625" customWidth="1"/>
    <col min="6414" max="6414" width="18.7109375" bestFit="1" customWidth="1"/>
    <col min="6415" max="6415" width="14.7109375" bestFit="1" customWidth="1"/>
    <col min="6416" max="6417" width="13.140625" customWidth="1"/>
    <col min="6418" max="6418" width="12.42578125" customWidth="1"/>
    <col min="6421" max="6421" width="16.140625" customWidth="1"/>
    <col min="6422" max="6422" width="9.42578125" customWidth="1"/>
    <col min="6423" max="6423" width="8" customWidth="1"/>
    <col min="6424" max="6424" width="8.85546875" customWidth="1"/>
    <col min="6425" max="6425" width="9.140625" customWidth="1"/>
    <col min="6426" max="6426" width="8" customWidth="1"/>
    <col min="6427" max="6427" width="40.7109375" customWidth="1"/>
    <col min="6428" max="6428" width="10.85546875" customWidth="1"/>
    <col min="6429" max="6429" width="6.85546875" customWidth="1"/>
    <col min="6430" max="6430" width="6.5703125" customWidth="1"/>
    <col min="6431" max="6431" width="6.7109375" customWidth="1"/>
    <col min="6432" max="6432" width="6.85546875" customWidth="1"/>
    <col min="6433" max="6433" width="18.7109375" customWidth="1"/>
    <col min="6434" max="6434" width="13.140625" customWidth="1"/>
    <col min="6435" max="6435" width="12.5703125" customWidth="1"/>
    <col min="6436" max="6437" width="11.85546875" customWidth="1"/>
    <col min="6441" max="6441" width="11.85546875" bestFit="1" customWidth="1"/>
    <col min="6657" max="6657" width="13.7109375" customWidth="1"/>
    <col min="6658" max="6659" width="5.140625" customWidth="1"/>
    <col min="6660" max="6660" width="5.42578125" customWidth="1"/>
    <col min="6661" max="6661" width="21.85546875" bestFit="1" customWidth="1"/>
    <col min="6662" max="6662" width="4" customWidth="1"/>
    <col min="6663" max="6663" width="4.140625" customWidth="1"/>
    <col min="6664" max="6665" width="3.85546875" customWidth="1"/>
    <col min="6666" max="6666" width="5.140625" customWidth="1"/>
    <col min="6667" max="6667" width="21.42578125" customWidth="1"/>
    <col min="6668" max="6668" width="16.7109375" customWidth="1"/>
    <col min="6669" max="6669" width="13.140625" customWidth="1"/>
    <col min="6670" max="6670" width="18.7109375" bestFit="1" customWidth="1"/>
    <col min="6671" max="6671" width="14.7109375" bestFit="1" customWidth="1"/>
    <col min="6672" max="6673" width="13.140625" customWidth="1"/>
    <col min="6674" max="6674" width="12.42578125" customWidth="1"/>
    <col min="6677" max="6677" width="16.140625" customWidth="1"/>
    <col min="6678" max="6678" width="9.42578125" customWidth="1"/>
    <col min="6679" max="6679" width="8" customWidth="1"/>
    <col min="6680" max="6680" width="8.85546875" customWidth="1"/>
    <col min="6681" max="6681" width="9.140625" customWidth="1"/>
    <col min="6682" max="6682" width="8" customWidth="1"/>
    <col min="6683" max="6683" width="40.7109375" customWidth="1"/>
    <col min="6684" max="6684" width="10.85546875" customWidth="1"/>
    <col min="6685" max="6685" width="6.85546875" customWidth="1"/>
    <col min="6686" max="6686" width="6.5703125" customWidth="1"/>
    <col min="6687" max="6687" width="6.7109375" customWidth="1"/>
    <col min="6688" max="6688" width="6.85546875" customWidth="1"/>
    <col min="6689" max="6689" width="18.7109375" customWidth="1"/>
    <col min="6690" max="6690" width="13.140625" customWidth="1"/>
    <col min="6691" max="6691" width="12.5703125" customWidth="1"/>
    <col min="6692" max="6693" width="11.85546875" customWidth="1"/>
    <col min="6697" max="6697" width="11.85546875" bestFit="1" customWidth="1"/>
    <col min="6913" max="6913" width="13.7109375" customWidth="1"/>
    <col min="6914" max="6915" width="5.140625" customWidth="1"/>
    <col min="6916" max="6916" width="5.42578125" customWidth="1"/>
    <col min="6917" max="6917" width="21.85546875" bestFit="1" customWidth="1"/>
    <col min="6918" max="6918" width="4" customWidth="1"/>
    <col min="6919" max="6919" width="4.140625" customWidth="1"/>
    <col min="6920" max="6921" width="3.85546875" customWidth="1"/>
    <col min="6922" max="6922" width="5.140625" customWidth="1"/>
    <col min="6923" max="6923" width="21.42578125" customWidth="1"/>
    <col min="6924" max="6924" width="16.7109375" customWidth="1"/>
    <col min="6925" max="6925" width="13.140625" customWidth="1"/>
    <col min="6926" max="6926" width="18.7109375" bestFit="1" customWidth="1"/>
    <col min="6927" max="6927" width="14.7109375" bestFit="1" customWidth="1"/>
    <col min="6928" max="6929" width="13.140625" customWidth="1"/>
    <col min="6930" max="6930" width="12.42578125" customWidth="1"/>
    <col min="6933" max="6933" width="16.140625" customWidth="1"/>
    <col min="6934" max="6934" width="9.42578125" customWidth="1"/>
    <col min="6935" max="6935" width="8" customWidth="1"/>
    <col min="6936" max="6936" width="8.85546875" customWidth="1"/>
    <col min="6937" max="6937" width="9.140625" customWidth="1"/>
    <col min="6938" max="6938" width="8" customWidth="1"/>
    <col min="6939" max="6939" width="40.7109375" customWidth="1"/>
    <col min="6940" max="6940" width="10.85546875" customWidth="1"/>
    <col min="6941" max="6941" width="6.85546875" customWidth="1"/>
    <col min="6942" max="6942" width="6.5703125" customWidth="1"/>
    <col min="6943" max="6943" width="6.7109375" customWidth="1"/>
    <col min="6944" max="6944" width="6.85546875" customWidth="1"/>
    <col min="6945" max="6945" width="18.7109375" customWidth="1"/>
    <col min="6946" max="6946" width="13.140625" customWidth="1"/>
    <col min="6947" max="6947" width="12.5703125" customWidth="1"/>
    <col min="6948" max="6949" width="11.85546875" customWidth="1"/>
    <col min="6953" max="6953" width="11.85546875" bestFit="1" customWidth="1"/>
    <col min="7169" max="7169" width="13.7109375" customWidth="1"/>
    <col min="7170" max="7171" width="5.140625" customWidth="1"/>
    <col min="7172" max="7172" width="5.42578125" customWidth="1"/>
    <col min="7173" max="7173" width="21.85546875" bestFit="1" customWidth="1"/>
    <col min="7174" max="7174" width="4" customWidth="1"/>
    <col min="7175" max="7175" width="4.140625" customWidth="1"/>
    <col min="7176" max="7177" width="3.85546875" customWidth="1"/>
    <col min="7178" max="7178" width="5.140625" customWidth="1"/>
    <col min="7179" max="7179" width="21.42578125" customWidth="1"/>
    <col min="7180" max="7180" width="16.7109375" customWidth="1"/>
    <col min="7181" max="7181" width="13.140625" customWidth="1"/>
    <col min="7182" max="7182" width="18.7109375" bestFit="1" customWidth="1"/>
    <col min="7183" max="7183" width="14.7109375" bestFit="1" customWidth="1"/>
    <col min="7184" max="7185" width="13.140625" customWidth="1"/>
    <col min="7186" max="7186" width="12.42578125" customWidth="1"/>
    <col min="7189" max="7189" width="16.140625" customWidth="1"/>
    <col min="7190" max="7190" width="9.42578125" customWidth="1"/>
    <col min="7191" max="7191" width="8" customWidth="1"/>
    <col min="7192" max="7192" width="8.85546875" customWidth="1"/>
    <col min="7193" max="7193" width="9.140625" customWidth="1"/>
    <col min="7194" max="7194" width="8" customWidth="1"/>
    <col min="7195" max="7195" width="40.7109375" customWidth="1"/>
    <col min="7196" max="7196" width="10.85546875" customWidth="1"/>
    <col min="7197" max="7197" width="6.85546875" customWidth="1"/>
    <col min="7198" max="7198" width="6.5703125" customWidth="1"/>
    <col min="7199" max="7199" width="6.7109375" customWidth="1"/>
    <col min="7200" max="7200" width="6.85546875" customWidth="1"/>
    <col min="7201" max="7201" width="18.7109375" customWidth="1"/>
    <col min="7202" max="7202" width="13.140625" customWidth="1"/>
    <col min="7203" max="7203" width="12.5703125" customWidth="1"/>
    <col min="7204" max="7205" width="11.85546875" customWidth="1"/>
    <col min="7209" max="7209" width="11.85546875" bestFit="1" customWidth="1"/>
    <col min="7425" max="7425" width="13.7109375" customWidth="1"/>
    <col min="7426" max="7427" width="5.140625" customWidth="1"/>
    <col min="7428" max="7428" width="5.42578125" customWidth="1"/>
    <col min="7429" max="7429" width="21.85546875" bestFit="1" customWidth="1"/>
    <col min="7430" max="7430" width="4" customWidth="1"/>
    <col min="7431" max="7431" width="4.140625" customWidth="1"/>
    <col min="7432" max="7433" width="3.85546875" customWidth="1"/>
    <col min="7434" max="7434" width="5.140625" customWidth="1"/>
    <col min="7435" max="7435" width="21.42578125" customWidth="1"/>
    <col min="7436" max="7436" width="16.7109375" customWidth="1"/>
    <col min="7437" max="7437" width="13.140625" customWidth="1"/>
    <col min="7438" max="7438" width="18.7109375" bestFit="1" customWidth="1"/>
    <col min="7439" max="7439" width="14.7109375" bestFit="1" customWidth="1"/>
    <col min="7440" max="7441" width="13.140625" customWidth="1"/>
    <col min="7442" max="7442" width="12.42578125" customWidth="1"/>
    <col min="7445" max="7445" width="16.140625" customWidth="1"/>
    <col min="7446" max="7446" width="9.42578125" customWidth="1"/>
    <col min="7447" max="7447" width="8" customWidth="1"/>
    <col min="7448" max="7448" width="8.85546875" customWidth="1"/>
    <col min="7449" max="7449" width="9.140625" customWidth="1"/>
    <col min="7450" max="7450" width="8" customWidth="1"/>
    <col min="7451" max="7451" width="40.7109375" customWidth="1"/>
    <col min="7452" max="7452" width="10.85546875" customWidth="1"/>
    <col min="7453" max="7453" width="6.85546875" customWidth="1"/>
    <col min="7454" max="7454" width="6.5703125" customWidth="1"/>
    <col min="7455" max="7455" width="6.7109375" customWidth="1"/>
    <col min="7456" max="7456" width="6.85546875" customWidth="1"/>
    <col min="7457" max="7457" width="18.7109375" customWidth="1"/>
    <col min="7458" max="7458" width="13.140625" customWidth="1"/>
    <col min="7459" max="7459" width="12.5703125" customWidth="1"/>
    <col min="7460" max="7461" width="11.85546875" customWidth="1"/>
    <col min="7465" max="7465" width="11.85546875" bestFit="1" customWidth="1"/>
    <col min="7681" max="7681" width="13.7109375" customWidth="1"/>
    <col min="7682" max="7683" width="5.140625" customWidth="1"/>
    <col min="7684" max="7684" width="5.42578125" customWidth="1"/>
    <col min="7685" max="7685" width="21.85546875" bestFit="1" customWidth="1"/>
    <col min="7686" max="7686" width="4" customWidth="1"/>
    <col min="7687" max="7687" width="4.140625" customWidth="1"/>
    <col min="7688" max="7689" width="3.85546875" customWidth="1"/>
    <col min="7690" max="7690" width="5.140625" customWidth="1"/>
    <col min="7691" max="7691" width="21.42578125" customWidth="1"/>
    <col min="7692" max="7692" width="16.7109375" customWidth="1"/>
    <col min="7693" max="7693" width="13.140625" customWidth="1"/>
    <col min="7694" max="7694" width="18.7109375" bestFit="1" customWidth="1"/>
    <col min="7695" max="7695" width="14.7109375" bestFit="1" customWidth="1"/>
    <col min="7696" max="7697" width="13.140625" customWidth="1"/>
    <col min="7698" max="7698" width="12.42578125" customWidth="1"/>
    <col min="7701" max="7701" width="16.140625" customWidth="1"/>
    <col min="7702" max="7702" width="9.42578125" customWidth="1"/>
    <col min="7703" max="7703" width="8" customWidth="1"/>
    <col min="7704" max="7704" width="8.85546875" customWidth="1"/>
    <col min="7705" max="7705" width="9.140625" customWidth="1"/>
    <col min="7706" max="7706" width="8" customWidth="1"/>
    <col min="7707" max="7707" width="40.7109375" customWidth="1"/>
    <col min="7708" max="7708" width="10.85546875" customWidth="1"/>
    <col min="7709" max="7709" width="6.85546875" customWidth="1"/>
    <col min="7710" max="7710" width="6.5703125" customWidth="1"/>
    <col min="7711" max="7711" width="6.7109375" customWidth="1"/>
    <col min="7712" max="7712" width="6.85546875" customWidth="1"/>
    <col min="7713" max="7713" width="18.7109375" customWidth="1"/>
    <col min="7714" max="7714" width="13.140625" customWidth="1"/>
    <col min="7715" max="7715" width="12.5703125" customWidth="1"/>
    <col min="7716" max="7717" width="11.85546875" customWidth="1"/>
    <col min="7721" max="7721" width="11.85546875" bestFit="1" customWidth="1"/>
    <col min="7937" max="7937" width="13.7109375" customWidth="1"/>
    <col min="7938" max="7939" width="5.140625" customWidth="1"/>
    <col min="7940" max="7940" width="5.42578125" customWidth="1"/>
    <col min="7941" max="7941" width="21.85546875" bestFit="1" customWidth="1"/>
    <col min="7942" max="7942" width="4" customWidth="1"/>
    <col min="7943" max="7943" width="4.140625" customWidth="1"/>
    <col min="7944" max="7945" width="3.85546875" customWidth="1"/>
    <col min="7946" max="7946" width="5.140625" customWidth="1"/>
    <col min="7947" max="7947" width="21.42578125" customWidth="1"/>
    <col min="7948" max="7948" width="16.7109375" customWidth="1"/>
    <col min="7949" max="7949" width="13.140625" customWidth="1"/>
    <col min="7950" max="7950" width="18.7109375" bestFit="1" customWidth="1"/>
    <col min="7951" max="7951" width="14.7109375" bestFit="1" customWidth="1"/>
    <col min="7952" max="7953" width="13.140625" customWidth="1"/>
    <col min="7954" max="7954" width="12.42578125" customWidth="1"/>
    <col min="7957" max="7957" width="16.140625" customWidth="1"/>
    <col min="7958" max="7958" width="9.42578125" customWidth="1"/>
    <col min="7959" max="7959" width="8" customWidth="1"/>
    <col min="7960" max="7960" width="8.85546875" customWidth="1"/>
    <col min="7961" max="7961" width="9.140625" customWidth="1"/>
    <col min="7962" max="7962" width="8" customWidth="1"/>
    <col min="7963" max="7963" width="40.7109375" customWidth="1"/>
    <col min="7964" max="7964" width="10.85546875" customWidth="1"/>
    <col min="7965" max="7965" width="6.85546875" customWidth="1"/>
    <col min="7966" max="7966" width="6.5703125" customWidth="1"/>
    <col min="7967" max="7967" width="6.7109375" customWidth="1"/>
    <col min="7968" max="7968" width="6.85546875" customWidth="1"/>
    <col min="7969" max="7969" width="18.7109375" customWidth="1"/>
    <col min="7970" max="7970" width="13.140625" customWidth="1"/>
    <col min="7971" max="7971" width="12.5703125" customWidth="1"/>
    <col min="7972" max="7973" width="11.85546875" customWidth="1"/>
    <col min="7977" max="7977" width="11.85546875" bestFit="1" customWidth="1"/>
    <col min="8193" max="8193" width="13.7109375" customWidth="1"/>
    <col min="8194" max="8195" width="5.140625" customWidth="1"/>
    <col min="8196" max="8196" width="5.42578125" customWidth="1"/>
    <col min="8197" max="8197" width="21.85546875" bestFit="1" customWidth="1"/>
    <col min="8198" max="8198" width="4" customWidth="1"/>
    <col min="8199" max="8199" width="4.140625" customWidth="1"/>
    <col min="8200" max="8201" width="3.85546875" customWidth="1"/>
    <col min="8202" max="8202" width="5.140625" customWidth="1"/>
    <col min="8203" max="8203" width="21.42578125" customWidth="1"/>
    <col min="8204" max="8204" width="16.7109375" customWidth="1"/>
    <col min="8205" max="8205" width="13.140625" customWidth="1"/>
    <col min="8206" max="8206" width="18.7109375" bestFit="1" customWidth="1"/>
    <col min="8207" max="8207" width="14.7109375" bestFit="1" customWidth="1"/>
    <col min="8208" max="8209" width="13.140625" customWidth="1"/>
    <col min="8210" max="8210" width="12.42578125" customWidth="1"/>
    <col min="8213" max="8213" width="16.140625" customWidth="1"/>
    <col min="8214" max="8214" width="9.42578125" customWidth="1"/>
    <col min="8215" max="8215" width="8" customWidth="1"/>
    <col min="8216" max="8216" width="8.85546875" customWidth="1"/>
    <col min="8217" max="8217" width="9.140625" customWidth="1"/>
    <col min="8218" max="8218" width="8" customWidth="1"/>
    <col min="8219" max="8219" width="40.7109375" customWidth="1"/>
    <col min="8220" max="8220" width="10.85546875" customWidth="1"/>
    <col min="8221" max="8221" width="6.85546875" customWidth="1"/>
    <col min="8222" max="8222" width="6.5703125" customWidth="1"/>
    <col min="8223" max="8223" width="6.7109375" customWidth="1"/>
    <col min="8224" max="8224" width="6.85546875" customWidth="1"/>
    <col min="8225" max="8225" width="18.7109375" customWidth="1"/>
    <col min="8226" max="8226" width="13.140625" customWidth="1"/>
    <col min="8227" max="8227" width="12.5703125" customWidth="1"/>
    <col min="8228" max="8229" width="11.85546875" customWidth="1"/>
    <col min="8233" max="8233" width="11.85546875" bestFit="1" customWidth="1"/>
    <col min="8449" max="8449" width="13.7109375" customWidth="1"/>
    <col min="8450" max="8451" width="5.140625" customWidth="1"/>
    <col min="8452" max="8452" width="5.42578125" customWidth="1"/>
    <col min="8453" max="8453" width="21.85546875" bestFit="1" customWidth="1"/>
    <col min="8454" max="8454" width="4" customWidth="1"/>
    <col min="8455" max="8455" width="4.140625" customWidth="1"/>
    <col min="8456" max="8457" width="3.85546875" customWidth="1"/>
    <col min="8458" max="8458" width="5.140625" customWidth="1"/>
    <col min="8459" max="8459" width="21.42578125" customWidth="1"/>
    <col min="8460" max="8460" width="16.7109375" customWidth="1"/>
    <col min="8461" max="8461" width="13.140625" customWidth="1"/>
    <col min="8462" max="8462" width="18.7109375" bestFit="1" customWidth="1"/>
    <col min="8463" max="8463" width="14.7109375" bestFit="1" customWidth="1"/>
    <col min="8464" max="8465" width="13.140625" customWidth="1"/>
    <col min="8466" max="8466" width="12.42578125" customWidth="1"/>
    <col min="8469" max="8469" width="16.140625" customWidth="1"/>
    <col min="8470" max="8470" width="9.42578125" customWidth="1"/>
    <col min="8471" max="8471" width="8" customWidth="1"/>
    <col min="8472" max="8472" width="8.85546875" customWidth="1"/>
    <col min="8473" max="8473" width="9.140625" customWidth="1"/>
    <col min="8474" max="8474" width="8" customWidth="1"/>
    <col min="8475" max="8475" width="40.7109375" customWidth="1"/>
    <col min="8476" max="8476" width="10.85546875" customWidth="1"/>
    <col min="8477" max="8477" width="6.85546875" customWidth="1"/>
    <col min="8478" max="8478" width="6.5703125" customWidth="1"/>
    <col min="8479" max="8479" width="6.7109375" customWidth="1"/>
    <col min="8480" max="8480" width="6.85546875" customWidth="1"/>
    <col min="8481" max="8481" width="18.7109375" customWidth="1"/>
    <col min="8482" max="8482" width="13.140625" customWidth="1"/>
    <col min="8483" max="8483" width="12.5703125" customWidth="1"/>
    <col min="8484" max="8485" width="11.85546875" customWidth="1"/>
    <col min="8489" max="8489" width="11.85546875" bestFit="1" customWidth="1"/>
    <col min="8705" max="8705" width="13.7109375" customWidth="1"/>
    <col min="8706" max="8707" width="5.140625" customWidth="1"/>
    <col min="8708" max="8708" width="5.42578125" customWidth="1"/>
    <col min="8709" max="8709" width="21.85546875" bestFit="1" customWidth="1"/>
    <col min="8710" max="8710" width="4" customWidth="1"/>
    <col min="8711" max="8711" width="4.140625" customWidth="1"/>
    <col min="8712" max="8713" width="3.85546875" customWidth="1"/>
    <col min="8714" max="8714" width="5.140625" customWidth="1"/>
    <col min="8715" max="8715" width="21.42578125" customWidth="1"/>
    <col min="8716" max="8716" width="16.7109375" customWidth="1"/>
    <col min="8717" max="8717" width="13.140625" customWidth="1"/>
    <col min="8718" max="8718" width="18.7109375" bestFit="1" customWidth="1"/>
    <col min="8719" max="8719" width="14.7109375" bestFit="1" customWidth="1"/>
    <col min="8720" max="8721" width="13.140625" customWidth="1"/>
    <col min="8722" max="8722" width="12.42578125" customWidth="1"/>
    <col min="8725" max="8725" width="16.140625" customWidth="1"/>
    <col min="8726" max="8726" width="9.42578125" customWidth="1"/>
    <col min="8727" max="8727" width="8" customWidth="1"/>
    <col min="8728" max="8728" width="8.85546875" customWidth="1"/>
    <col min="8729" max="8729" width="9.140625" customWidth="1"/>
    <col min="8730" max="8730" width="8" customWidth="1"/>
    <col min="8731" max="8731" width="40.7109375" customWidth="1"/>
    <col min="8732" max="8732" width="10.85546875" customWidth="1"/>
    <col min="8733" max="8733" width="6.85546875" customWidth="1"/>
    <col min="8734" max="8734" width="6.5703125" customWidth="1"/>
    <col min="8735" max="8735" width="6.7109375" customWidth="1"/>
    <col min="8736" max="8736" width="6.85546875" customWidth="1"/>
    <col min="8737" max="8737" width="18.7109375" customWidth="1"/>
    <col min="8738" max="8738" width="13.140625" customWidth="1"/>
    <col min="8739" max="8739" width="12.5703125" customWidth="1"/>
    <col min="8740" max="8741" width="11.85546875" customWidth="1"/>
    <col min="8745" max="8745" width="11.85546875" bestFit="1" customWidth="1"/>
    <col min="8961" max="8961" width="13.7109375" customWidth="1"/>
    <col min="8962" max="8963" width="5.140625" customWidth="1"/>
    <col min="8964" max="8964" width="5.42578125" customWidth="1"/>
    <col min="8965" max="8965" width="21.85546875" bestFit="1" customWidth="1"/>
    <col min="8966" max="8966" width="4" customWidth="1"/>
    <col min="8967" max="8967" width="4.140625" customWidth="1"/>
    <col min="8968" max="8969" width="3.85546875" customWidth="1"/>
    <col min="8970" max="8970" width="5.140625" customWidth="1"/>
    <col min="8971" max="8971" width="21.42578125" customWidth="1"/>
    <col min="8972" max="8972" width="16.7109375" customWidth="1"/>
    <col min="8973" max="8973" width="13.140625" customWidth="1"/>
    <col min="8974" max="8974" width="18.7109375" bestFit="1" customWidth="1"/>
    <col min="8975" max="8975" width="14.7109375" bestFit="1" customWidth="1"/>
    <col min="8976" max="8977" width="13.140625" customWidth="1"/>
    <col min="8978" max="8978" width="12.42578125" customWidth="1"/>
    <col min="8981" max="8981" width="16.140625" customWidth="1"/>
    <col min="8982" max="8982" width="9.42578125" customWidth="1"/>
    <col min="8983" max="8983" width="8" customWidth="1"/>
    <col min="8984" max="8984" width="8.85546875" customWidth="1"/>
    <col min="8985" max="8985" width="9.140625" customWidth="1"/>
    <col min="8986" max="8986" width="8" customWidth="1"/>
    <col min="8987" max="8987" width="40.7109375" customWidth="1"/>
    <col min="8988" max="8988" width="10.85546875" customWidth="1"/>
    <col min="8989" max="8989" width="6.85546875" customWidth="1"/>
    <col min="8990" max="8990" width="6.5703125" customWidth="1"/>
    <col min="8991" max="8991" width="6.7109375" customWidth="1"/>
    <col min="8992" max="8992" width="6.85546875" customWidth="1"/>
    <col min="8993" max="8993" width="18.7109375" customWidth="1"/>
    <col min="8994" max="8994" width="13.140625" customWidth="1"/>
    <col min="8995" max="8995" width="12.5703125" customWidth="1"/>
    <col min="8996" max="8997" width="11.85546875" customWidth="1"/>
    <col min="9001" max="9001" width="11.85546875" bestFit="1" customWidth="1"/>
    <col min="9217" max="9217" width="13.7109375" customWidth="1"/>
    <col min="9218" max="9219" width="5.140625" customWidth="1"/>
    <col min="9220" max="9220" width="5.42578125" customWidth="1"/>
    <col min="9221" max="9221" width="21.85546875" bestFit="1" customWidth="1"/>
    <col min="9222" max="9222" width="4" customWidth="1"/>
    <col min="9223" max="9223" width="4.140625" customWidth="1"/>
    <col min="9224" max="9225" width="3.85546875" customWidth="1"/>
    <col min="9226" max="9226" width="5.140625" customWidth="1"/>
    <col min="9227" max="9227" width="21.42578125" customWidth="1"/>
    <col min="9228" max="9228" width="16.7109375" customWidth="1"/>
    <col min="9229" max="9229" width="13.140625" customWidth="1"/>
    <col min="9230" max="9230" width="18.7109375" bestFit="1" customWidth="1"/>
    <col min="9231" max="9231" width="14.7109375" bestFit="1" customWidth="1"/>
    <col min="9232" max="9233" width="13.140625" customWidth="1"/>
    <col min="9234" max="9234" width="12.42578125" customWidth="1"/>
    <col min="9237" max="9237" width="16.140625" customWidth="1"/>
    <col min="9238" max="9238" width="9.42578125" customWidth="1"/>
    <col min="9239" max="9239" width="8" customWidth="1"/>
    <col min="9240" max="9240" width="8.85546875" customWidth="1"/>
    <col min="9241" max="9241" width="9.140625" customWidth="1"/>
    <col min="9242" max="9242" width="8" customWidth="1"/>
    <col min="9243" max="9243" width="40.7109375" customWidth="1"/>
    <col min="9244" max="9244" width="10.85546875" customWidth="1"/>
    <col min="9245" max="9245" width="6.85546875" customWidth="1"/>
    <col min="9246" max="9246" width="6.5703125" customWidth="1"/>
    <col min="9247" max="9247" width="6.7109375" customWidth="1"/>
    <col min="9248" max="9248" width="6.85546875" customWidth="1"/>
    <col min="9249" max="9249" width="18.7109375" customWidth="1"/>
    <col min="9250" max="9250" width="13.140625" customWidth="1"/>
    <col min="9251" max="9251" width="12.5703125" customWidth="1"/>
    <col min="9252" max="9253" width="11.85546875" customWidth="1"/>
    <col min="9257" max="9257" width="11.85546875" bestFit="1" customWidth="1"/>
    <col min="9473" max="9473" width="13.7109375" customWidth="1"/>
    <col min="9474" max="9475" width="5.140625" customWidth="1"/>
    <col min="9476" max="9476" width="5.42578125" customWidth="1"/>
    <col min="9477" max="9477" width="21.85546875" bestFit="1" customWidth="1"/>
    <col min="9478" max="9478" width="4" customWidth="1"/>
    <col min="9479" max="9479" width="4.140625" customWidth="1"/>
    <col min="9480" max="9481" width="3.85546875" customWidth="1"/>
    <col min="9482" max="9482" width="5.140625" customWidth="1"/>
    <col min="9483" max="9483" width="21.42578125" customWidth="1"/>
    <col min="9484" max="9484" width="16.7109375" customWidth="1"/>
    <col min="9485" max="9485" width="13.140625" customWidth="1"/>
    <col min="9486" max="9486" width="18.7109375" bestFit="1" customWidth="1"/>
    <col min="9487" max="9487" width="14.7109375" bestFit="1" customWidth="1"/>
    <col min="9488" max="9489" width="13.140625" customWidth="1"/>
    <col min="9490" max="9490" width="12.42578125" customWidth="1"/>
    <col min="9493" max="9493" width="16.140625" customWidth="1"/>
    <col min="9494" max="9494" width="9.42578125" customWidth="1"/>
    <col min="9495" max="9495" width="8" customWidth="1"/>
    <col min="9496" max="9496" width="8.85546875" customWidth="1"/>
    <col min="9497" max="9497" width="9.140625" customWidth="1"/>
    <col min="9498" max="9498" width="8" customWidth="1"/>
    <col min="9499" max="9499" width="40.7109375" customWidth="1"/>
    <col min="9500" max="9500" width="10.85546875" customWidth="1"/>
    <col min="9501" max="9501" width="6.85546875" customWidth="1"/>
    <col min="9502" max="9502" width="6.5703125" customWidth="1"/>
    <col min="9503" max="9503" width="6.7109375" customWidth="1"/>
    <col min="9504" max="9504" width="6.85546875" customWidth="1"/>
    <col min="9505" max="9505" width="18.7109375" customWidth="1"/>
    <col min="9506" max="9506" width="13.140625" customWidth="1"/>
    <col min="9507" max="9507" width="12.5703125" customWidth="1"/>
    <col min="9508" max="9509" width="11.85546875" customWidth="1"/>
    <col min="9513" max="9513" width="11.85546875" bestFit="1" customWidth="1"/>
    <col min="9729" max="9729" width="13.7109375" customWidth="1"/>
    <col min="9730" max="9731" width="5.140625" customWidth="1"/>
    <col min="9732" max="9732" width="5.42578125" customWidth="1"/>
    <col min="9733" max="9733" width="21.85546875" bestFit="1" customWidth="1"/>
    <col min="9734" max="9734" width="4" customWidth="1"/>
    <col min="9735" max="9735" width="4.140625" customWidth="1"/>
    <col min="9736" max="9737" width="3.85546875" customWidth="1"/>
    <col min="9738" max="9738" width="5.140625" customWidth="1"/>
    <col min="9739" max="9739" width="21.42578125" customWidth="1"/>
    <col min="9740" max="9740" width="16.7109375" customWidth="1"/>
    <col min="9741" max="9741" width="13.140625" customWidth="1"/>
    <col min="9742" max="9742" width="18.7109375" bestFit="1" customWidth="1"/>
    <col min="9743" max="9743" width="14.7109375" bestFit="1" customWidth="1"/>
    <col min="9744" max="9745" width="13.140625" customWidth="1"/>
    <col min="9746" max="9746" width="12.42578125" customWidth="1"/>
    <col min="9749" max="9749" width="16.140625" customWidth="1"/>
    <col min="9750" max="9750" width="9.42578125" customWidth="1"/>
    <col min="9751" max="9751" width="8" customWidth="1"/>
    <col min="9752" max="9752" width="8.85546875" customWidth="1"/>
    <col min="9753" max="9753" width="9.140625" customWidth="1"/>
    <col min="9754" max="9754" width="8" customWidth="1"/>
    <col min="9755" max="9755" width="40.7109375" customWidth="1"/>
    <col min="9756" max="9756" width="10.85546875" customWidth="1"/>
    <col min="9757" max="9757" width="6.85546875" customWidth="1"/>
    <col min="9758" max="9758" width="6.5703125" customWidth="1"/>
    <col min="9759" max="9759" width="6.7109375" customWidth="1"/>
    <col min="9760" max="9760" width="6.85546875" customWidth="1"/>
    <col min="9761" max="9761" width="18.7109375" customWidth="1"/>
    <col min="9762" max="9762" width="13.140625" customWidth="1"/>
    <col min="9763" max="9763" width="12.5703125" customWidth="1"/>
    <col min="9764" max="9765" width="11.85546875" customWidth="1"/>
    <col min="9769" max="9769" width="11.85546875" bestFit="1" customWidth="1"/>
    <col min="9985" max="9985" width="13.7109375" customWidth="1"/>
    <col min="9986" max="9987" width="5.140625" customWidth="1"/>
    <col min="9988" max="9988" width="5.42578125" customWidth="1"/>
    <col min="9989" max="9989" width="21.85546875" bestFit="1" customWidth="1"/>
    <col min="9990" max="9990" width="4" customWidth="1"/>
    <col min="9991" max="9991" width="4.140625" customWidth="1"/>
    <col min="9992" max="9993" width="3.85546875" customWidth="1"/>
    <col min="9994" max="9994" width="5.140625" customWidth="1"/>
    <col min="9995" max="9995" width="21.42578125" customWidth="1"/>
    <col min="9996" max="9996" width="16.7109375" customWidth="1"/>
    <col min="9997" max="9997" width="13.140625" customWidth="1"/>
    <col min="9998" max="9998" width="18.7109375" bestFit="1" customWidth="1"/>
    <col min="9999" max="9999" width="14.7109375" bestFit="1" customWidth="1"/>
    <col min="10000" max="10001" width="13.140625" customWidth="1"/>
    <col min="10002" max="10002" width="12.42578125" customWidth="1"/>
    <col min="10005" max="10005" width="16.140625" customWidth="1"/>
    <col min="10006" max="10006" width="9.42578125" customWidth="1"/>
    <col min="10007" max="10007" width="8" customWidth="1"/>
    <col min="10008" max="10008" width="8.85546875" customWidth="1"/>
    <col min="10009" max="10009" width="9.140625" customWidth="1"/>
    <col min="10010" max="10010" width="8" customWidth="1"/>
    <col min="10011" max="10011" width="40.7109375" customWidth="1"/>
    <col min="10012" max="10012" width="10.85546875" customWidth="1"/>
    <col min="10013" max="10013" width="6.85546875" customWidth="1"/>
    <col min="10014" max="10014" width="6.5703125" customWidth="1"/>
    <col min="10015" max="10015" width="6.7109375" customWidth="1"/>
    <col min="10016" max="10016" width="6.85546875" customWidth="1"/>
    <col min="10017" max="10017" width="18.7109375" customWidth="1"/>
    <col min="10018" max="10018" width="13.140625" customWidth="1"/>
    <col min="10019" max="10019" width="12.5703125" customWidth="1"/>
    <col min="10020" max="10021" width="11.85546875" customWidth="1"/>
    <col min="10025" max="10025" width="11.85546875" bestFit="1" customWidth="1"/>
    <col min="10241" max="10241" width="13.7109375" customWidth="1"/>
    <col min="10242" max="10243" width="5.140625" customWidth="1"/>
    <col min="10244" max="10244" width="5.42578125" customWidth="1"/>
    <col min="10245" max="10245" width="21.85546875" bestFit="1" customWidth="1"/>
    <col min="10246" max="10246" width="4" customWidth="1"/>
    <col min="10247" max="10247" width="4.140625" customWidth="1"/>
    <col min="10248" max="10249" width="3.85546875" customWidth="1"/>
    <col min="10250" max="10250" width="5.140625" customWidth="1"/>
    <col min="10251" max="10251" width="21.42578125" customWidth="1"/>
    <col min="10252" max="10252" width="16.7109375" customWidth="1"/>
    <col min="10253" max="10253" width="13.140625" customWidth="1"/>
    <col min="10254" max="10254" width="18.7109375" bestFit="1" customWidth="1"/>
    <col min="10255" max="10255" width="14.7109375" bestFit="1" customWidth="1"/>
    <col min="10256" max="10257" width="13.140625" customWidth="1"/>
    <col min="10258" max="10258" width="12.42578125" customWidth="1"/>
    <col min="10261" max="10261" width="16.140625" customWidth="1"/>
    <col min="10262" max="10262" width="9.42578125" customWidth="1"/>
    <col min="10263" max="10263" width="8" customWidth="1"/>
    <col min="10264" max="10264" width="8.85546875" customWidth="1"/>
    <col min="10265" max="10265" width="9.140625" customWidth="1"/>
    <col min="10266" max="10266" width="8" customWidth="1"/>
    <col min="10267" max="10267" width="40.7109375" customWidth="1"/>
    <col min="10268" max="10268" width="10.85546875" customWidth="1"/>
    <col min="10269" max="10269" width="6.85546875" customWidth="1"/>
    <col min="10270" max="10270" width="6.5703125" customWidth="1"/>
    <col min="10271" max="10271" width="6.7109375" customWidth="1"/>
    <col min="10272" max="10272" width="6.85546875" customWidth="1"/>
    <col min="10273" max="10273" width="18.7109375" customWidth="1"/>
    <col min="10274" max="10274" width="13.140625" customWidth="1"/>
    <col min="10275" max="10275" width="12.5703125" customWidth="1"/>
    <col min="10276" max="10277" width="11.85546875" customWidth="1"/>
    <col min="10281" max="10281" width="11.85546875" bestFit="1" customWidth="1"/>
    <col min="10497" max="10497" width="13.7109375" customWidth="1"/>
    <col min="10498" max="10499" width="5.140625" customWidth="1"/>
    <col min="10500" max="10500" width="5.42578125" customWidth="1"/>
    <col min="10501" max="10501" width="21.85546875" bestFit="1" customWidth="1"/>
    <col min="10502" max="10502" width="4" customWidth="1"/>
    <col min="10503" max="10503" width="4.140625" customWidth="1"/>
    <col min="10504" max="10505" width="3.85546875" customWidth="1"/>
    <col min="10506" max="10506" width="5.140625" customWidth="1"/>
    <col min="10507" max="10507" width="21.42578125" customWidth="1"/>
    <col min="10508" max="10508" width="16.7109375" customWidth="1"/>
    <col min="10509" max="10509" width="13.140625" customWidth="1"/>
    <col min="10510" max="10510" width="18.7109375" bestFit="1" customWidth="1"/>
    <col min="10511" max="10511" width="14.7109375" bestFit="1" customWidth="1"/>
    <col min="10512" max="10513" width="13.140625" customWidth="1"/>
    <col min="10514" max="10514" width="12.42578125" customWidth="1"/>
    <col min="10517" max="10517" width="16.140625" customWidth="1"/>
    <col min="10518" max="10518" width="9.42578125" customWidth="1"/>
    <col min="10519" max="10519" width="8" customWidth="1"/>
    <col min="10520" max="10520" width="8.85546875" customWidth="1"/>
    <col min="10521" max="10521" width="9.140625" customWidth="1"/>
    <col min="10522" max="10522" width="8" customWidth="1"/>
    <col min="10523" max="10523" width="40.7109375" customWidth="1"/>
    <col min="10524" max="10524" width="10.85546875" customWidth="1"/>
    <col min="10525" max="10525" width="6.85546875" customWidth="1"/>
    <col min="10526" max="10526" width="6.5703125" customWidth="1"/>
    <col min="10527" max="10527" width="6.7109375" customWidth="1"/>
    <col min="10528" max="10528" width="6.85546875" customWidth="1"/>
    <col min="10529" max="10529" width="18.7109375" customWidth="1"/>
    <col min="10530" max="10530" width="13.140625" customWidth="1"/>
    <col min="10531" max="10531" width="12.5703125" customWidth="1"/>
    <col min="10532" max="10533" width="11.85546875" customWidth="1"/>
    <col min="10537" max="10537" width="11.85546875" bestFit="1" customWidth="1"/>
    <col min="10753" max="10753" width="13.7109375" customWidth="1"/>
    <col min="10754" max="10755" width="5.140625" customWidth="1"/>
    <col min="10756" max="10756" width="5.42578125" customWidth="1"/>
    <col min="10757" max="10757" width="21.85546875" bestFit="1" customWidth="1"/>
    <col min="10758" max="10758" width="4" customWidth="1"/>
    <col min="10759" max="10759" width="4.140625" customWidth="1"/>
    <col min="10760" max="10761" width="3.85546875" customWidth="1"/>
    <col min="10762" max="10762" width="5.140625" customWidth="1"/>
    <col min="10763" max="10763" width="21.42578125" customWidth="1"/>
    <col min="10764" max="10764" width="16.7109375" customWidth="1"/>
    <col min="10765" max="10765" width="13.140625" customWidth="1"/>
    <col min="10766" max="10766" width="18.7109375" bestFit="1" customWidth="1"/>
    <col min="10767" max="10767" width="14.7109375" bestFit="1" customWidth="1"/>
    <col min="10768" max="10769" width="13.140625" customWidth="1"/>
    <col min="10770" max="10770" width="12.42578125" customWidth="1"/>
    <col min="10773" max="10773" width="16.140625" customWidth="1"/>
    <col min="10774" max="10774" width="9.42578125" customWidth="1"/>
    <col min="10775" max="10775" width="8" customWidth="1"/>
    <col min="10776" max="10776" width="8.85546875" customWidth="1"/>
    <col min="10777" max="10777" width="9.140625" customWidth="1"/>
    <col min="10778" max="10778" width="8" customWidth="1"/>
    <col min="10779" max="10779" width="40.7109375" customWidth="1"/>
    <col min="10780" max="10780" width="10.85546875" customWidth="1"/>
    <col min="10781" max="10781" width="6.85546875" customWidth="1"/>
    <col min="10782" max="10782" width="6.5703125" customWidth="1"/>
    <col min="10783" max="10783" width="6.7109375" customWidth="1"/>
    <col min="10784" max="10784" width="6.85546875" customWidth="1"/>
    <col min="10785" max="10785" width="18.7109375" customWidth="1"/>
    <col min="10786" max="10786" width="13.140625" customWidth="1"/>
    <col min="10787" max="10787" width="12.5703125" customWidth="1"/>
    <col min="10788" max="10789" width="11.85546875" customWidth="1"/>
    <col min="10793" max="10793" width="11.85546875" bestFit="1" customWidth="1"/>
    <col min="11009" max="11009" width="13.7109375" customWidth="1"/>
    <col min="11010" max="11011" width="5.140625" customWidth="1"/>
    <col min="11012" max="11012" width="5.42578125" customWidth="1"/>
    <col min="11013" max="11013" width="21.85546875" bestFit="1" customWidth="1"/>
    <col min="11014" max="11014" width="4" customWidth="1"/>
    <col min="11015" max="11015" width="4.140625" customWidth="1"/>
    <col min="11016" max="11017" width="3.85546875" customWidth="1"/>
    <col min="11018" max="11018" width="5.140625" customWidth="1"/>
    <col min="11019" max="11019" width="21.42578125" customWidth="1"/>
    <col min="11020" max="11020" width="16.7109375" customWidth="1"/>
    <col min="11021" max="11021" width="13.140625" customWidth="1"/>
    <col min="11022" max="11022" width="18.7109375" bestFit="1" customWidth="1"/>
    <col min="11023" max="11023" width="14.7109375" bestFit="1" customWidth="1"/>
    <col min="11024" max="11025" width="13.140625" customWidth="1"/>
    <col min="11026" max="11026" width="12.42578125" customWidth="1"/>
    <col min="11029" max="11029" width="16.140625" customWidth="1"/>
    <col min="11030" max="11030" width="9.42578125" customWidth="1"/>
    <col min="11031" max="11031" width="8" customWidth="1"/>
    <col min="11032" max="11032" width="8.85546875" customWidth="1"/>
    <col min="11033" max="11033" width="9.140625" customWidth="1"/>
    <col min="11034" max="11034" width="8" customWidth="1"/>
    <col min="11035" max="11035" width="40.7109375" customWidth="1"/>
    <col min="11036" max="11036" width="10.85546875" customWidth="1"/>
    <col min="11037" max="11037" width="6.85546875" customWidth="1"/>
    <col min="11038" max="11038" width="6.5703125" customWidth="1"/>
    <col min="11039" max="11039" width="6.7109375" customWidth="1"/>
    <col min="11040" max="11040" width="6.85546875" customWidth="1"/>
    <col min="11041" max="11041" width="18.7109375" customWidth="1"/>
    <col min="11042" max="11042" width="13.140625" customWidth="1"/>
    <col min="11043" max="11043" width="12.5703125" customWidth="1"/>
    <col min="11044" max="11045" width="11.85546875" customWidth="1"/>
    <col min="11049" max="11049" width="11.85546875" bestFit="1" customWidth="1"/>
    <col min="11265" max="11265" width="13.7109375" customWidth="1"/>
    <col min="11266" max="11267" width="5.140625" customWidth="1"/>
    <col min="11268" max="11268" width="5.42578125" customWidth="1"/>
    <col min="11269" max="11269" width="21.85546875" bestFit="1" customWidth="1"/>
    <col min="11270" max="11270" width="4" customWidth="1"/>
    <col min="11271" max="11271" width="4.140625" customWidth="1"/>
    <col min="11272" max="11273" width="3.85546875" customWidth="1"/>
    <col min="11274" max="11274" width="5.140625" customWidth="1"/>
    <col min="11275" max="11275" width="21.42578125" customWidth="1"/>
    <col min="11276" max="11276" width="16.7109375" customWidth="1"/>
    <col min="11277" max="11277" width="13.140625" customWidth="1"/>
    <col min="11278" max="11278" width="18.7109375" bestFit="1" customWidth="1"/>
    <col min="11279" max="11279" width="14.7109375" bestFit="1" customWidth="1"/>
    <col min="11280" max="11281" width="13.140625" customWidth="1"/>
    <col min="11282" max="11282" width="12.42578125" customWidth="1"/>
    <col min="11285" max="11285" width="16.140625" customWidth="1"/>
    <col min="11286" max="11286" width="9.42578125" customWidth="1"/>
    <col min="11287" max="11287" width="8" customWidth="1"/>
    <col min="11288" max="11288" width="8.85546875" customWidth="1"/>
    <col min="11289" max="11289" width="9.140625" customWidth="1"/>
    <col min="11290" max="11290" width="8" customWidth="1"/>
    <col min="11291" max="11291" width="40.7109375" customWidth="1"/>
    <col min="11292" max="11292" width="10.85546875" customWidth="1"/>
    <col min="11293" max="11293" width="6.85546875" customWidth="1"/>
    <col min="11294" max="11294" width="6.5703125" customWidth="1"/>
    <col min="11295" max="11295" width="6.7109375" customWidth="1"/>
    <col min="11296" max="11296" width="6.85546875" customWidth="1"/>
    <col min="11297" max="11297" width="18.7109375" customWidth="1"/>
    <col min="11298" max="11298" width="13.140625" customWidth="1"/>
    <col min="11299" max="11299" width="12.5703125" customWidth="1"/>
    <col min="11300" max="11301" width="11.85546875" customWidth="1"/>
    <col min="11305" max="11305" width="11.85546875" bestFit="1" customWidth="1"/>
    <col min="11521" max="11521" width="13.7109375" customWidth="1"/>
    <col min="11522" max="11523" width="5.140625" customWidth="1"/>
    <col min="11524" max="11524" width="5.42578125" customWidth="1"/>
    <col min="11525" max="11525" width="21.85546875" bestFit="1" customWidth="1"/>
    <col min="11526" max="11526" width="4" customWidth="1"/>
    <col min="11527" max="11527" width="4.140625" customWidth="1"/>
    <col min="11528" max="11529" width="3.85546875" customWidth="1"/>
    <col min="11530" max="11530" width="5.140625" customWidth="1"/>
    <col min="11531" max="11531" width="21.42578125" customWidth="1"/>
    <col min="11532" max="11532" width="16.7109375" customWidth="1"/>
    <col min="11533" max="11533" width="13.140625" customWidth="1"/>
    <col min="11534" max="11534" width="18.7109375" bestFit="1" customWidth="1"/>
    <col min="11535" max="11535" width="14.7109375" bestFit="1" customWidth="1"/>
    <col min="11536" max="11537" width="13.140625" customWidth="1"/>
    <col min="11538" max="11538" width="12.42578125" customWidth="1"/>
    <col min="11541" max="11541" width="16.140625" customWidth="1"/>
    <col min="11542" max="11542" width="9.42578125" customWidth="1"/>
    <col min="11543" max="11543" width="8" customWidth="1"/>
    <col min="11544" max="11544" width="8.85546875" customWidth="1"/>
    <col min="11545" max="11545" width="9.140625" customWidth="1"/>
    <col min="11546" max="11546" width="8" customWidth="1"/>
    <col min="11547" max="11547" width="40.7109375" customWidth="1"/>
    <col min="11548" max="11548" width="10.85546875" customWidth="1"/>
    <col min="11549" max="11549" width="6.85546875" customWidth="1"/>
    <col min="11550" max="11550" width="6.5703125" customWidth="1"/>
    <col min="11551" max="11551" width="6.7109375" customWidth="1"/>
    <col min="11552" max="11552" width="6.85546875" customWidth="1"/>
    <col min="11553" max="11553" width="18.7109375" customWidth="1"/>
    <col min="11554" max="11554" width="13.140625" customWidth="1"/>
    <col min="11555" max="11555" width="12.5703125" customWidth="1"/>
    <col min="11556" max="11557" width="11.85546875" customWidth="1"/>
    <col min="11561" max="11561" width="11.85546875" bestFit="1" customWidth="1"/>
    <col min="11777" max="11777" width="13.7109375" customWidth="1"/>
    <col min="11778" max="11779" width="5.140625" customWidth="1"/>
    <col min="11780" max="11780" width="5.42578125" customWidth="1"/>
    <col min="11781" max="11781" width="21.85546875" bestFit="1" customWidth="1"/>
    <col min="11782" max="11782" width="4" customWidth="1"/>
    <col min="11783" max="11783" width="4.140625" customWidth="1"/>
    <col min="11784" max="11785" width="3.85546875" customWidth="1"/>
    <col min="11786" max="11786" width="5.140625" customWidth="1"/>
    <col min="11787" max="11787" width="21.42578125" customWidth="1"/>
    <col min="11788" max="11788" width="16.7109375" customWidth="1"/>
    <col min="11789" max="11789" width="13.140625" customWidth="1"/>
    <col min="11790" max="11790" width="18.7109375" bestFit="1" customWidth="1"/>
    <col min="11791" max="11791" width="14.7109375" bestFit="1" customWidth="1"/>
    <col min="11792" max="11793" width="13.140625" customWidth="1"/>
    <col min="11794" max="11794" width="12.42578125" customWidth="1"/>
    <col min="11797" max="11797" width="16.140625" customWidth="1"/>
    <col min="11798" max="11798" width="9.42578125" customWidth="1"/>
    <col min="11799" max="11799" width="8" customWidth="1"/>
    <col min="11800" max="11800" width="8.85546875" customWidth="1"/>
    <col min="11801" max="11801" width="9.140625" customWidth="1"/>
    <col min="11802" max="11802" width="8" customWidth="1"/>
    <col min="11803" max="11803" width="40.7109375" customWidth="1"/>
    <col min="11804" max="11804" width="10.85546875" customWidth="1"/>
    <col min="11805" max="11805" width="6.85546875" customWidth="1"/>
    <col min="11806" max="11806" width="6.5703125" customWidth="1"/>
    <col min="11807" max="11807" width="6.7109375" customWidth="1"/>
    <col min="11808" max="11808" width="6.85546875" customWidth="1"/>
    <col min="11809" max="11809" width="18.7109375" customWidth="1"/>
    <col min="11810" max="11810" width="13.140625" customWidth="1"/>
    <col min="11811" max="11811" width="12.5703125" customWidth="1"/>
    <col min="11812" max="11813" width="11.85546875" customWidth="1"/>
    <col min="11817" max="11817" width="11.85546875" bestFit="1" customWidth="1"/>
    <col min="12033" max="12033" width="13.7109375" customWidth="1"/>
    <col min="12034" max="12035" width="5.140625" customWidth="1"/>
    <col min="12036" max="12036" width="5.42578125" customWidth="1"/>
    <col min="12037" max="12037" width="21.85546875" bestFit="1" customWidth="1"/>
    <col min="12038" max="12038" width="4" customWidth="1"/>
    <col min="12039" max="12039" width="4.140625" customWidth="1"/>
    <col min="12040" max="12041" width="3.85546875" customWidth="1"/>
    <col min="12042" max="12042" width="5.140625" customWidth="1"/>
    <col min="12043" max="12043" width="21.42578125" customWidth="1"/>
    <col min="12044" max="12044" width="16.7109375" customWidth="1"/>
    <col min="12045" max="12045" width="13.140625" customWidth="1"/>
    <col min="12046" max="12046" width="18.7109375" bestFit="1" customWidth="1"/>
    <col min="12047" max="12047" width="14.7109375" bestFit="1" customWidth="1"/>
    <col min="12048" max="12049" width="13.140625" customWidth="1"/>
    <col min="12050" max="12050" width="12.42578125" customWidth="1"/>
    <col min="12053" max="12053" width="16.140625" customWidth="1"/>
    <col min="12054" max="12054" width="9.42578125" customWidth="1"/>
    <col min="12055" max="12055" width="8" customWidth="1"/>
    <col min="12056" max="12056" width="8.85546875" customWidth="1"/>
    <col min="12057" max="12057" width="9.140625" customWidth="1"/>
    <col min="12058" max="12058" width="8" customWidth="1"/>
    <col min="12059" max="12059" width="40.7109375" customWidth="1"/>
    <col min="12060" max="12060" width="10.85546875" customWidth="1"/>
    <col min="12061" max="12061" width="6.85546875" customWidth="1"/>
    <col min="12062" max="12062" width="6.5703125" customWidth="1"/>
    <col min="12063" max="12063" width="6.7109375" customWidth="1"/>
    <col min="12064" max="12064" width="6.85546875" customWidth="1"/>
    <col min="12065" max="12065" width="18.7109375" customWidth="1"/>
    <col min="12066" max="12066" width="13.140625" customWidth="1"/>
    <col min="12067" max="12067" width="12.5703125" customWidth="1"/>
    <col min="12068" max="12069" width="11.85546875" customWidth="1"/>
    <col min="12073" max="12073" width="11.85546875" bestFit="1" customWidth="1"/>
    <col min="12289" max="12289" width="13.7109375" customWidth="1"/>
    <col min="12290" max="12291" width="5.140625" customWidth="1"/>
    <col min="12292" max="12292" width="5.42578125" customWidth="1"/>
    <col min="12293" max="12293" width="21.85546875" bestFit="1" customWidth="1"/>
    <col min="12294" max="12294" width="4" customWidth="1"/>
    <col min="12295" max="12295" width="4.140625" customWidth="1"/>
    <col min="12296" max="12297" width="3.85546875" customWidth="1"/>
    <col min="12298" max="12298" width="5.140625" customWidth="1"/>
    <col min="12299" max="12299" width="21.42578125" customWidth="1"/>
    <col min="12300" max="12300" width="16.7109375" customWidth="1"/>
    <col min="12301" max="12301" width="13.140625" customWidth="1"/>
    <col min="12302" max="12302" width="18.7109375" bestFit="1" customWidth="1"/>
    <col min="12303" max="12303" width="14.7109375" bestFit="1" customWidth="1"/>
    <col min="12304" max="12305" width="13.140625" customWidth="1"/>
    <col min="12306" max="12306" width="12.42578125" customWidth="1"/>
    <col min="12309" max="12309" width="16.140625" customWidth="1"/>
    <col min="12310" max="12310" width="9.42578125" customWidth="1"/>
    <col min="12311" max="12311" width="8" customWidth="1"/>
    <col min="12312" max="12312" width="8.85546875" customWidth="1"/>
    <col min="12313" max="12313" width="9.140625" customWidth="1"/>
    <col min="12314" max="12314" width="8" customWidth="1"/>
    <col min="12315" max="12315" width="40.7109375" customWidth="1"/>
    <col min="12316" max="12316" width="10.85546875" customWidth="1"/>
    <col min="12317" max="12317" width="6.85546875" customWidth="1"/>
    <col min="12318" max="12318" width="6.5703125" customWidth="1"/>
    <col min="12319" max="12319" width="6.7109375" customWidth="1"/>
    <col min="12320" max="12320" width="6.85546875" customWidth="1"/>
    <col min="12321" max="12321" width="18.7109375" customWidth="1"/>
    <col min="12322" max="12322" width="13.140625" customWidth="1"/>
    <col min="12323" max="12323" width="12.5703125" customWidth="1"/>
    <col min="12324" max="12325" width="11.85546875" customWidth="1"/>
    <col min="12329" max="12329" width="11.85546875" bestFit="1" customWidth="1"/>
    <col min="12545" max="12545" width="13.7109375" customWidth="1"/>
    <col min="12546" max="12547" width="5.140625" customWidth="1"/>
    <col min="12548" max="12548" width="5.42578125" customWidth="1"/>
    <col min="12549" max="12549" width="21.85546875" bestFit="1" customWidth="1"/>
    <col min="12550" max="12550" width="4" customWidth="1"/>
    <col min="12551" max="12551" width="4.140625" customWidth="1"/>
    <col min="12552" max="12553" width="3.85546875" customWidth="1"/>
    <col min="12554" max="12554" width="5.140625" customWidth="1"/>
    <col min="12555" max="12555" width="21.42578125" customWidth="1"/>
    <col min="12556" max="12556" width="16.7109375" customWidth="1"/>
    <col min="12557" max="12557" width="13.140625" customWidth="1"/>
    <col min="12558" max="12558" width="18.7109375" bestFit="1" customWidth="1"/>
    <col min="12559" max="12559" width="14.7109375" bestFit="1" customWidth="1"/>
    <col min="12560" max="12561" width="13.140625" customWidth="1"/>
    <col min="12562" max="12562" width="12.42578125" customWidth="1"/>
    <col min="12565" max="12565" width="16.140625" customWidth="1"/>
    <col min="12566" max="12566" width="9.42578125" customWidth="1"/>
    <col min="12567" max="12567" width="8" customWidth="1"/>
    <col min="12568" max="12568" width="8.85546875" customWidth="1"/>
    <col min="12569" max="12569" width="9.140625" customWidth="1"/>
    <col min="12570" max="12570" width="8" customWidth="1"/>
    <col min="12571" max="12571" width="40.7109375" customWidth="1"/>
    <col min="12572" max="12572" width="10.85546875" customWidth="1"/>
    <col min="12573" max="12573" width="6.85546875" customWidth="1"/>
    <col min="12574" max="12574" width="6.5703125" customWidth="1"/>
    <col min="12575" max="12575" width="6.7109375" customWidth="1"/>
    <col min="12576" max="12576" width="6.85546875" customWidth="1"/>
    <col min="12577" max="12577" width="18.7109375" customWidth="1"/>
    <col min="12578" max="12578" width="13.140625" customWidth="1"/>
    <col min="12579" max="12579" width="12.5703125" customWidth="1"/>
    <col min="12580" max="12581" width="11.85546875" customWidth="1"/>
    <col min="12585" max="12585" width="11.85546875" bestFit="1" customWidth="1"/>
    <col min="12801" max="12801" width="13.7109375" customWidth="1"/>
    <col min="12802" max="12803" width="5.140625" customWidth="1"/>
    <col min="12804" max="12804" width="5.42578125" customWidth="1"/>
    <col min="12805" max="12805" width="21.85546875" bestFit="1" customWidth="1"/>
    <col min="12806" max="12806" width="4" customWidth="1"/>
    <col min="12807" max="12807" width="4.140625" customWidth="1"/>
    <col min="12808" max="12809" width="3.85546875" customWidth="1"/>
    <col min="12810" max="12810" width="5.140625" customWidth="1"/>
    <col min="12811" max="12811" width="21.42578125" customWidth="1"/>
    <col min="12812" max="12812" width="16.7109375" customWidth="1"/>
    <col min="12813" max="12813" width="13.140625" customWidth="1"/>
    <col min="12814" max="12814" width="18.7109375" bestFit="1" customWidth="1"/>
    <col min="12815" max="12815" width="14.7109375" bestFit="1" customWidth="1"/>
    <col min="12816" max="12817" width="13.140625" customWidth="1"/>
    <col min="12818" max="12818" width="12.42578125" customWidth="1"/>
    <col min="12821" max="12821" width="16.140625" customWidth="1"/>
    <col min="12822" max="12822" width="9.42578125" customWidth="1"/>
    <col min="12823" max="12823" width="8" customWidth="1"/>
    <col min="12824" max="12824" width="8.85546875" customWidth="1"/>
    <col min="12825" max="12825" width="9.140625" customWidth="1"/>
    <col min="12826" max="12826" width="8" customWidth="1"/>
    <col min="12827" max="12827" width="40.7109375" customWidth="1"/>
    <col min="12828" max="12828" width="10.85546875" customWidth="1"/>
    <col min="12829" max="12829" width="6.85546875" customWidth="1"/>
    <col min="12830" max="12830" width="6.5703125" customWidth="1"/>
    <col min="12831" max="12831" width="6.7109375" customWidth="1"/>
    <col min="12832" max="12832" width="6.85546875" customWidth="1"/>
    <col min="12833" max="12833" width="18.7109375" customWidth="1"/>
    <col min="12834" max="12834" width="13.140625" customWidth="1"/>
    <col min="12835" max="12835" width="12.5703125" customWidth="1"/>
    <col min="12836" max="12837" width="11.85546875" customWidth="1"/>
    <col min="12841" max="12841" width="11.85546875" bestFit="1" customWidth="1"/>
    <col min="13057" max="13057" width="13.7109375" customWidth="1"/>
    <col min="13058" max="13059" width="5.140625" customWidth="1"/>
    <col min="13060" max="13060" width="5.42578125" customWidth="1"/>
    <col min="13061" max="13061" width="21.85546875" bestFit="1" customWidth="1"/>
    <col min="13062" max="13062" width="4" customWidth="1"/>
    <col min="13063" max="13063" width="4.140625" customWidth="1"/>
    <col min="13064" max="13065" width="3.85546875" customWidth="1"/>
    <col min="13066" max="13066" width="5.140625" customWidth="1"/>
    <col min="13067" max="13067" width="21.42578125" customWidth="1"/>
    <col min="13068" max="13068" width="16.7109375" customWidth="1"/>
    <col min="13069" max="13069" width="13.140625" customWidth="1"/>
    <col min="13070" max="13070" width="18.7109375" bestFit="1" customWidth="1"/>
    <col min="13071" max="13071" width="14.7109375" bestFit="1" customWidth="1"/>
    <col min="13072" max="13073" width="13.140625" customWidth="1"/>
    <col min="13074" max="13074" width="12.42578125" customWidth="1"/>
    <col min="13077" max="13077" width="16.140625" customWidth="1"/>
    <col min="13078" max="13078" width="9.42578125" customWidth="1"/>
    <col min="13079" max="13079" width="8" customWidth="1"/>
    <col min="13080" max="13080" width="8.85546875" customWidth="1"/>
    <col min="13081" max="13081" width="9.140625" customWidth="1"/>
    <col min="13082" max="13082" width="8" customWidth="1"/>
    <col min="13083" max="13083" width="40.7109375" customWidth="1"/>
    <col min="13084" max="13084" width="10.85546875" customWidth="1"/>
    <col min="13085" max="13085" width="6.85546875" customWidth="1"/>
    <col min="13086" max="13086" width="6.5703125" customWidth="1"/>
    <col min="13087" max="13087" width="6.7109375" customWidth="1"/>
    <col min="13088" max="13088" width="6.85546875" customWidth="1"/>
    <col min="13089" max="13089" width="18.7109375" customWidth="1"/>
    <col min="13090" max="13090" width="13.140625" customWidth="1"/>
    <col min="13091" max="13091" width="12.5703125" customWidth="1"/>
    <col min="13092" max="13093" width="11.85546875" customWidth="1"/>
    <col min="13097" max="13097" width="11.85546875" bestFit="1" customWidth="1"/>
    <col min="13313" max="13313" width="13.7109375" customWidth="1"/>
    <col min="13314" max="13315" width="5.140625" customWidth="1"/>
    <col min="13316" max="13316" width="5.42578125" customWidth="1"/>
    <col min="13317" max="13317" width="21.85546875" bestFit="1" customWidth="1"/>
    <col min="13318" max="13318" width="4" customWidth="1"/>
    <col min="13319" max="13319" width="4.140625" customWidth="1"/>
    <col min="13320" max="13321" width="3.85546875" customWidth="1"/>
    <col min="13322" max="13322" width="5.140625" customWidth="1"/>
    <col min="13323" max="13323" width="21.42578125" customWidth="1"/>
    <col min="13324" max="13324" width="16.7109375" customWidth="1"/>
    <col min="13325" max="13325" width="13.140625" customWidth="1"/>
    <col min="13326" max="13326" width="18.7109375" bestFit="1" customWidth="1"/>
    <col min="13327" max="13327" width="14.7109375" bestFit="1" customWidth="1"/>
    <col min="13328" max="13329" width="13.140625" customWidth="1"/>
    <col min="13330" max="13330" width="12.42578125" customWidth="1"/>
    <col min="13333" max="13333" width="16.140625" customWidth="1"/>
    <col min="13334" max="13334" width="9.42578125" customWidth="1"/>
    <col min="13335" max="13335" width="8" customWidth="1"/>
    <col min="13336" max="13336" width="8.85546875" customWidth="1"/>
    <col min="13337" max="13337" width="9.140625" customWidth="1"/>
    <col min="13338" max="13338" width="8" customWidth="1"/>
    <col min="13339" max="13339" width="40.7109375" customWidth="1"/>
    <col min="13340" max="13340" width="10.85546875" customWidth="1"/>
    <col min="13341" max="13341" width="6.85546875" customWidth="1"/>
    <col min="13342" max="13342" width="6.5703125" customWidth="1"/>
    <col min="13343" max="13343" width="6.7109375" customWidth="1"/>
    <col min="13344" max="13344" width="6.85546875" customWidth="1"/>
    <col min="13345" max="13345" width="18.7109375" customWidth="1"/>
    <col min="13346" max="13346" width="13.140625" customWidth="1"/>
    <col min="13347" max="13347" width="12.5703125" customWidth="1"/>
    <col min="13348" max="13349" width="11.85546875" customWidth="1"/>
    <col min="13353" max="13353" width="11.85546875" bestFit="1" customWidth="1"/>
    <col min="13569" max="13569" width="13.7109375" customWidth="1"/>
    <col min="13570" max="13571" width="5.140625" customWidth="1"/>
    <col min="13572" max="13572" width="5.42578125" customWidth="1"/>
    <col min="13573" max="13573" width="21.85546875" bestFit="1" customWidth="1"/>
    <col min="13574" max="13574" width="4" customWidth="1"/>
    <col min="13575" max="13575" width="4.140625" customWidth="1"/>
    <col min="13576" max="13577" width="3.85546875" customWidth="1"/>
    <col min="13578" max="13578" width="5.140625" customWidth="1"/>
    <col min="13579" max="13579" width="21.42578125" customWidth="1"/>
    <col min="13580" max="13580" width="16.7109375" customWidth="1"/>
    <col min="13581" max="13581" width="13.140625" customWidth="1"/>
    <col min="13582" max="13582" width="18.7109375" bestFit="1" customWidth="1"/>
    <col min="13583" max="13583" width="14.7109375" bestFit="1" customWidth="1"/>
    <col min="13584" max="13585" width="13.140625" customWidth="1"/>
    <col min="13586" max="13586" width="12.42578125" customWidth="1"/>
    <col min="13589" max="13589" width="16.140625" customWidth="1"/>
    <col min="13590" max="13590" width="9.42578125" customWidth="1"/>
    <col min="13591" max="13591" width="8" customWidth="1"/>
    <col min="13592" max="13592" width="8.85546875" customWidth="1"/>
    <col min="13593" max="13593" width="9.140625" customWidth="1"/>
    <col min="13594" max="13594" width="8" customWidth="1"/>
    <col min="13595" max="13595" width="40.7109375" customWidth="1"/>
    <col min="13596" max="13596" width="10.85546875" customWidth="1"/>
    <col min="13597" max="13597" width="6.85546875" customWidth="1"/>
    <col min="13598" max="13598" width="6.5703125" customWidth="1"/>
    <col min="13599" max="13599" width="6.7109375" customWidth="1"/>
    <col min="13600" max="13600" width="6.85546875" customWidth="1"/>
    <col min="13601" max="13601" width="18.7109375" customWidth="1"/>
    <col min="13602" max="13602" width="13.140625" customWidth="1"/>
    <col min="13603" max="13603" width="12.5703125" customWidth="1"/>
    <col min="13604" max="13605" width="11.85546875" customWidth="1"/>
    <col min="13609" max="13609" width="11.85546875" bestFit="1" customWidth="1"/>
    <col min="13825" max="13825" width="13.7109375" customWidth="1"/>
    <col min="13826" max="13827" width="5.140625" customWidth="1"/>
    <col min="13828" max="13828" width="5.42578125" customWidth="1"/>
    <col min="13829" max="13829" width="21.85546875" bestFit="1" customWidth="1"/>
    <col min="13830" max="13830" width="4" customWidth="1"/>
    <col min="13831" max="13831" width="4.140625" customWidth="1"/>
    <col min="13832" max="13833" width="3.85546875" customWidth="1"/>
    <col min="13834" max="13834" width="5.140625" customWidth="1"/>
    <col min="13835" max="13835" width="21.42578125" customWidth="1"/>
    <col min="13836" max="13836" width="16.7109375" customWidth="1"/>
    <col min="13837" max="13837" width="13.140625" customWidth="1"/>
    <col min="13838" max="13838" width="18.7109375" bestFit="1" customWidth="1"/>
    <col min="13839" max="13839" width="14.7109375" bestFit="1" customWidth="1"/>
    <col min="13840" max="13841" width="13.140625" customWidth="1"/>
    <col min="13842" max="13842" width="12.42578125" customWidth="1"/>
    <col min="13845" max="13845" width="16.140625" customWidth="1"/>
    <col min="13846" max="13846" width="9.42578125" customWidth="1"/>
    <col min="13847" max="13847" width="8" customWidth="1"/>
    <col min="13848" max="13848" width="8.85546875" customWidth="1"/>
    <col min="13849" max="13849" width="9.140625" customWidth="1"/>
    <col min="13850" max="13850" width="8" customWidth="1"/>
    <col min="13851" max="13851" width="40.7109375" customWidth="1"/>
    <col min="13852" max="13852" width="10.85546875" customWidth="1"/>
    <col min="13853" max="13853" width="6.85546875" customWidth="1"/>
    <col min="13854" max="13854" width="6.5703125" customWidth="1"/>
    <col min="13855" max="13855" width="6.7109375" customWidth="1"/>
    <col min="13856" max="13856" width="6.85546875" customWidth="1"/>
    <col min="13857" max="13857" width="18.7109375" customWidth="1"/>
    <col min="13858" max="13858" width="13.140625" customWidth="1"/>
    <col min="13859" max="13859" width="12.5703125" customWidth="1"/>
    <col min="13860" max="13861" width="11.85546875" customWidth="1"/>
    <col min="13865" max="13865" width="11.85546875" bestFit="1" customWidth="1"/>
    <col min="14081" max="14081" width="13.7109375" customWidth="1"/>
    <col min="14082" max="14083" width="5.140625" customWidth="1"/>
    <col min="14084" max="14084" width="5.42578125" customWidth="1"/>
    <col min="14085" max="14085" width="21.85546875" bestFit="1" customWidth="1"/>
    <col min="14086" max="14086" width="4" customWidth="1"/>
    <col min="14087" max="14087" width="4.140625" customWidth="1"/>
    <col min="14088" max="14089" width="3.85546875" customWidth="1"/>
    <col min="14090" max="14090" width="5.140625" customWidth="1"/>
    <col min="14091" max="14091" width="21.42578125" customWidth="1"/>
    <col min="14092" max="14092" width="16.7109375" customWidth="1"/>
    <col min="14093" max="14093" width="13.140625" customWidth="1"/>
    <col min="14094" max="14094" width="18.7109375" bestFit="1" customWidth="1"/>
    <col min="14095" max="14095" width="14.7109375" bestFit="1" customWidth="1"/>
    <col min="14096" max="14097" width="13.140625" customWidth="1"/>
    <col min="14098" max="14098" width="12.42578125" customWidth="1"/>
    <col min="14101" max="14101" width="16.140625" customWidth="1"/>
    <col min="14102" max="14102" width="9.42578125" customWidth="1"/>
    <col min="14103" max="14103" width="8" customWidth="1"/>
    <col min="14104" max="14104" width="8.85546875" customWidth="1"/>
    <col min="14105" max="14105" width="9.140625" customWidth="1"/>
    <col min="14106" max="14106" width="8" customWidth="1"/>
    <col min="14107" max="14107" width="40.7109375" customWidth="1"/>
    <col min="14108" max="14108" width="10.85546875" customWidth="1"/>
    <col min="14109" max="14109" width="6.85546875" customWidth="1"/>
    <col min="14110" max="14110" width="6.5703125" customWidth="1"/>
    <col min="14111" max="14111" width="6.7109375" customWidth="1"/>
    <col min="14112" max="14112" width="6.85546875" customWidth="1"/>
    <col min="14113" max="14113" width="18.7109375" customWidth="1"/>
    <col min="14114" max="14114" width="13.140625" customWidth="1"/>
    <col min="14115" max="14115" width="12.5703125" customWidth="1"/>
    <col min="14116" max="14117" width="11.85546875" customWidth="1"/>
    <col min="14121" max="14121" width="11.85546875" bestFit="1" customWidth="1"/>
    <col min="14337" max="14337" width="13.7109375" customWidth="1"/>
    <col min="14338" max="14339" width="5.140625" customWidth="1"/>
    <col min="14340" max="14340" width="5.42578125" customWidth="1"/>
    <col min="14341" max="14341" width="21.85546875" bestFit="1" customWidth="1"/>
    <col min="14342" max="14342" width="4" customWidth="1"/>
    <col min="14343" max="14343" width="4.140625" customWidth="1"/>
    <col min="14344" max="14345" width="3.85546875" customWidth="1"/>
    <col min="14346" max="14346" width="5.140625" customWidth="1"/>
    <col min="14347" max="14347" width="21.42578125" customWidth="1"/>
    <col min="14348" max="14348" width="16.7109375" customWidth="1"/>
    <col min="14349" max="14349" width="13.140625" customWidth="1"/>
    <col min="14350" max="14350" width="18.7109375" bestFit="1" customWidth="1"/>
    <col min="14351" max="14351" width="14.7109375" bestFit="1" customWidth="1"/>
    <col min="14352" max="14353" width="13.140625" customWidth="1"/>
    <col min="14354" max="14354" width="12.42578125" customWidth="1"/>
    <col min="14357" max="14357" width="16.140625" customWidth="1"/>
    <col min="14358" max="14358" width="9.42578125" customWidth="1"/>
    <col min="14359" max="14359" width="8" customWidth="1"/>
    <col min="14360" max="14360" width="8.85546875" customWidth="1"/>
    <col min="14361" max="14361" width="9.140625" customWidth="1"/>
    <col min="14362" max="14362" width="8" customWidth="1"/>
    <col min="14363" max="14363" width="40.7109375" customWidth="1"/>
    <col min="14364" max="14364" width="10.85546875" customWidth="1"/>
    <col min="14365" max="14365" width="6.85546875" customWidth="1"/>
    <col min="14366" max="14366" width="6.5703125" customWidth="1"/>
    <col min="14367" max="14367" width="6.7109375" customWidth="1"/>
    <col min="14368" max="14368" width="6.85546875" customWidth="1"/>
    <col min="14369" max="14369" width="18.7109375" customWidth="1"/>
    <col min="14370" max="14370" width="13.140625" customWidth="1"/>
    <col min="14371" max="14371" width="12.5703125" customWidth="1"/>
    <col min="14372" max="14373" width="11.85546875" customWidth="1"/>
    <col min="14377" max="14377" width="11.85546875" bestFit="1" customWidth="1"/>
    <col min="14593" max="14593" width="13.7109375" customWidth="1"/>
    <col min="14594" max="14595" width="5.140625" customWidth="1"/>
    <col min="14596" max="14596" width="5.42578125" customWidth="1"/>
    <col min="14597" max="14597" width="21.85546875" bestFit="1" customWidth="1"/>
    <col min="14598" max="14598" width="4" customWidth="1"/>
    <col min="14599" max="14599" width="4.140625" customWidth="1"/>
    <col min="14600" max="14601" width="3.85546875" customWidth="1"/>
    <col min="14602" max="14602" width="5.140625" customWidth="1"/>
    <col min="14603" max="14603" width="21.42578125" customWidth="1"/>
    <col min="14604" max="14604" width="16.7109375" customWidth="1"/>
    <col min="14605" max="14605" width="13.140625" customWidth="1"/>
    <col min="14606" max="14606" width="18.7109375" bestFit="1" customWidth="1"/>
    <col min="14607" max="14607" width="14.7109375" bestFit="1" customWidth="1"/>
    <col min="14608" max="14609" width="13.140625" customWidth="1"/>
    <col min="14610" max="14610" width="12.42578125" customWidth="1"/>
    <col min="14613" max="14613" width="16.140625" customWidth="1"/>
    <col min="14614" max="14614" width="9.42578125" customWidth="1"/>
    <col min="14615" max="14615" width="8" customWidth="1"/>
    <col min="14616" max="14616" width="8.85546875" customWidth="1"/>
    <col min="14617" max="14617" width="9.140625" customWidth="1"/>
    <col min="14618" max="14618" width="8" customWidth="1"/>
    <col min="14619" max="14619" width="40.7109375" customWidth="1"/>
    <col min="14620" max="14620" width="10.85546875" customWidth="1"/>
    <col min="14621" max="14621" width="6.85546875" customWidth="1"/>
    <col min="14622" max="14622" width="6.5703125" customWidth="1"/>
    <col min="14623" max="14623" width="6.7109375" customWidth="1"/>
    <col min="14624" max="14624" width="6.85546875" customWidth="1"/>
    <col min="14625" max="14625" width="18.7109375" customWidth="1"/>
    <col min="14626" max="14626" width="13.140625" customWidth="1"/>
    <col min="14627" max="14627" width="12.5703125" customWidth="1"/>
    <col min="14628" max="14629" width="11.85546875" customWidth="1"/>
    <col min="14633" max="14633" width="11.85546875" bestFit="1" customWidth="1"/>
    <col min="14849" max="14849" width="13.7109375" customWidth="1"/>
    <col min="14850" max="14851" width="5.140625" customWidth="1"/>
    <col min="14852" max="14852" width="5.42578125" customWidth="1"/>
    <col min="14853" max="14853" width="21.85546875" bestFit="1" customWidth="1"/>
    <col min="14854" max="14854" width="4" customWidth="1"/>
    <col min="14855" max="14855" width="4.140625" customWidth="1"/>
    <col min="14856" max="14857" width="3.85546875" customWidth="1"/>
    <col min="14858" max="14858" width="5.140625" customWidth="1"/>
    <col min="14859" max="14859" width="21.42578125" customWidth="1"/>
    <col min="14860" max="14860" width="16.7109375" customWidth="1"/>
    <col min="14861" max="14861" width="13.140625" customWidth="1"/>
    <col min="14862" max="14862" width="18.7109375" bestFit="1" customWidth="1"/>
    <col min="14863" max="14863" width="14.7109375" bestFit="1" customWidth="1"/>
    <col min="14864" max="14865" width="13.140625" customWidth="1"/>
    <col min="14866" max="14866" width="12.42578125" customWidth="1"/>
    <col min="14869" max="14869" width="16.140625" customWidth="1"/>
    <col min="14870" max="14870" width="9.42578125" customWidth="1"/>
    <col min="14871" max="14871" width="8" customWidth="1"/>
    <col min="14872" max="14872" width="8.85546875" customWidth="1"/>
    <col min="14873" max="14873" width="9.140625" customWidth="1"/>
    <col min="14874" max="14874" width="8" customWidth="1"/>
    <col min="14875" max="14875" width="40.7109375" customWidth="1"/>
    <col min="14876" max="14876" width="10.85546875" customWidth="1"/>
    <col min="14877" max="14877" width="6.85546875" customWidth="1"/>
    <col min="14878" max="14878" width="6.5703125" customWidth="1"/>
    <col min="14879" max="14879" width="6.7109375" customWidth="1"/>
    <col min="14880" max="14880" width="6.85546875" customWidth="1"/>
    <col min="14881" max="14881" width="18.7109375" customWidth="1"/>
    <col min="14882" max="14882" width="13.140625" customWidth="1"/>
    <col min="14883" max="14883" width="12.5703125" customWidth="1"/>
    <col min="14884" max="14885" width="11.85546875" customWidth="1"/>
    <col min="14889" max="14889" width="11.85546875" bestFit="1" customWidth="1"/>
    <col min="15105" max="15105" width="13.7109375" customWidth="1"/>
    <col min="15106" max="15107" width="5.140625" customWidth="1"/>
    <col min="15108" max="15108" width="5.42578125" customWidth="1"/>
    <col min="15109" max="15109" width="21.85546875" bestFit="1" customWidth="1"/>
    <col min="15110" max="15110" width="4" customWidth="1"/>
    <col min="15111" max="15111" width="4.140625" customWidth="1"/>
    <col min="15112" max="15113" width="3.85546875" customWidth="1"/>
    <col min="15114" max="15114" width="5.140625" customWidth="1"/>
    <col min="15115" max="15115" width="21.42578125" customWidth="1"/>
    <col min="15116" max="15116" width="16.7109375" customWidth="1"/>
    <col min="15117" max="15117" width="13.140625" customWidth="1"/>
    <col min="15118" max="15118" width="18.7109375" bestFit="1" customWidth="1"/>
    <col min="15119" max="15119" width="14.7109375" bestFit="1" customWidth="1"/>
    <col min="15120" max="15121" width="13.140625" customWidth="1"/>
    <col min="15122" max="15122" width="12.42578125" customWidth="1"/>
    <col min="15125" max="15125" width="16.140625" customWidth="1"/>
    <col min="15126" max="15126" width="9.42578125" customWidth="1"/>
    <col min="15127" max="15127" width="8" customWidth="1"/>
    <col min="15128" max="15128" width="8.85546875" customWidth="1"/>
    <col min="15129" max="15129" width="9.140625" customWidth="1"/>
    <col min="15130" max="15130" width="8" customWidth="1"/>
    <col min="15131" max="15131" width="40.7109375" customWidth="1"/>
    <col min="15132" max="15132" width="10.85546875" customWidth="1"/>
    <col min="15133" max="15133" width="6.85546875" customWidth="1"/>
    <col min="15134" max="15134" width="6.5703125" customWidth="1"/>
    <col min="15135" max="15135" width="6.7109375" customWidth="1"/>
    <col min="15136" max="15136" width="6.85546875" customWidth="1"/>
    <col min="15137" max="15137" width="18.7109375" customWidth="1"/>
    <col min="15138" max="15138" width="13.140625" customWidth="1"/>
    <col min="15139" max="15139" width="12.5703125" customWidth="1"/>
    <col min="15140" max="15141" width="11.85546875" customWidth="1"/>
    <col min="15145" max="15145" width="11.85546875" bestFit="1" customWidth="1"/>
    <col min="15361" max="15361" width="13.7109375" customWidth="1"/>
    <col min="15362" max="15363" width="5.140625" customWidth="1"/>
    <col min="15364" max="15364" width="5.42578125" customWidth="1"/>
    <col min="15365" max="15365" width="21.85546875" bestFit="1" customWidth="1"/>
    <col min="15366" max="15366" width="4" customWidth="1"/>
    <col min="15367" max="15367" width="4.140625" customWidth="1"/>
    <col min="15368" max="15369" width="3.85546875" customWidth="1"/>
    <col min="15370" max="15370" width="5.140625" customWidth="1"/>
    <col min="15371" max="15371" width="21.42578125" customWidth="1"/>
    <col min="15372" max="15372" width="16.7109375" customWidth="1"/>
    <col min="15373" max="15373" width="13.140625" customWidth="1"/>
    <col min="15374" max="15374" width="18.7109375" bestFit="1" customWidth="1"/>
    <col min="15375" max="15375" width="14.7109375" bestFit="1" customWidth="1"/>
    <col min="15376" max="15377" width="13.140625" customWidth="1"/>
    <col min="15378" max="15378" width="12.42578125" customWidth="1"/>
    <col min="15381" max="15381" width="16.140625" customWidth="1"/>
    <col min="15382" max="15382" width="9.42578125" customWidth="1"/>
    <col min="15383" max="15383" width="8" customWidth="1"/>
    <col min="15384" max="15384" width="8.85546875" customWidth="1"/>
    <col min="15385" max="15385" width="9.140625" customWidth="1"/>
    <col min="15386" max="15386" width="8" customWidth="1"/>
    <col min="15387" max="15387" width="40.7109375" customWidth="1"/>
    <col min="15388" max="15388" width="10.85546875" customWidth="1"/>
    <col min="15389" max="15389" width="6.85546875" customWidth="1"/>
    <col min="15390" max="15390" width="6.5703125" customWidth="1"/>
    <col min="15391" max="15391" width="6.7109375" customWidth="1"/>
    <col min="15392" max="15392" width="6.85546875" customWidth="1"/>
    <col min="15393" max="15393" width="18.7109375" customWidth="1"/>
    <col min="15394" max="15394" width="13.140625" customWidth="1"/>
    <col min="15395" max="15395" width="12.5703125" customWidth="1"/>
    <col min="15396" max="15397" width="11.85546875" customWidth="1"/>
    <col min="15401" max="15401" width="11.85546875" bestFit="1" customWidth="1"/>
    <col min="15617" max="15617" width="13.7109375" customWidth="1"/>
    <col min="15618" max="15619" width="5.140625" customWidth="1"/>
    <col min="15620" max="15620" width="5.42578125" customWidth="1"/>
    <col min="15621" max="15621" width="21.85546875" bestFit="1" customWidth="1"/>
    <col min="15622" max="15622" width="4" customWidth="1"/>
    <col min="15623" max="15623" width="4.140625" customWidth="1"/>
    <col min="15624" max="15625" width="3.85546875" customWidth="1"/>
    <col min="15626" max="15626" width="5.140625" customWidth="1"/>
    <col min="15627" max="15627" width="21.42578125" customWidth="1"/>
    <col min="15628" max="15628" width="16.7109375" customWidth="1"/>
    <col min="15629" max="15629" width="13.140625" customWidth="1"/>
    <col min="15630" max="15630" width="18.7109375" bestFit="1" customWidth="1"/>
    <col min="15631" max="15631" width="14.7109375" bestFit="1" customWidth="1"/>
    <col min="15632" max="15633" width="13.140625" customWidth="1"/>
    <col min="15634" max="15634" width="12.42578125" customWidth="1"/>
    <col min="15637" max="15637" width="16.140625" customWidth="1"/>
    <col min="15638" max="15638" width="9.42578125" customWidth="1"/>
    <col min="15639" max="15639" width="8" customWidth="1"/>
    <col min="15640" max="15640" width="8.85546875" customWidth="1"/>
    <col min="15641" max="15641" width="9.140625" customWidth="1"/>
    <col min="15642" max="15642" width="8" customWidth="1"/>
    <col min="15643" max="15643" width="40.7109375" customWidth="1"/>
    <col min="15644" max="15644" width="10.85546875" customWidth="1"/>
    <col min="15645" max="15645" width="6.85546875" customWidth="1"/>
    <col min="15646" max="15646" width="6.5703125" customWidth="1"/>
    <col min="15647" max="15647" width="6.7109375" customWidth="1"/>
    <col min="15648" max="15648" width="6.85546875" customWidth="1"/>
    <col min="15649" max="15649" width="18.7109375" customWidth="1"/>
    <col min="15650" max="15650" width="13.140625" customWidth="1"/>
    <col min="15651" max="15651" width="12.5703125" customWidth="1"/>
    <col min="15652" max="15653" width="11.85546875" customWidth="1"/>
    <col min="15657" max="15657" width="11.85546875" bestFit="1" customWidth="1"/>
    <col min="15873" max="15873" width="13.7109375" customWidth="1"/>
    <col min="15874" max="15875" width="5.140625" customWidth="1"/>
    <col min="15876" max="15876" width="5.42578125" customWidth="1"/>
    <col min="15877" max="15877" width="21.85546875" bestFit="1" customWidth="1"/>
    <col min="15878" max="15878" width="4" customWidth="1"/>
    <col min="15879" max="15879" width="4.140625" customWidth="1"/>
    <col min="15880" max="15881" width="3.85546875" customWidth="1"/>
    <col min="15882" max="15882" width="5.140625" customWidth="1"/>
    <col min="15883" max="15883" width="21.42578125" customWidth="1"/>
    <col min="15884" max="15884" width="16.7109375" customWidth="1"/>
    <col min="15885" max="15885" width="13.140625" customWidth="1"/>
    <col min="15886" max="15886" width="18.7109375" bestFit="1" customWidth="1"/>
    <col min="15887" max="15887" width="14.7109375" bestFit="1" customWidth="1"/>
    <col min="15888" max="15889" width="13.140625" customWidth="1"/>
    <col min="15890" max="15890" width="12.42578125" customWidth="1"/>
    <col min="15893" max="15893" width="16.140625" customWidth="1"/>
    <col min="15894" max="15894" width="9.42578125" customWidth="1"/>
    <col min="15895" max="15895" width="8" customWidth="1"/>
    <col min="15896" max="15896" width="8.85546875" customWidth="1"/>
    <col min="15897" max="15897" width="9.140625" customWidth="1"/>
    <col min="15898" max="15898" width="8" customWidth="1"/>
    <col min="15899" max="15899" width="40.7109375" customWidth="1"/>
    <col min="15900" max="15900" width="10.85546875" customWidth="1"/>
    <col min="15901" max="15901" width="6.85546875" customWidth="1"/>
    <col min="15902" max="15902" width="6.5703125" customWidth="1"/>
    <col min="15903" max="15903" width="6.7109375" customWidth="1"/>
    <col min="15904" max="15904" width="6.85546875" customWidth="1"/>
    <col min="15905" max="15905" width="18.7109375" customWidth="1"/>
    <col min="15906" max="15906" width="13.140625" customWidth="1"/>
    <col min="15907" max="15907" width="12.5703125" customWidth="1"/>
    <col min="15908" max="15909" width="11.85546875" customWidth="1"/>
    <col min="15913" max="15913" width="11.85546875" bestFit="1" customWidth="1"/>
    <col min="16129" max="16129" width="13.7109375" customWidth="1"/>
    <col min="16130" max="16131" width="5.140625" customWidth="1"/>
    <col min="16132" max="16132" width="5.42578125" customWidth="1"/>
    <col min="16133" max="16133" width="21.85546875" bestFit="1" customWidth="1"/>
    <col min="16134" max="16134" width="4" customWidth="1"/>
    <col min="16135" max="16135" width="4.140625" customWidth="1"/>
    <col min="16136" max="16137" width="3.85546875" customWidth="1"/>
    <col min="16138" max="16138" width="5.140625" customWidth="1"/>
    <col min="16139" max="16139" width="21.42578125" customWidth="1"/>
    <col min="16140" max="16140" width="16.7109375" customWidth="1"/>
    <col min="16141" max="16141" width="13.140625" customWidth="1"/>
    <col min="16142" max="16142" width="18.7109375" bestFit="1" customWidth="1"/>
    <col min="16143" max="16143" width="14.7109375" bestFit="1" customWidth="1"/>
    <col min="16144" max="16145" width="13.140625" customWidth="1"/>
    <col min="16146" max="16146" width="12.42578125" customWidth="1"/>
    <col min="16149" max="16149" width="16.140625" customWidth="1"/>
    <col min="16150" max="16150" width="9.42578125" customWidth="1"/>
    <col min="16151" max="16151" width="8" customWidth="1"/>
    <col min="16152" max="16152" width="8.85546875" customWidth="1"/>
    <col min="16153" max="16153" width="9.140625" customWidth="1"/>
    <col min="16154" max="16154" width="8" customWidth="1"/>
    <col min="16155" max="16155" width="40.7109375" customWidth="1"/>
    <col min="16156" max="16156" width="10.85546875" customWidth="1"/>
    <col min="16157" max="16157" width="6.85546875" customWidth="1"/>
    <col min="16158" max="16158" width="6.5703125" customWidth="1"/>
    <col min="16159" max="16159" width="6.7109375" customWidth="1"/>
    <col min="16160" max="16160" width="6.85546875" customWidth="1"/>
    <col min="16161" max="16161" width="18.7109375" customWidth="1"/>
    <col min="16162" max="16162" width="13.140625" customWidth="1"/>
    <col min="16163" max="16163" width="12.5703125" customWidth="1"/>
    <col min="16164" max="16165" width="11.85546875" customWidth="1"/>
    <col min="16169" max="16169"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25"/>
    </row>
    <row r="7" spans="1:38">
      <c r="A7" s="4" t="s">
        <v>690</v>
      </c>
      <c r="B7" s="4"/>
      <c r="C7" s="4"/>
      <c r="D7" s="4" t="s">
        <v>2102</v>
      </c>
      <c r="E7" s="4"/>
      <c r="F7" s="4"/>
      <c r="G7" s="4"/>
      <c r="H7" s="4"/>
      <c r="I7" s="4"/>
      <c r="J7" s="4"/>
      <c r="K7" s="4"/>
    </row>
    <row r="8" spans="1:38">
      <c r="A8" s="729" t="s">
        <v>2103</v>
      </c>
      <c r="B8" s="4"/>
      <c r="C8" s="4"/>
      <c r="D8" s="4"/>
      <c r="E8" s="4"/>
      <c r="F8" s="4"/>
      <c r="G8" s="4"/>
      <c r="H8" s="4"/>
      <c r="I8" s="4"/>
    </row>
    <row r="9" spans="1:38" ht="15.75" thickBot="1">
      <c r="A9" s="5"/>
      <c r="B9" s="5"/>
      <c r="C9" s="5"/>
      <c r="D9" s="5"/>
      <c r="E9" s="5"/>
      <c r="F9" s="5"/>
      <c r="G9" s="5"/>
      <c r="H9" s="5"/>
      <c r="I9" s="5"/>
    </row>
    <row r="10" spans="1:38" ht="15.75"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1221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8.25" thickBot="1">
      <c r="A13" s="1151"/>
      <c r="B13" s="127" t="s">
        <v>38</v>
      </c>
      <c r="C13" s="127" t="s">
        <v>39</v>
      </c>
      <c r="D13" s="128" t="s">
        <v>40</v>
      </c>
      <c r="E13" s="1160"/>
      <c r="F13" s="107" t="s">
        <v>41</v>
      </c>
      <c r="G13" s="107" t="s">
        <v>42</v>
      </c>
      <c r="H13" s="107" t="s">
        <v>43</v>
      </c>
      <c r="I13" s="107" t="s">
        <v>44</v>
      </c>
      <c r="J13" s="108" t="s">
        <v>45</v>
      </c>
      <c r="K13" s="1160"/>
      <c r="L13" s="1160"/>
      <c r="M13" s="1160"/>
      <c r="N13" s="1136"/>
      <c r="O13" s="1137"/>
      <c r="P13" s="1138"/>
      <c r="Q13" s="1139"/>
      <c r="R13" s="1168"/>
      <c r="S13" s="1163"/>
      <c r="T13" s="1163"/>
      <c r="U13" s="1163"/>
      <c r="V13" s="109" t="s">
        <v>46</v>
      </c>
      <c r="W13" s="109" t="s">
        <v>47</v>
      </c>
      <c r="X13" s="109" t="s">
        <v>48</v>
      </c>
      <c r="Y13" s="109" t="s">
        <v>49</v>
      </c>
      <c r="Z13" s="109" t="s">
        <v>47</v>
      </c>
      <c r="AA13" s="1131"/>
      <c r="AB13" s="1127"/>
      <c r="AC13" s="109" t="s">
        <v>50</v>
      </c>
      <c r="AD13" s="109" t="s">
        <v>51</v>
      </c>
      <c r="AE13" s="110" t="s">
        <v>52</v>
      </c>
      <c r="AF13" s="110" t="s">
        <v>53</v>
      </c>
      <c r="AG13" s="1163"/>
      <c r="AH13" s="1164"/>
      <c r="AI13" s="1129"/>
      <c r="AJ13" s="1122"/>
      <c r="AK13" s="1124"/>
      <c r="AL13" s="1162"/>
    </row>
    <row r="14" spans="1:38" ht="15.75" thickBot="1">
      <c r="A14" s="298"/>
      <c r="B14" s="730"/>
      <c r="C14" s="730"/>
      <c r="D14" s="731"/>
      <c r="E14" s="730"/>
      <c r="F14" s="732"/>
      <c r="G14" s="732"/>
      <c r="H14" s="732"/>
      <c r="I14" s="732"/>
      <c r="J14" s="733">
        <f t="shared" ref="J14:J20" si="0">SUM(F14:I14)</f>
        <v>0</v>
      </c>
      <c r="K14" s="734"/>
      <c r="L14" s="734"/>
      <c r="M14" s="735"/>
      <c r="N14" s="600"/>
      <c r="O14" s="349"/>
      <c r="P14" s="349"/>
      <c r="Q14" s="349"/>
      <c r="R14" s="120">
        <f>SUM(J14)</f>
        <v>0</v>
      </c>
      <c r="S14" s="114">
        <v>0</v>
      </c>
      <c r="T14" s="121">
        <f t="shared" ref="T14:T19" si="1">SUM(S14)</f>
        <v>0</v>
      </c>
      <c r="U14" s="116"/>
      <c r="V14" s="122">
        <f t="shared" ref="V14:V19" si="2">SUM(T14)</f>
        <v>0</v>
      </c>
      <c r="W14" s="122">
        <f t="shared" ref="W14:W19" si="3">SUM(V14,R14)</f>
        <v>0</v>
      </c>
      <c r="X14" s="122"/>
      <c r="Y14" s="122">
        <f t="shared" ref="Y14:Y19" si="4">SUM(W14)</f>
        <v>0</v>
      </c>
      <c r="Z14" s="122">
        <f t="shared" ref="Z14:Z19" si="5">SUM(Y14)</f>
        <v>0</v>
      </c>
      <c r="AA14" s="122"/>
      <c r="AB14" s="122"/>
      <c r="AC14" s="122">
        <f t="shared" ref="AC14:AC19" si="6">SUM(Z14)</f>
        <v>0</v>
      </c>
      <c r="AD14" s="122">
        <f t="shared" ref="AD14:AF19" si="7">SUM(AC14)</f>
        <v>0</v>
      </c>
      <c r="AE14" s="121">
        <f t="shared" si="7"/>
        <v>0</v>
      </c>
      <c r="AF14" s="121">
        <f t="shared" si="7"/>
        <v>0</v>
      </c>
      <c r="AG14" s="116"/>
      <c r="AH14" s="117"/>
      <c r="AI14" s="123"/>
      <c r="AJ14" s="121"/>
      <c r="AK14" s="124"/>
      <c r="AL14" s="387"/>
    </row>
    <row r="15" spans="1:38" ht="101.25">
      <c r="A15" s="56" t="s">
        <v>2104</v>
      </c>
      <c r="B15" s="56"/>
      <c r="C15" s="56" t="s">
        <v>55</v>
      </c>
      <c r="D15" s="56"/>
      <c r="E15" s="56" t="s">
        <v>2105</v>
      </c>
      <c r="F15" s="56"/>
      <c r="G15" s="56"/>
      <c r="H15" s="56" t="s">
        <v>55</v>
      </c>
      <c r="I15" s="56" t="s">
        <v>55</v>
      </c>
      <c r="J15" s="56">
        <f t="shared" si="0"/>
        <v>0</v>
      </c>
      <c r="K15" s="56" t="s">
        <v>2106</v>
      </c>
      <c r="L15" s="56" t="s">
        <v>2107</v>
      </c>
      <c r="M15" s="56">
        <v>176</v>
      </c>
      <c r="N15" s="56" t="s">
        <v>2108</v>
      </c>
      <c r="O15" s="56" t="s">
        <v>2109</v>
      </c>
      <c r="P15" s="56" t="s">
        <v>2109</v>
      </c>
      <c r="Q15" s="56" t="s">
        <v>2110</v>
      </c>
      <c r="R15" s="360">
        <v>57</v>
      </c>
      <c r="S15" s="51">
        <v>238</v>
      </c>
      <c r="T15" s="51" t="s">
        <v>2111</v>
      </c>
      <c r="U15" s="51" t="s">
        <v>2112</v>
      </c>
      <c r="V15" s="51">
        <v>2</v>
      </c>
      <c r="W15" s="51" t="s">
        <v>2113</v>
      </c>
      <c r="X15" s="235"/>
      <c r="Y15" s="235"/>
      <c r="Z15" s="235"/>
      <c r="AA15" s="52" t="s">
        <v>2114</v>
      </c>
      <c r="AB15" s="52" t="s">
        <v>2115</v>
      </c>
      <c r="AC15" s="51">
        <v>1</v>
      </c>
      <c r="AD15" s="51">
        <v>0</v>
      </c>
      <c r="AE15" s="51">
        <v>0</v>
      </c>
      <c r="AF15" s="51">
        <v>1</v>
      </c>
      <c r="AG15" s="42" t="s">
        <v>2116</v>
      </c>
      <c r="AH15" s="43" t="s">
        <v>2117</v>
      </c>
      <c r="AI15" s="364">
        <v>1</v>
      </c>
      <c r="AJ15" s="52">
        <v>0</v>
      </c>
      <c r="AK15" s="226"/>
      <c r="AL15" s="510"/>
    </row>
    <row r="16" spans="1:38" ht="67.5">
      <c r="A16" s="56" t="s">
        <v>2118</v>
      </c>
      <c r="B16" s="56"/>
      <c r="C16" s="56"/>
      <c r="D16" s="56" t="s">
        <v>55</v>
      </c>
      <c r="E16" s="56" t="s">
        <v>2119</v>
      </c>
      <c r="F16" s="56"/>
      <c r="G16" s="56"/>
      <c r="H16" s="56" t="s">
        <v>55</v>
      </c>
      <c r="I16" s="56" t="s">
        <v>55</v>
      </c>
      <c r="J16" s="56">
        <f t="shared" si="0"/>
        <v>0</v>
      </c>
      <c r="K16" s="56" t="s">
        <v>2120</v>
      </c>
      <c r="L16" s="56" t="s">
        <v>2107</v>
      </c>
      <c r="M16" s="56">
        <v>175</v>
      </c>
      <c r="N16" s="56" t="s">
        <v>1058</v>
      </c>
      <c r="O16" s="56" t="s">
        <v>2109</v>
      </c>
      <c r="P16" s="56" t="s">
        <v>2109</v>
      </c>
      <c r="Q16" s="56" t="s">
        <v>2121</v>
      </c>
      <c r="R16" s="360">
        <v>35</v>
      </c>
      <c r="S16" s="235"/>
      <c r="T16" s="51">
        <v>4</v>
      </c>
      <c r="U16" s="235"/>
      <c r="V16" s="51">
        <f>SUM(T16)</f>
        <v>4</v>
      </c>
      <c r="W16" s="51">
        <f>SUM(V16,R16)</f>
        <v>39</v>
      </c>
      <c r="X16" s="51" t="s">
        <v>2122</v>
      </c>
      <c r="Y16" s="51">
        <f>SUM(W16)</f>
        <v>39</v>
      </c>
      <c r="Z16" s="51">
        <f>SUM(Y16)</f>
        <v>39</v>
      </c>
      <c r="AA16" s="52" t="s">
        <v>2123</v>
      </c>
      <c r="AB16" s="52" t="s">
        <v>2124</v>
      </c>
      <c r="AC16" s="51">
        <f>SUM(Z16)</f>
        <v>39</v>
      </c>
      <c r="AD16" s="51">
        <f>SUM(AC16)</f>
        <v>39</v>
      </c>
      <c r="AE16" s="51">
        <f>SUM(AD16)</f>
        <v>39</v>
      </c>
      <c r="AF16" s="51">
        <f>SUM(AE16)</f>
        <v>39</v>
      </c>
      <c r="AG16" s="56" t="s">
        <v>2125</v>
      </c>
      <c r="AH16" s="57" t="s">
        <v>2126</v>
      </c>
      <c r="AI16" s="58">
        <v>1</v>
      </c>
      <c r="AJ16" s="51"/>
      <c r="AK16" s="224"/>
      <c r="AL16" s="377"/>
    </row>
    <row r="17" spans="1:38">
      <c r="A17" s="1372" t="s">
        <v>1196</v>
      </c>
      <c r="B17" s="1372" t="s">
        <v>55</v>
      </c>
      <c r="C17" s="1372"/>
      <c r="D17" s="1372"/>
      <c r="E17" s="1372" t="s">
        <v>1196</v>
      </c>
      <c r="F17" s="1372"/>
      <c r="G17" s="1372">
        <v>10</v>
      </c>
      <c r="H17" s="1372">
        <v>56</v>
      </c>
      <c r="I17" s="1372">
        <v>1</v>
      </c>
      <c r="J17" s="1372">
        <f>SUM(F18:I18)</f>
        <v>0</v>
      </c>
      <c r="K17" s="1372" t="s">
        <v>2047</v>
      </c>
      <c r="L17" s="1372" t="s">
        <v>2107</v>
      </c>
      <c r="M17" s="1372">
        <v>176</v>
      </c>
      <c r="N17" s="1372" t="s">
        <v>2127</v>
      </c>
      <c r="O17" s="1372" t="s">
        <v>2128</v>
      </c>
      <c r="P17" s="1372" t="s">
        <v>2128</v>
      </c>
      <c r="Q17" s="1372" t="s">
        <v>2129</v>
      </c>
      <c r="R17" s="1376">
        <v>10</v>
      </c>
      <c r="S17" s="1376">
        <v>193</v>
      </c>
      <c r="T17" s="1376">
        <v>29</v>
      </c>
      <c r="U17" s="1372" t="s">
        <v>2130</v>
      </c>
      <c r="V17" s="1376">
        <v>2</v>
      </c>
      <c r="W17" s="1376" t="s">
        <v>2131</v>
      </c>
      <c r="X17" s="1374"/>
      <c r="Y17" s="1374"/>
      <c r="Z17" s="1374"/>
      <c r="AA17" s="1372" t="s">
        <v>2132</v>
      </c>
      <c r="AB17" s="1372" t="s">
        <v>2115</v>
      </c>
      <c r="AC17" s="1372">
        <v>1</v>
      </c>
      <c r="AD17" s="1374"/>
      <c r="AE17" s="1374"/>
      <c r="AF17" s="1376">
        <v>1</v>
      </c>
      <c r="AG17" s="1372" t="s">
        <v>2133</v>
      </c>
      <c r="AH17" s="1372" t="s">
        <v>2134</v>
      </c>
      <c r="AI17" s="1380">
        <v>1</v>
      </c>
      <c r="AJ17" s="1376">
        <v>53</v>
      </c>
      <c r="AK17" s="1374"/>
      <c r="AL17" s="1378"/>
    </row>
    <row r="18" spans="1:38">
      <c r="A18" s="1373"/>
      <c r="B18" s="1373"/>
      <c r="C18" s="1373"/>
      <c r="D18" s="1373"/>
      <c r="E18" s="1373"/>
      <c r="F18" s="1373"/>
      <c r="G18" s="1373"/>
      <c r="H18" s="1373"/>
      <c r="I18" s="1373"/>
      <c r="J18" s="1373"/>
      <c r="K18" s="1373"/>
      <c r="L18" s="1373"/>
      <c r="M18" s="1373"/>
      <c r="N18" s="1373"/>
      <c r="O18" s="1373"/>
      <c r="P18" s="1373"/>
      <c r="Q18" s="1373"/>
      <c r="R18" s="1377"/>
      <c r="S18" s="1377"/>
      <c r="T18" s="1377"/>
      <c r="U18" s="1373"/>
      <c r="V18" s="1377"/>
      <c r="W18" s="1377"/>
      <c r="X18" s="1375"/>
      <c r="Y18" s="1375"/>
      <c r="Z18" s="1375"/>
      <c r="AA18" s="1373"/>
      <c r="AB18" s="1373"/>
      <c r="AC18" s="1373"/>
      <c r="AD18" s="1375"/>
      <c r="AE18" s="1375"/>
      <c r="AF18" s="1377"/>
      <c r="AG18" s="1373"/>
      <c r="AH18" s="1373"/>
      <c r="AI18" s="1381"/>
      <c r="AJ18" s="1377"/>
      <c r="AK18" s="1375"/>
      <c r="AL18" s="1379"/>
    </row>
    <row r="19" spans="1:38" ht="15.75" thickBot="1">
      <c r="A19" s="160"/>
      <c r="B19" s="161"/>
      <c r="C19" s="162"/>
      <c r="D19" s="163"/>
      <c r="E19" s="162"/>
      <c r="F19" s="164"/>
      <c r="G19" s="164"/>
      <c r="H19" s="164"/>
      <c r="I19" s="164"/>
      <c r="J19" s="165">
        <f t="shared" si="0"/>
        <v>0</v>
      </c>
      <c r="K19" s="166"/>
      <c r="L19" s="167"/>
      <c r="M19" s="168"/>
      <c r="N19" s="168"/>
      <c r="O19" s="496"/>
      <c r="P19" s="496"/>
      <c r="Q19" s="496"/>
      <c r="R19" s="739">
        <f>SUM(J19)</f>
        <v>0</v>
      </c>
      <c r="S19" s="164"/>
      <c r="T19" s="164">
        <f t="shared" si="1"/>
        <v>0</v>
      </c>
      <c r="U19" s="164"/>
      <c r="V19" s="161">
        <f t="shared" si="2"/>
        <v>0</v>
      </c>
      <c r="W19" s="162">
        <f t="shared" si="3"/>
        <v>0</v>
      </c>
      <c r="X19" s="162"/>
      <c r="Y19" s="162">
        <f t="shared" si="4"/>
        <v>0</v>
      </c>
      <c r="Z19" s="162">
        <f t="shared" si="5"/>
        <v>0</v>
      </c>
      <c r="AA19" s="162"/>
      <c r="AB19" s="162"/>
      <c r="AC19" s="162">
        <f t="shared" si="6"/>
        <v>0</v>
      </c>
      <c r="AD19" s="162">
        <f t="shared" si="7"/>
        <v>0</v>
      </c>
      <c r="AE19" s="162">
        <f t="shared" si="7"/>
        <v>0</v>
      </c>
      <c r="AF19" s="162">
        <f t="shared" si="7"/>
        <v>0</v>
      </c>
      <c r="AG19" s="514"/>
      <c r="AH19" s="511"/>
      <c r="AI19" s="511"/>
      <c r="AJ19" s="162"/>
      <c r="AK19" s="378"/>
      <c r="AL19" s="512"/>
    </row>
    <row r="20" spans="1:38" ht="15.75" thickBot="1">
      <c r="A20" s="175" t="s">
        <v>45</v>
      </c>
      <c r="B20" s="176"/>
      <c r="C20" s="176"/>
      <c r="D20" s="176"/>
      <c r="E20" s="177"/>
      <c r="F20" s="88">
        <f>SUM(F14:F19)</f>
        <v>0</v>
      </c>
      <c r="G20" s="88">
        <f>SUM(G14:G19)</f>
        <v>10</v>
      </c>
      <c r="H20" s="88">
        <f>SUM(H14:H19)</f>
        <v>56</v>
      </c>
      <c r="I20" s="88">
        <f>SUM(I14:I19)</f>
        <v>1</v>
      </c>
      <c r="J20" s="178">
        <f t="shared" si="0"/>
        <v>67</v>
      </c>
      <c r="K20" s="179" t="s">
        <v>57</v>
      </c>
      <c r="L20" s="179" t="s">
        <v>57</v>
      </c>
      <c r="M20" s="180" t="s">
        <v>57</v>
      </c>
      <c r="N20" s="88">
        <v>20</v>
      </c>
      <c r="O20" s="181"/>
      <c r="P20" s="181"/>
      <c r="Q20" s="181"/>
      <c r="R20" s="87">
        <f>SUM(R14:R19)</f>
        <v>102</v>
      </c>
      <c r="S20" s="88">
        <f>SUM(S14:S19)</f>
        <v>431</v>
      </c>
      <c r="T20" s="88">
        <f t="shared" ref="T20:AK20" si="8">SUM(T14:T19)</f>
        <v>33</v>
      </c>
      <c r="U20" s="88"/>
      <c r="V20" s="88">
        <f t="shared" si="8"/>
        <v>8</v>
      </c>
      <c r="W20" s="88">
        <f t="shared" si="8"/>
        <v>39</v>
      </c>
      <c r="X20" s="88">
        <f t="shared" si="8"/>
        <v>0</v>
      </c>
      <c r="Y20" s="88">
        <f t="shared" si="8"/>
        <v>39</v>
      </c>
      <c r="Z20" s="88">
        <f t="shared" si="8"/>
        <v>39</v>
      </c>
      <c r="AA20" s="88"/>
      <c r="AB20" s="88"/>
      <c r="AC20" s="88">
        <f t="shared" si="8"/>
        <v>41</v>
      </c>
      <c r="AD20" s="88">
        <f t="shared" si="8"/>
        <v>39</v>
      </c>
      <c r="AE20" s="88">
        <f t="shared" si="8"/>
        <v>39</v>
      </c>
      <c r="AF20" s="88">
        <f t="shared" si="8"/>
        <v>41</v>
      </c>
      <c r="AG20" s="88"/>
      <c r="AH20" s="88"/>
      <c r="AI20" s="88">
        <f>AVERAGE(AI14:AI19)</f>
        <v>1</v>
      </c>
      <c r="AJ20" s="88">
        <f t="shared" si="8"/>
        <v>53</v>
      </c>
      <c r="AK20" s="88">
        <f t="shared" si="8"/>
        <v>0</v>
      </c>
      <c r="AL20" s="88"/>
    </row>
    <row r="21" spans="1:38" ht="15.75" thickBot="1">
      <c r="A21" s="1058" t="s">
        <v>2135</v>
      </c>
      <c r="B21" s="1059"/>
      <c r="C21" s="1059"/>
      <c r="D21" s="1059"/>
      <c r="E21" s="1059"/>
      <c r="F21" s="1059"/>
      <c r="G21" s="1059"/>
      <c r="H21" s="1059"/>
      <c r="I21" s="1059"/>
      <c r="J21" s="1059"/>
      <c r="K21" s="1059"/>
      <c r="L21" s="1059"/>
      <c r="M21" s="1059"/>
      <c r="N21" s="1059"/>
      <c r="O21" s="1059"/>
      <c r="P21" s="1059"/>
      <c r="Q21" s="1059"/>
      <c r="R21" s="1059"/>
      <c r="S21" s="1059"/>
      <c r="T21" s="1059"/>
      <c r="U21" s="1059"/>
      <c r="V21" s="1059"/>
      <c r="W21" s="1059"/>
      <c r="X21" s="1059"/>
      <c r="Y21" s="1059"/>
      <c r="Z21" s="1059"/>
      <c r="AA21" s="1059"/>
      <c r="AB21" s="1059"/>
      <c r="AC21" s="1059"/>
      <c r="AD21" s="1059"/>
      <c r="AE21" s="1059"/>
      <c r="AF21" s="1059"/>
      <c r="AG21" s="1059"/>
      <c r="AH21" s="1059"/>
      <c r="AI21" s="1059"/>
      <c r="AJ21" s="1059"/>
      <c r="AK21" s="1059"/>
      <c r="AL21" s="1120"/>
    </row>
    <row r="25" spans="1:38">
      <c r="A25" s="1125" t="s">
        <v>2136</v>
      </c>
      <c r="B25" s="1125"/>
      <c r="C25" s="1125"/>
      <c r="D25" s="1125"/>
      <c r="E25" s="1125"/>
    </row>
    <row r="26" spans="1:38">
      <c r="A26" t="s">
        <v>96</v>
      </c>
    </row>
    <row r="29" spans="1:38">
      <c r="A29" s="1125" t="s">
        <v>231</v>
      </c>
      <c r="B29" s="1125"/>
      <c r="C29" s="1125"/>
      <c r="D29" s="1125"/>
      <c r="E29" s="1125"/>
    </row>
    <row r="30" spans="1:38">
      <c r="A30" t="s">
        <v>232</v>
      </c>
    </row>
  </sheetData>
  <mergeCells count="78">
    <mergeCell ref="AL17:AL18"/>
    <mergeCell ref="A21:AL21"/>
    <mergeCell ref="A25:E25"/>
    <mergeCell ref="A29:E29"/>
    <mergeCell ref="AF17:AF18"/>
    <mergeCell ref="AG17:AG18"/>
    <mergeCell ref="AH17:AH18"/>
    <mergeCell ref="AI17:AI18"/>
    <mergeCell ref="AJ17:AJ18"/>
    <mergeCell ref="AK17:AK18"/>
    <mergeCell ref="Z17:Z18"/>
    <mergeCell ref="AA17:AA18"/>
    <mergeCell ref="AB17:AB18"/>
    <mergeCell ref="AC17:AC18"/>
    <mergeCell ref="AD17:AD18"/>
    <mergeCell ref="AE17:AE18"/>
    <mergeCell ref="Y17:Y18"/>
    <mergeCell ref="N17:N18"/>
    <mergeCell ref="O17:O18"/>
    <mergeCell ref="P17:P18"/>
    <mergeCell ref="Q17:Q18"/>
    <mergeCell ref="R17:R18"/>
    <mergeCell ref="S17:S18"/>
    <mergeCell ref="T17:T18"/>
    <mergeCell ref="U17:U18"/>
    <mergeCell ref="V17:V18"/>
    <mergeCell ref="W17:W18"/>
    <mergeCell ref="X17:X18"/>
    <mergeCell ref="H17:H18"/>
    <mergeCell ref="I17:I18"/>
    <mergeCell ref="J17:J18"/>
    <mergeCell ref="K17:K18"/>
    <mergeCell ref="L17:L18"/>
    <mergeCell ref="M17:M18"/>
    <mergeCell ref="AL11:AL13"/>
    <mergeCell ref="V12:W12"/>
    <mergeCell ref="X12:Z12"/>
    <mergeCell ref="A17:A18"/>
    <mergeCell ref="B17:B18"/>
    <mergeCell ref="C17:C18"/>
    <mergeCell ref="D17:D18"/>
    <mergeCell ref="E17:E18"/>
    <mergeCell ref="F17:F18"/>
    <mergeCell ref="G17:G18"/>
    <mergeCell ref="AE11:AF12"/>
    <mergeCell ref="AG11:AG13"/>
    <mergeCell ref="AH11:AH13"/>
    <mergeCell ref="AI11:AI13"/>
    <mergeCell ref="AJ11:AJ13"/>
    <mergeCell ref="AK11:AK13"/>
    <mergeCell ref="T11:T13"/>
    <mergeCell ref="U11:U13"/>
    <mergeCell ref="V11:Z11"/>
    <mergeCell ref="AA11:AA13"/>
    <mergeCell ref="AB11:AB13"/>
    <mergeCell ref="AC11:AD12"/>
    <mergeCell ref="S11:S13"/>
    <mergeCell ref="A6:AJ6"/>
    <mergeCell ref="A10:N10"/>
    <mergeCell ref="R10:AL10"/>
    <mergeCell ref="A11:A13"/>
    <mergeCell ref="B11:D12"/>
    <mergeCell ref="E11:E13"/>
    <mergeCell ref="F11:J12"/>
    <mergeCell ref="K11:K13"/>
    <mergeCell ref="L11:L13"/>
    <mergeCell ref="M11:M13"/>
    <mergeCell ref="N11:N13"/>
    <mergeCell ref="O11:O13"/>
    <mergeCell ref="P11:P13"/>
    <mergeCell ref="Q11:Q13"/>
    <mergeCell ref="R11:R13"/>
    <mergeCell ref="A1:E4"/>
    <mergeCell ref="F1:O2"/>
    <mergeCell ref="P1:Q1"/>
    <mergeCell ref="P2:Q2"/>
    <mergeCell ref="F3:O4"/>
    <mergeCell ref="P3:Q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7"/>
  <sheetViews>
    <sheetView workbookViewId="0">
      <selection sqref="A1:E4"/>
    </sheetView>
  </sheetViews>
  <sheetFormatPr baseColWidth="10" defaultRowHeight="15"/>
  <cols>
    <col min="1" max="1" width="13.85546875" customWidth="1"/>
    <col min="2" max="3" width="5.140625" customWidth="1"/>
    <col min="4" max="4" width="5.42578125" customWidth="1"/>
    <col min="5" max="5" width="22.5703125" customWidth="1"/>
    <col min="6" max="6" width="4" customWidth="1"/>
    <col min="7" max="7" width="4.140625" customWidth="1"/>
    <col min="8" max="9" width="3.85546875" customWidth="1"/>
    <col min="10" max="10" width="5.140625" customWidth="1"/>
    <col min="11" max="11" width="19.7109375" customWidth="1"/>
    <col min="12" max="12" width="10.42578125" customWidth="1"/>
    <col min="13" max="13" width="13.140625" customWidth="1"/>
    <col min="14" max="14" width="21" customWidth="1"/>
    <col min="15" max="15" width="14.85546875" customWidth="1"/>
    <col min="16" max="16" width="11.28515625" customWidth="1"/>
    <col min="17" max="17" width="17" customWidth="1"/>
    <col min="18" max="18" width="12.42578125" customWidth="1"/>
    <col min="21" max="21" width="19.42578125" customWidth="1"/>
    <col min="22" max="22" width="9.42578125" customWidth="1"/>
    <col min="23" max="23" width="8" customWidth="1"/>
    <col min="24" max="24" width="8.85546875" customWidth="1"/>
    <col min="25" max="25" width="9.140625" customWidth="1"/>
    <col min="26" max="26" width="8" customWidth="1"/>
    <col min="27" max="27" width="27.5703125" customWidth="1"/>
    <col min="28" max="28" width="10" customWidth="1"/>
    <col min="29" max="29" width="6.85546875" customWidth="1"/>
    <col min="30" max="30" width="6.5703125" customWidth="1"/>
    <col min="31" max="31" width="6.7109375" customWidth="1"/>
    <col min="32" max="32" width="6.85546875" customWidth="1"/>
    <col min="33" max="33" width="16.7109375" customWidth="1"/>
    <col min="34" max="34" width="17.85546875" customWidth="1"/>
    <col min="35" max="35" width="12.5703125" customWidth="1"/>
    <col min="36" max="37" width="11.85546875" customWidth="1"/>
    <col min="38" max="38" width="36.28515625" customWidth="1"/>
    <col min="41" max="41"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c r="A7" s="4" t="s">
        <v>2925</v>
      </c>
      <c r="B7" s="4"/>
      <c r="C7" s="4"/>
      <c r="D7" s="4"/>
      <c r="E7" s="4"/>
      <c r="F7" s="4"/>
      <c r="G7" s="4"/>
      <c r="H7" s="4"/>
      <c r="I7" s="4"/>
      <c r="J7" s="4"/>
      <c r="K7" s="4"/>
    </row>
    <row r="8" spans="1:38">
      <c r="A8" s="4" t="s">
        <v>104</v>
      </c>
      <c r="B8" s="4"/>
      <c r="C8" s="4"/>
      <c r="D8" s="4"/>
      <c r="E8" s="4"/>
      <c r="F8" s="4"/>
      <c r="G8" s="4"/>
      <c r="H8" s="4"/>
      <c r="I8" s="4"/>
    </row>
    <row r="9" spans="1:38" ht="15.75" thickBot="1">
      <c r="A9" s="5"/>
      <c r="B9" s="5"/>
      <c r="C9" s="5"/>
      <c r="D9" s="5"/>
      <c r="E9" s="5"/>
      <c r="F9" s="5"/>
      <c r="G9" s="5"/>
      <c r="H9" s="5"/>
      <c r="I9" s="5"/>
    </row>
    <row r="10" spans="1:38" ht="15.75"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8.25" thickBot="1">
      <c r="A13" s="1151"/>
      <c r="B13" s="127" t="s">
        <v>38</v>
      </c>
      <c r="C13" s="127" t="s">
        <v>39</v>
      </c>
      <c r="D13" s="128" t="s">
        <v>40</v>
      </c>
      <c r="E13" s="1160"/>
      <c r="F13" s="107" t="s">
        <v>41</v>
      </c>
      <c r="G13" s="107" t="s">
        <v>42</v>
      </c>
      <c r="H13" s="107" t="s">
        <v>43</v>
      </c>
      <c r="I13" s="107" t="s">
        <v>44</v>
      </c>
      <c r="J13" s="108" t="s">
        <v>45</v>
      </c>
      <c r="K13" s="1160"/>
      <c r="L13" s="1160"/>
      <c r="M13" s="1160"/>
      <c r="N13" s="1136"/>
      <c r="O13" s="1137"/>
      <c r="P13" s="1138"/>
      <c r="Q13" s="1139"/>
      <c r="R13" s="1122"/>
      <c r="S13" s="1124"/>
      <c r="T13" s="1124"/>
      <c r="U13" s="1124"/>
      <c r="V13" s="129" t="s">
        <v>46</v>
      </c>
      <c r="W13" s="129" t="s">
        <v>47</v>
      </c>
      <c r="X13" s="129" t="s">
        <v>48</v>
      </c>
      <c r="Y13" s="129" t="s">
        <v>49</v>
      </c>
      <c r="Z13" s="129" t="s">
        <v>47</v>
      </c>
      <c r="AA13" s="1132"/>
      <c r="AB13" s="1133"/>
      <c r="AC13" s="129" t="s">
        <v>50</v>
      </c>
      <c r="AD13" s="129" t="s">
        <v>51</v>
      </c>
      <c r="AE13" s="130" t="s">
        <v>52</v>
      </c>
      <c r="AF13" s="130" t="s">
        <v>53</v>
      </c>
      <c r="AG13" s="1124"/>
      <c r="AH13" s="1128"/>
      <c r="AI13" s="1130"/>
      <c r="AJ13" s="1122"/>
      <c r="AK13" s="1124"/>
      <c r="AL13" s="1162"/>
    </row>
    <row r="14" spans="1:38" s="143" customFormat="1" ht="67.5">
      <c r="A14" s="132" t="s">
        <v>105</v>
      </c>
      <c r="B14" s="132" t="s">
        <v>72</v>
      </c>
      <c r="C14" s="132" t="s">
        <v>55</v>
      </c>
      <c r="D14" s="132" t="s">
        <v>55</v>
      </c>
      <c r="E14" s="133" t="s">
        <v>106</v>
      </c>
      <c r="F14" s="132"/>
      <c r="G14" s="132"/>
      <c r="H14" s="132">
        <v>3</v>
      </c>
      <c r="I14" s="132">
        <v>3</v>
      </c>
      <c r="J14" s="134">
        <f>SUM(F14:I14)</f>
        <v>6</v>
      </c>
      <c r="K14" s="135" t="s">
        <v>107</v>
      </c>
      <c r="L14" s="136" t="s">
        <v>108</v>
      </c>
      <c r="M14" s="137">
        <v>408</v>
      </c>
      <c r="N14" s="138" t="s">
        <v>109</v>
      </c>
      <c r="O14" s="139" t="s">
        <v>110</v>
      </c>
      <c r="P14" s="132">
        <v>30</v>
      </c>
      <c r="Q14" s="140" t="s">
        <v>111</v>
      </c>
      <c r="R14" s="133">
        <v>3</v>
      </c>
      <c r="S14" s="133">
        <v>30</v>
      </c>
      <c r="T14" s="133">
        <v>9</v>
      </c>
      <c r="U14" s="133" t="s">
        <v>112</v>
      </c>
      <c r="V14" s="133">
        <v>1</v>
      </c>
      <c r="W14" s="133">
        <v>24</v>
      </c>
      <c r="X14" s="133"/>
      <c r="Y14" s="133"/>
      <c r="Z14" s="133"/>
      <c r="AA14" s="133" t="s">
        <v>113</v>
      </c>
      <c r="AB14" s="133" t="s">
        <v>114</v>
      </c>
      <c r="AC14" s="133">
        <v>1</v>
      </c>
      <c r="AD14" s="133"/>
      <c r="AE14" s="133">
        <v>1</v>
      </c>
      <c r="AF14" s="133"/>
      <c r="AG14" s="133" t="s">
        <v>115</v>
      </c>
      <c r="AH14" s="133" t="s">
        <v>116</v>
      </c>
      <c r="AI14" s="141"/>
      <c r="AJ14" s="133">
        <v>10</v>
      </c>
      <c r="AK14" s="133" t="s">
        <v>117</v>
      </c>
      <c r="AL14" s="142"/>
    </row>
    <row r="15" spans="1:38" s="143" customFormat="1" ht="78.75">
      <c r="A15" s="133" t="s">
        <v>118</v>
      </c>
      <c r="B15" s="132"/>
      <c r="C15" s="132" t="s">
        <v>55</v>
      </c>
      <c r="D15" s="132" t="s">
        <v>55</v>
      </c>
      <c r="E15" s="133" t="s">
        <v>119</v>
      </c>
      <c r="F15" s="132"/>
      <c r="G15" s="132"/>
      <c r="H15" s="132">
        <v>3</v>
      </c>
      <c r="I15" s="132">
        <v>2</v>
      </c>
      <c r="J15" s="144">
        <f t="shared" ref="J15:J16" si="0">SUM(F15:I15)</f>
        <v>5</v>
      </c>
      <c r="K15" s="136" t="s">
        <v>107</v>
      </c>
      <c r="L15" s="136" t="s">
        <v>108</v>
      </c>
      <c r="M15" s="137">
        <v>389</v>
      </c>
      <c r="N15" s="138" t="s">
        <v>120</v>
      </c>
      <c r="O15" s="145" t="s">
        <v>121</v>
      </c>
      <c r="P15" s="146">
        <v>90</v>
      </c>
      <c r="Q15" s="147" t="s">
        <v>111</v>
      </c>
      <c r="R15" s="133">
        <v>4</v>
      </c>
      <c r="S15" s="133">
        <v>20</v>
      </c>
      <c r="T15" s="133">
        <v>1</v>
      </c>
      <c r="U15" s="133" t="s">
        <v>122</v>
      </c>
      <c r="V15" s="133">
        <v>1</v>
      </c>
      <c r="W15" s="133">
        <f t="shared" ref="W15" si="1">SUM(V15,R15)</f>
        <v>5</v>
      </c>
      <c r="X15" s="133" t="s">
        <v>122</v>
      </c>
      <c r="Y15" s="133">
        <v>1</v>
      </c>
      <c r="Z15" s="133">
        <v>4</v>
      </c>
      <c r="AA15" s="133" t="s">
        <v>123</v>
      </c>
      <c r="AB15" s="133" t="s">
        <v>124</v>
      </c>
      <c r="AC15" s="133">
        <v>1</v>
      </c>
      <c r="AD15" s="133"/>
      <c r="AE15" s="133">
        <v>1</v>
      </c>
      <c r="AF15" s="133"/>
      <c r="AG15" s="133" t="s">
        <v>125</v>
      </c>
      <c r="AH15" s="133" t="s">
        <v>126</v>
      </c>
      <c r="AI15" s="141"/>
      <c r="AJ15" s="133">
        <v>15</v>
      </c>
      <c r="AK15" s="133" t="s">
        <v>127</v>
      </c>
      <c r="AL15" s="133"/>
    </row>
    <row r="16" spans="1:38" s="143" customFormat="1" ht="78.75">
      <c r="A16" s="133" t="s">
        <v>128</v>
      </c>
      <c r="B16" s="132"/>
      <c r="C16" s="132" t="s">
        <v>55</v>
      </c>
      <c r="D16" s="132" t="s">
        <v>55</v>
      </c>
      <c r="E16" s="133" t="s">
        <v>129</v>
      </c>
      <c r="F16" s="132"/>
      <c r="G16" s="132"/>
      <c r="H16" s="132">
        <v>3</v>
      </c>
      <c r="I16" s="132">
        <v>3</v>
      </c>
      <c r="J16" s="144">
        <f t="shared" si="0"/>
        <v>6</v>
      </c>
      <c r="K16" s="136" t="s">
        <v>130</v>
      </c>
      <c r="L16" s="136" t="s">
        <v>108</v>
      </c>
      <c r="M16" s="137">
        <v>394</v>
      </c>
      <c r="N16" s="138" t="s">
        <v>131</v>
      </c>
      <c r="O16" s="145" t="s">
        <v>132</v>
      </c>
      <c r="P16" s="146">
        <v>116</v>
      </c>
      <c r="Q16" s="147" t="s">
        <v>111</v>
      </c>
      <c r="R16" s="133">
        <v>3</v>
      </c>
      <c r="S16" s="133">
        <v>3</v>
      </c>
      <c r="T16" s="133">
        <v>3</v>
      </c>
      <c r="U16" s="133" t="s">
        <v>133</v>
      </c>
      <c r="V16" s="133">
        <v>1</v>
      </c>
      <c r="W16" s="133">
        <v>3</v>
      </c>
      <c r="X16" s="133"/>
      <c r="Y16" s="133"/>
      <c r="Z16" s="133"/>
      <c r="AA16" s="133" t="s">
        <v>134</v>
      </c>
      <c r="AB16" s="133" t="s">
        <v>135</v>
      </c>
      <c r="AC16" s="133"/>
      <c r="AD16" s="133">
        <v>1</v>
      </c>
      <c r="AE16" s="133"/>
      <c r="AF16" s="133">
        <v>1</v>
      </c>
      <c r="AG16" s="133" t="s">
        <v>136</v>
      </c>
      <c r="AH16" s="133" t="s">
        <v>137</v>
      </c>
      <c r="AI16" s="141"/>
      <c r="AJ16" s="133"/>
      <c r="AK16" s="133" t="s">
        <v>138</v>
      </c>
      <c r="AL16" s="133"/>
    </row>
    <row r="17" spans="1:38" s="143" customFormat="1" ht="270">
      <c r="A17" s="133" t="s">
        <v>139</v>
      </c>
      <c r="B17" s="132"/>
      <c r="C17" s="132" t="s">
        <v>55</v>
      </c>
      <c r="D17" s="132" t="s">
        <v>55</v>
      </c>
      <c r="E17" s="133" t="s">
        <v>140</v>
      </c>
      <c r="F17" s="132"/>
      <c r="G17" s="132"/>
      <c r="H17" s="132">
        <v>116</v>
      </c>
      <c r="I17" s="132">
        <v>232</v>
      </c>
      <c r="J17" s="144">
        <f t="shared" ref="J17" si="2">SUM(F17:I17)</f>
        <v>348</v>
      </c>
      <c r="K17" s="136" t="s">
        <v>141</v>
      </c>
      <c r="L17" s="136" t="s">
        <v>108</v>
      </c>
      <c r="M17" s="137">
        <v>404</v>
      </c>
      <c r="N17" s="138"/>
      <c r="O17" s="145" t="s">
        <v>142</v>
      </c>
      <c r="P17" s="146">
        <v>232</v>
      </c>
      <c r="Q17" s="147" t="s">
        <v>143</v>
      </c>
      <c r="R17" s="148">
        <v>124</v>
      </c>
      <c r="S17" s="148">
        <v>124</v>
      </c>
      <c r="T17" s="148">
        <v>75</v>
      </c>
      <c r="U17" s="148" t="s">
        <v>144</v>
      </c>
      <c r="V17" s="148">
        <v>3</v>
      </c>
      <c r="W17" s="148">
        <v>3</v>
      </c>
      <c r="X17" s="148">
        <v>0</v>
      </c>
      <c r="Y17" s="148">
        <v>3</v>
      </c>
      <c r="Z17" s="148">
        <v>372</v>
      </c>
      <c r="AA17" s="149" t="s">
        <v>145</v>
      </c>
      <c r="AB17" s="150" t="s">
        <v>146</v>
      </c>
      <c r="AC17" s="133">
        <v>1</v>
      </c>
      <c r="AD17" s="148">
        <v>1</v>
      </c>
      <c r="AE17" s="133">
        <v>1</v>
      </c>
      <c r="AF17" s="148">
        <v>1</v>
      </c>
      <c r="AG17" s="148"/>
      <c r="AH17" s="148"/>
      <c r="AI17" s="151">
        <v>0.95</v>
      </c>
      <c r="AJ17" s="148"/>
      <c r="AK17" s="148"/>
      <c r="AL17" s="133" t="s">
        <v>147</v>
      </c>
    </row>
    <row r="18" spans="1:38" s="143" customFormat="1" ht="56.25">
      <c r="A18" s="133" t="s">
        <v>148</v>
      </c>
      <c r="B18" s="132" t="s">
        <v>55</v>
      </c>
      <c r="C18" s="132" t="s">
        <v>55</v>
      </c>
      <c r="D18" s="132" t="s">
        <v>55</v>
      </c>
      <c r="E18" s="133" t="s">
        <v>149</v>
      </c>
      <c r="F18" s="132"/>
      <c r="G18" s="132"/>
      <c r="H18" s="132">
        <v>1</v>
      </c>
      <c r="I18" s="132">
        <v>2</v>
      </c>
      <c r="J18" s="144">
        <f t="shared" ref="J18:J27" si="3">SUM(F18:I18)</f>
        <v>3</v>
      </c>
      <c r="K18" s="136" t="s">
        <v>107</v>
      </c>
      <c r="L18" s="136" t="s">
        <v>108</v>
      </c>
      <c r="M18" s="137">
        <v>404</v>
      </c>
      <c r="N18" s="138" t="s">
        <v>150</v>
      </c>
      <c r="O18" s="145" t="s">
        <v>151</v>
      </c>
      <c r="P18" s="146">
        <v>20</v>
      </c>
      <c r="Q18" s="147" t="s">
        <v>152</v>
      </c>
      <c r="R18" s="148">
        <v>2</v>
      </c>
      <c r="S18" s="148">
        <v>20</v>
      </c>
      <c r="T18" s="148">
        <v>0</v>
      </c>
      <c r="U18" s="133"/>
      <c r="V18" s="148">
        <v>1</v>
      </c>
      <c r="W18" s="148">
        <v>2</v>
      </c>
      <c r="X18" s="148"/>
      <c r="Y18" s="148"/>
      <c r="Z18" s="148" t="s">
        <v>153</v>
      </c>
      <c r="AA18" s="148" t="s">
        <v>154</v>
      </c>
      <c r="AB18" s="152" t="s">
        <v>155</v>
      </c>
      <c r="AC18" s="148"/>
      <c r="AD18" s="133">
        <v>1</v>
      </c>
      <c r="AE18" s="148"/>
      <c r="AF18" s="133">
        <v>1</v>
      </c>
      <c r="AG18" s="150" t="s">
        <v>156</v>
      </c>
      <c r="AH18" s="150" t="s">
        <v>157</v>
      </c>
      <c r="AI18" s="151">
        <v>1</v>
      </c>
      <c r="AJ18" s="150"/>
      <c r="AK18" s="150"/>
      <c r="AL18" s="150"/>
    </row>
    <row r="19" spans="1:38" s="143" customFormat="1" ht="90.75">
      <c r="A19" s="133" t="s">
        <v>148</v>
      </c>
      <c r="B19" s="132" t="s">
        <v>55</v>
      </c>
      <c r="C19" s="132" t="s">
        <v>55</v>
      </c>
      <c r="D19" s="132" t="s">
        <v>55</v>
      </c>
      <c r="E19" s="133" t="s">
        <v>158</v>
      </c>
      <c r="F19" s="132"/>
      <c r="G19" s="132"/>
      <c r="H19" s="132">
        <v>1</v>
      </c>
      <c r="I19" s="132">
        <v>4</v>
      </c>
      <c r="J19" s="144">
        <f t="shared" si="3"/>
        <v>5</v>
      </c>
      <c r="K19" s="136" t="s">
        <v>159</v>
      </c>
      <c r="L19" s="136" t="s">
        <v>108</v>
      </c>
      <c r="M19" s="137">
        <v>404</v>
      </c>
      <c r="N19" s="138" t="s">
        <v>160</v>
      </c>
      <c r="O19" s="145" t="s">
        <v>161</v>
      </c>
      <c r="P19" s="146">
        <v>15</v>
      </c>
      <c r="Q19" s="147" t="s">
        <v>152</v>
      </c>
      <c r="R19" s="148">
        <v>4</v>
      </c>
      <c r="S19" s="148">
        <v>357</v>
      </c>
      <c r="T19" s="148">
        <v>0</v>
      </c>
      <c r="U19" s="148">
        <v>0</v>
      </c>
      <c r="V19" s="148">
        <v>1</v>
      </c>
      <c r="W19" s="148">
        <v>15</v>
      </c>
      <c r="X19" s="148"/>
      <c r="Y19" s="148"/>
      <c r="Z19" s="148"/>
      <c r="AA19" s="150" t="s">
        <v>162</v>
      </c>
      <c r="AB19" s="152" t="s">
        <v>163</v>
      </c>
      <c r="AC19" s="133">
        <v>1</v>
      </c>
      <c r="AD19" s="148"/>
      <c r="AE19" s="148"/>
      <c r="AF19" s="133">
        <v>1</v>
      </c>
      <c r="AG19" s="150" t="s">
        <v>164</v>
      </c>
      <c r="AH19" s="150" t="s">
        <v>165</v>
      </c>
      <c r="AI19" s="151">
        <v>1</v>
      </c>
      <c r="AJ19" s="148"/>
      <c r="AK19" s="150" t="s">
        <v>166</v>
      </c>
      <c r="AL19" s="153"/>
    </row>
    <row r="20" spans="1:38" s="143" customFormat="1" ht="113.25">
      <c r="A20" s="133" t="s">
        <v>167</v>
      </c>
      <c r="B20" s="132"/>
      <c r="C20" s="132"/>
      <c r="D20" s="132" t="s">
        <v>55</v>
      </c>
      <c r="E20" s="133" t="s">
        <v>168</v>
      </c>
      <c r="F20" s="132"/>
      <c r="G20" s="132"/>
      <c r="H20" s="132">
        <v>3</v>
      </c>
      <c r="I20" s="132">
        <v>3</v>
      </c>
      <c r="J20" s="144">
        <f t="shared" si="3"/>
        <v>6</v>
      </c>
      <c r="K20" s="136" t="s">
        <v>169</v>
      </c>
      <c r="L20" s="136" t="s">
        <v>108</v>
      </c>
      <c r="M20" s="137">
        <v>407</v>
      </c>
      <c r="N20" s="138" t="s">
        <v>170</v>
      </c>
      <c r="O20" s="145" t="s">
        <v>171</v>
      </c>
      <c r="P20" s="55" t="s">
        <v>172</v>
      </c>
      <c r="Q20" s="147" t="s">
        <v>152</v>
      </c>
      <c r="R20" s="148">
        <v>2</v>
      </c>
      <c r="S20" s="148">
        <v>3</v>
      </c>
      <c r="T20" s="148">
        <v>3</v>
      </c>
      <c r="U20" s="150" t="s">
        <v>173</v>
      </c>
      <c r="V20" s="148">
        <v>1</v>
      </c>
      <c r="W20" s="148" t="s">
        <v>174</v>
      </c>
      <c r="X20" s="148"/>
      <c r="Y20" s="148"/>
      <c r="Z20" s="148" t="s">
        <v>175</v>
      </c>
      <c r="AA20" s="150" t="s">
        <v>176</v>
      </c>
      <c r="AB20" s="150" t="s">
        <v>177</v>
      </c>
      <c r="AC20" s="133">
        <v>1</v>
      </c>
      <c r="AD20" s="133"/>
      <c r="AE20" s="133">
        <v>1</v>
      </c>
      <c r="AF20" s="133"/>
      <c r="AG20" s="150" t="s">
        <v>178</v>
      </c>
      <c r="AH20" s="150" t="s">
        <v>179</v>
      </c>
      <c r="AI20" s="151"/>
      <c r="AJ20" s="148"/>
      <c r="AK20" s="150" t="s">
        <v>180</v>
      </c>
      <c r="AL20" s="153"/>
    </row>
    <row r="21" spans="1:38" s="143" customFormat="1" ht="135">
      <c r="A21" s="133">
        <v>1</v>
      </c>
      <c r="B21" s="132"/>
      <c r="C21" s="132" t="s">
        <v>55</v>
      </c>
      <c r="D21" s="132" t="s">
        <v>55</v>
      </c>
      <c r="E21" s="133" t="s">
        <v>181</v>
      </c>
      <c r="F21" s="132"/>
      <c r="G21" s="132"/>
      <c r="H21" s="132">
        <v>20</v>
      </c>
      <c r="I21" s="132">
        <v>15</v>
      </c>
      <c r="J21" s="144">
        <f t="shared" si="3"/>
        <v>35</v>
      </c>
      <c r="K21" s="136" t="s">
        <v>182</v>
      </c>
      <c r="L21" s="136" t="s">
        <v>108</v>
      </c>
      <c r="M21" s="147" t="s">
        <v>183</v>
      </c>
      <c r="N21" s="138" t="s">
        <v>184</v>
      </c>
      <c r="O21" s="145" t="s">
        <v>185</v>
      </c>
      <c r="P21" s="146">
        <v>525</v>
      </c>
      <c r="Q21" s="147" t="s">
        <v>152</v>
      </c>
      <c r="R21" s="148">
        <v>7</v>
      </c>
      <c r="S21" s="148">
        <v>139</v>
      </c>
      <c r="T21" s="148">
        <v>6</v>
      </c>
      <c r="U21" s="147" t="s">
        <v>186</v>
      </c>
      <c r="V21" s="148">
        <v>1</v>
      </c>
      <c r="W21" s="148">
        <v>6</v>
      </c>
      <c r="X21" s="148"/>
      <c r="Y21" s="148">
        <v>1</v>
      </c>
      <c r="Z21" s="148" t="s">
        <v>187</v>
      </c>
      <c r="AA21" s="147" t="s">
        <v>188</v>
      </c>
      <c r="AB21" s="147" t="s">
        <v>189</v>
      </c>
      <c r="AC21" s="148"/>
      <c r="AD21" s="133">
        <v>1</v>
      </c>
      <c r="AE21" s="133"/>
      <c r="AF21" s="133">
        <v>1</v>
      </c>
      <c r="AG21" s="147" t="s">
        <v>181</v>
      </c>
      <c r="AH21" s="154"/>
      <c r="AI21" s="151">
        <v>1</v>
      </c>
      <c r="AJ21" s="154"/>
      <c r="AK21" s="154"/>
      <c r="AL21" s="150" t="s">
        <v>190</v>
      </c>
    </row>
    <row r="22" spans="1:38" s="143" customFormat="1" ht="157.5">
      <c r="A22" s="133" t="s">
        <v>167</v>
      </c>
      <c r="B22" s="132" t="s">
        <v>55</v>
      </c>
      <c r="C22" s="132"/>
      <c r="D22" s="132"/>
      <c r="E22" s="133" t="s">
        <v>191</v>
      </c>
      <c r="F22" s="132"/>
      <c r="G22" s="132"/>
      <c r="H22" s="132">
        <v>1</v>
      </c>
      <c r="I22" s="132">
        <v>1</v>
      </c>
      <c r="J22" s="144">
        <f t="shared" si="3"/>
        <v>2</v>
      </c>
      <c r="K22" s="55" t="s">
        <v>192</v>
      </c>
      <c r="L22" s="136" t="s">
        <v>108</v>
      </c>
      <c r="M22" s="137">
        <v>407</v>
      </c>
      <c r="N22" s="138" t="s">
        <v>193</v>
      </c>
      <c r="O22" s="145" t="s">
        <v>194</v>
      </c>
      <c r="P22" s="55" t="s">
        <v>195</v>
      </c>
      <c r="Q22" s="147" t="s">
        <v>152</v>
      </c>
      <c r="R22" s="148">
        <v>1</v>
      </c>
      <c r="S22" s="148">
        <v>20</v>
      </c>
      <c r="T22" s="148">
        <v>3</v>
      </c>
      <c r="U22" s="147" t="s">
        <v>196</v>
      </c>
      <c r="V22" s="148">
        <v>1</v>
      </c>
      <c r="W22" s="148">
        <v>1</v>
      </c>
      <c r="X22" s="148"/>
      <c r="Y22" s="148">
        <v>1</v>
      </c>
      <c r="Z22" s="148" t="s">
        <v>153</v>
      </c>
      <c r="AA22" s="147" t="s">
        <v>197</v>
      </c>
      <c r="AB22" s="155">
        <v>43030</v>
      </c>
      <c r="AC22" s="133">
        <v>1</v>
      </c>
      <c r="AD22" s="148"/>
      <c r="AE22" s="148"/>
      <c r="AF22" s="133">
        <v>1</v>
      </c>
      <c r="AG22" s="147" t="s">
        <v>198</v>
      </c>
      <c r="AH22" s="147" t="s">
        <v>199</v>
      </c>
      <c r="AI22" s="151">
        <v>1</v>
      </c>
      <c r="AJ22" s="148">
        <v>15</v>
      </c>
      <c r="AK22" s="147" t="s">
        <v>200</v>
      </c>
      <c r="AL22" s="153"/>
    </row>
    <row r="23" spans="1:38" s="143" customFormat="1" ht="157.5">
      <c r="A23" s="133" t="s">
        <v>167</v>
      </c>
      <c r="B23" s="132"/>
      <c r="C23" s="132" t="s">
        <v>55</v>
      </c>
      <c r="D23" s="132"/>
      <c r="E23" s="133" t="s">
        <v>201</v>
      </c>
      <c r="F23" s="132"/>
      <c r="G23" s="132"/>
      <c r="H23" s="132">
        <v>1</v>
      </c>
      <c r="I23" s="132">
        <v>1</v>
      </c>
      <c r="J23" s="144">
        <f t="shared" si="3"/>
        <v>2</v>
      </c>
      <c r="K23" s="136" t="s">
        <v>202</v>
      </c>
      <c r="L23" s="136" t="s">
        <v>108</v>
      </c>
      <c r="M23" s="137">
        <v>407</v>
      </c>
      <c r="N23" s="138" t="s">
        <v>203</v>
      </c>
      <c r="O23" s="145" t="s">
        <v>194</v>
      </c>
      <c r="P23" s="55" t="s">
        <v>204</v>
      </c>
      <c r="Q23" s="147" t="s">
        <v>152</v>
      </c>
      <c r="R23" s="148">
        <v>2</v>
      </c>
      <c r="S23" s="148">
        <v>100</v>
      </c>
      <c r="T23" s="148">
        <v>7</v>
      </c>
      <c r="U23" s="147" t="s">
        <v>205</v>
      </c>
      <c r="V23" s="148">
        <v>1</v>
      </c>
      <c r="W23" s="148">
        <v>1</v>
      </c>
      <c r="X23" s="148"/>
      <c r="Y23" s="148"/>
      <c r="Z23" s="148" t="s">
        <v>206</v>
      </c>
      <c r="AA23" s="148" t="s">
        <v>207</v>
      </c>
      <c r="AB23" s="148" t="s">
        <v>208</v>
      </c>
      <c r="AC23" s="133">
        <v>1</v>
      </c>
      <c r="AD23" s="133"/>
      <c r="AE23" s="148"/>
      <c r="AF23" s="133">
        <v>1</v>
      </c>
      <c r="AG23" s="147" t="s">
        <v>198</v>
      </c>
      <c r="AH23" s="147" t="s">
        <v>199</v>
      </c>
      <c r="AI23" s="151">
        <v>1</v>
      </c>
      <c r="AJ23" s="148"/>
      <c r="AK23" s="147"/>
      <c r="AL23" s="153"/>
    </row>
    <row r="24" spans="1:38" s="143" customFormat="1" ht="146.25">
      <c r="A24" s="133" t="s">
        <v>209</v>
      </c>
      <c r="B24" s="132"/>
      <c r="C24" s="132"/>
      <c r="D24" s="132" t="s">
        <v>55</v>
      </c>
      <c r="E24" s="133" t="s">
        <v>210</v>
      </c>
      <c r="F24" s="132"/>
      <c r="G24" s="132"/>
      <c r="H24" s="132">
        <v>10</v>
      </c>
      <c r="I24" s="132">
        <v>10</v>
      </c>
      <c r="J24" s="144">
        <f t="shared" si="3"/>
        <v>20</v>
      </c>
      <c r="K24" s="136" t="s">
        <v>211</v>
      </c>
      <c r="L24" s="136" t="s">
        <v>108</v>
      </c>
      <c r="M24" s="137">
        <v>411</v>
      </c>
      <c r="N24" s="138" t="s">
        <v>212</v>
      </c>
      <c r="O24" s="145" t="s">
        <v>213</v>
      </c>
      <c r="P24" s="55" t="s">
        <v>214</v>
      </c>
      <c r="Q24" s="147" t="s">
        <v>215</v>
      </c>
      <c r="R24" s="156">
        <v>30</v>
      </c>
      <c r="S24" s="157">
        <v>117</v>
      </c>
      <c r="T24" s="157">
        <v>116</v>
      </c>
      <c r="U24" s="158" t="s">
        <v>216</v>
      </c>
      <c r="V24" s="157">
        <v>1</v>
      </c>
      <c r="W24" s="157" t="s">
        <v>217</v>
      </c>
      <c r="X24" s="157"/>
      <c r="Y24" s="157"/>
      <c r="Z24" s="157"/>
      <c r="AA24" s="55" t="s">
        <v>218</v>
      </c>
      <c r="AB24" s="158" t="s">
        <v>219</v>
      </c>
      <c r="AC24" s="157"/>
      <c r="AD24" s="157">
        <v>1</v>
      </c>
      <c r="AE24" s="157">
        <v>1</v>
      </c>
      <c r="AF24" s="157"/>
      <c r="AG24" s="149" t="s">
        <v>220</v>
      </c>
      <c r="AH24" s="149" t="s">
        <v>221</v>
      </c>
      <c r="AI24" s="151">
        <v>0.86</v>
      </c>
      <c r="AJ24" s="148">
        <v>117</v>
      </c>
      <c r="AK24" s="148"/>
      <c r="AL24" s="153"/>
    </row>
    <row r="25" spans="1:38" s="143" customFormat="1" ht="123.75">
      <c r="A25" s="133" t="s">
        <v>222</v>
      </c>
      <c r="B25" s="132"/>
      <c r="C25" s="132" t="s">
        <v>55</v>
      </c>
      <c r="D25" s="132"/>
      <c r="E25" s="133" t="s">
        <v>223</v>
      </c>
      <c r="F25" s="132"/>
      <c r="G25" s="132"/>
      <c r="H25" s="132">
        <v>2</v>
      </c>
      <c r="I25" s="132">
        <v>3</v>
      </c>
      <c r="J25" s="144">
        <f t="shared" si="3"/>
        <v>5</v>
      </c>
      <c r="K25" s="136" t="s">
        <v>182</v>
      </c>
      <c r="L25" s="136" t="s">
        <v>108</v>
      </c>
      <c r="M25" s="137">
        <v>396</v>
      </c>
      <c r="N25" s="138" t="s">
        <v>224</v>
      </c>
      <c r="O25" s="145" t="s">
        <v>213</v>
      </c>
      <c r="P25" s="55">
        <v>20</v>
      </c>
      <c r="Q25" s="147" t="s">
        <v>215</v>
      </c>
      <c r="R25" s="156">
        <v>5</v>
      </c>
      <c r="S25" s="157">
        <v>4</v>
      </c>
      <c r="T25" s="157">
        <v>4</v>
      </c>
      <c r="U25" s="158" t="s">
        <v>225</v>
      </c>
      <c r="V25" s="157">
        <v>1</v>
      </c>
      <c r="W25" s="157" t="s">
        <v>226</v>
      </c>
      <c r="X25" s="157"/>
      <c r="Y25" s="157"/>
      <c r="Z25" s="157"/>
      <c r="AA25" s="158" t="s">
        <v>227</v>
      </c>
      <c r="AB25" s="158" t="s">
        <v>219</v>
      </c>
      <c r="AC25" s="157"/>
      <c r="AD25" s="157">
        <v>1</v>
      </c>
      <c r="AE25" s="157"/>
      <c r="AF25" s="157">
        <v>1</v>
      </c>
      <c r="AG25" s="149" t="s">
        <v>228</v>
      </c>
      <c r="AH25" s="149" t="s">
        <v>229</v>
      </c>
      <c r="AI25" s="151">
        <v>1</v>
      </c>
      <c r="AJ25" s="148">
        <v>5</v>
      </c>
      <c r="AK25" s="148"/>
      <c r="AL25" s="159"/>
    </row>
    <row r="26" spans="1:38" ht="15.75" thickBot="1">
      <c r="A26" s="160"/>
      <c r="B26" s="161"/>
      <c r="C26" s="162"/>
      <c r="D26" s="163"/>
      <c r="E26" s="162"/>
      <c r="F26" s="164"/>
      <c r="G26" s="164"/>
      <c r="H26" s="164"/>
      <c r="I26" s="164"/>
      <c r="J26" s="165">
        <f t="shared" si="3"/>
        <v>0</v>
      </c>
      <c r="K26" s="166"/>
      <c r="L26" s="167"/>
      <c r="M26" s="168"/>
      <c r="N26" s="169"/>
      <c r="O26" s="170"/>
      <c r="P26" s="171"/>
      <c r="Q26" s="172"/>
      <c r="R26" s="173">
        <f>SUM(J26)</f>
        <v>0</v>
      </c>
      <c r="S26" s="173"/>
      <c r="T26" s="173">
        <f t="shared" ref="T26" si="4">SUM(S26)</f>
        <v>0</v>
      </c>
      <c r="U26" s="173"/>
      <c r="V26" s="173">
        <f t="shared" ref="V26" si="5">SUM(T26)</f>
        <v>0</v>
      </c>
      <c r="W26" s="173">
        <f t="shared" ref="W26" si="6">SUM(V26,R26)</f>
        <v>0</v>
      </c>
      <c r="X26" s="173"/>
      <c r="Y26" s="173">
        <f t="shared" ref="Y26" si="7">SUM(W26)</f>
        <v>0</v>
      </c>
      <c r="Z26" s="173">
        <f t="shared" ref="Z26" si="8">SUM(Y26)</f>
        <v>0</v>
      </c>
      <c r="AA26" s="173"/>
      <c r="AB26" s="173"/>
      <c r="AC26" s="173">
        <f t="shared" ref="AC26" si="9">SUM(Z26)</f>
        <v>0</v>
      </c>
      <c r="AD26" s="173">
        <f t="shared" ref="AD26:AF26" si="10">SUM(AC26)</f>
        <v>0</v>
      </c>
      <c r="AE26" s="173">
        <f t="shared" si="10"/>
        <v>0</v>
      </c>
      <c r="AF26" s="173">
        <f t="shared" si="10"/>
        <v>0</v>
      </c>
      <c r="AG26" s="174"/>
      <c r="AH26" s="174"/>
      <c r="AI26" s="174"/>
      <c r="AJ26" s="173"/>
      <c r="AK26" s="173"/>
      <c r="AL26" s="174"/>
    </row>
    <row r="27" spans="1:38" ht="15.75" thickBot="1">
      <c r="A27" s="175" t="s">
        <v>45</v>
      </c>
      <c r="B27" s="176"/>
      <c r="C27" s="176"/>
      <c r="D27" s="176"/>
      <c r="E27" s="177"/>
      <c r="F27" s="88">
        <f>SUM(F14:F26)</f>
        <v>0</v>
      </c>
      <c r="G27" s="88">
        <f>SUM(G14:G26)</f>
        <v>0</v>
      </c>
      <c r="H27" s="88">
        <f>SUM(H14:H26)</f>
        <v>164</v>
      </c>
      <c r="I27" s="88">
        <f>SUM(I14:I26)</f>
        <v>279</v>
      </c>
      <c r="J27" s="178">
        <f t="shared" si="3"/>
        <v>443</v>
      </c>
      <c r="K27" s="179" t="s">
        <v>57</v>
      </c>
      <c r="L27" s="179" t="s">
        <v>57</v>
      </c>
      <c r="M27" s="180" t="s">
        <v>57</v>
      </c>
      <c r="N27" s="88">
        <v>20</v>
      </c>
      <c r="O27" s="181"/>
      <c r="P27" s="181"/>
      <c r="Q27" s="181"/>
      <c r="R27" s="182">
        <f>SUM(R14:R26)</f>
        <v>187</v>
      </c>
      <c r="S27" s="182">
        <f>SUM(S14:S26)</f>
        <v>937</v>
      </c>
      <c r="T27" s="182">
        <f>SUM(T14:T26)</f>
        <v>227</v>
      </c>
      <c r="U27" s="183"/>
      <c r="V27" s="182">
        <f>SUM(V14:V26)</f>
        <v>14</v>
      </c>
      <c r="W27" s="182">
        <f>SUM(W14:W26)</f>
        <v>60</v>
      </c>
      <c r="X27" s="89"/>
      <c r="Y27" s="182">
        <f>SUM(Y14:Y26)</f>
        <v>6</v>
      </c>
      <c r="Z27" s="182">
        <f>SUM(Z14:Z26)</f>
        <v>376</v>
      </c>
      <c r="AA27" s="182">
        <f>SUM(AA14:AA26)</f>
        <v>0</v>
      </c>
      <c r="AB27" s="182"/>
      <c r="AC27" s="182">
        <f t="shared" ref="AC27:AL27" si="11">SUM(AC14:AC26)</f>
        <v>7</v>
      </c>
      <c r="AD27" s="182">
        <f t="shared" si="11"/>
        <v>6</v>
      </c>
      <c r="AE27" s="182">
        <f t="shared" si="11"/>
        <v>5</v>
      </c>
      <c r="AF27" s="182">
        <f t="shared" si="11"/>
        <v>8</v>
      </c>
      <c r="AG27" s="182">
        <f t="shared" si="11"/>
        <v>0</v>
      </c>
      <c r="AH27" s="182">
        <f t="shared" si="11"/>
        <v>0</v>
      </c>
      <c r="AI27" s="182">
        <f t="shared" si="11"/>
        <v>7.8100000000000005</v>
      </c>
      <c r="AJ27" s="182">
        <f t="shared" si="11"/>
        <v>162</v>
      </c>
      <c r="AK27" s="182">
        <f t="shared" si="11"/>
        <v>0</v>
      </c>
      <c r="AL27" s="182">
        <f t="shared" si="11"/>
        <v>0</v>
      </c>
    </row>
    <row r="28" spans="1:38" ht="15.75" thickBot="1">
      <c r="A28" s="1058" t="s">
        <v>102</v>
      </c>
      <c r="B28" s="1059"/>
      <c r="C28" s="1059"/>
      <c r="D28" s="1059"/>
      <c r="E28" s="1059"/>
      <c r="F28" s="1059"/>
      <c r="G28" s="1059"/>
      <c r="H28" s="1059"/>
      <c r="I28" s="1059"/>
      <c r="J28" s="1059"/>
      <c r="K28" s="1059"/>
      <c r="L28" s="1059"/>
      <c r="M28" s="1059"/>
      <c r="N28" s="1059"/>
      <c r="O28" s="1059"/>
      <c r="P28" s="1059"/>
      <c r="Q28" s="1059"/>
      <c r="R28" s="1059"/>
      <c r="S28" s="1059"/>
      <c r="T28" s="1059"/>
      <c r="U28" s="1059"/>
      <c r="V28" s="1059"/>
      <c r="W28" s="1059"/>
      <c r="X28" s="1059"/>
      <c r="Y28" s="1059"/>
      <c r="Z28" s="1059"/>
      <c r="AA28" s="1059"/>
      <c r="AB28" s="1059"/>
      <c r="AC28" s="1059"/>
      <c r="AD28" s="1059"/>
      <c r="AE28" s="1059"/>
      <c r="AF28" s="1059"/>
      <c r="AG28" s="1059"/>
      <c r="AH28" s="1059"/>
      <c r="AI28" s="1059"/>
      <c r="AJ28" s="1059"/>
      <c r="AK28" s="1059"/>
      <c r="AL28" s="1120"/>
    </row>
    <row r="32" spans="1:38">
      <c r="A32" s="1121" t="s">
        <v>230</v>
      </c>
      <c r="B32" s="1121"/>
      <c r="C32" s="1121"/>
      <c r="D32" s="1121"/>
      <c r="E32" s="1121"/>
    </row>
    <row r="33" spans="1:5">
      <c r="A33" t="s">
        <v>96</v>
      </c>
    </row>
    <row r="36" spans="1:5">
      <c r="A36" s="1125" t="s">
        <v>231</v>
      </c>
      <c r="B36" s="1125"/>
      <c r="C36" s="1125"/>
      <c r="D36" s="1125"/>
      <c r="E36" s="1125"/>
    </row>
    <row r="37" spans="1:5">
      <c r="A37" t="s">
        <v>232</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36:E3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8:AL28"/>
    <mergeCell ref="A32:E32"/>
    <mergeCell ref="AJ11:AJ13"/>
    <mergeCell ref="AK11:AK13"/>
    <mergeCell ref="S11:S13"/>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
  <sheetViews>
    <sheetView workbookViewId="0">
      <selection sqref="A1:E4"/>
    </sheetView>
  </sheetViews>
  <sheetFormatPr baseColWidth="10" defaultRowHeight="15"/>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25"/>
    </row>
    <row r="7" spans="1:38">
      <c r="A7" s="4" t="s">
        <v>690</v>
      </c>
      <c r="B7" s="4"/>
      <c r="C7" s="4"/>
      <c r="D7" s="4" t="s">
        <v>2138</v>
      </c>
      <c r="E7" s="4"/>
      <c r="F7" s="4"/>
      <c r="G7" s="4"/>
      <c r="H7" s="4"/>
      <c r="I7" s="4"/>
      <c r="J7" s="4"/>
      <c r="K7" s="4"/>
    </row>
    <row r="8" spans="1:38" ht="15.75" thickBot="1">
      <c r="A8" s="729" t="s">
        <v>2103</v>
      </c>
      <c r="B8" s="4"/>
      <c r="C8" s="4"/>
      <c r="D8" s="4"/>
      <c r="E8" s="4"/>
      <c r="F8" s="4"/>
      <c r="G8" s="4"/>
      <c r="H8" s="4"/>
      <c r="I8" s="4"/>
    </row>
    <row r="9" spans="1:38" ht="15.75" thickBot="1">
      <c r="A9" s="1142" t="s">
        <v>8</v>
      </c>
      <c r="B9" s="1143"/>
      <c r="C9" s="1143"/>
      <c r="D9" s="1143"/>
      <c r="E9" s="1143"/>
      <c r="F9" s="1143"/>
      <c r="G9" s="1143"/>
      <c r="H9" s="1143"/>
      <c r="I9" s="1143"/>
      <c r="J9" s="1143"/>
      <c r="K9" s="1143"/>
      <c r="L9" s="1143"/>
      <c r="M9" s="1143"/>
      <c r="N9" s="1144"/>
      <c r="O9" s="126"/>
      <c r="P9" s="126"/>
      <c r="Q9" s="126"/>
      <c r="R9" s="1145" t="s">
        <v>9</v>
      </c>
      <c r="S9" s="1146"/>
      <c r="T9" s="1146"/>
      <c r="U9" s="1146"/>
      <c r="V9" s="1147"/>
      <c r="W9" s="1147"/>
      <c r="X9" s="1147"/>
      <c r="Y9" s="1147"/>
      <c r="Z9" s="1147"/>
      <c r="AA9" s="1147"/>
      <c r="AB9" s="1147"/>
      <c r="AC9" s="1147"/>
      <c r="AD9" s="1147"/>
      <c r="AE9" s="1146"/>
      <c r="AF9" s="1146"/>
      <c r="AG9" s="1146"/>
      <c r="AH9" s="1146"/>
      <c r="AI9" s="1147"/>
      <c r="AJ9" s="1146"/>
      <c r="AK9" s="1146"/>
      <c r="AL9" s="1148"/>
    </row>
    <row r="10" spans="1:38">
      <c r="A10" s="1149" t="s">
        <v>10</v>
      </c>
      <c r="B10" s="1152" t="s">
        <v>11</v>
      </c>
      <c r="C10" s="1153"/>
      <c r="D10" s="1154"/>
      <c r="E10" s="1158" t="s">
        <v>12</v>
      </c>
      <c r="F10" s="1152" t="s">
        <v>13</v>
      </c>
      <c r="G10" s="1153"/>
      <c r="H10" s="1153"/>
      <c r="I10" s="1153"/>
      <c r="J10" s="1154"/>
      <c r="K10" s="1158" t="s">
        <v>14</v>
      </c>
      <c r="L10" s="1158" t="s">
        <v>15</v>
      </c>
      <c r="M10" s="1158" t="s">
        <v>16</v>
      </c>
      <c r="N10" s="1134" t="s">
        <v>17</v>
      </c>
      <c r="O10" s="1137" t="s">
        <v>18</v>
      </c>
      <c r="P10" s="1138" t="s">
        <v>19</v>
      </c>
      <c r="Q10" s="1139" t="s">
        <v>20</v>
      </c>
      <c r="R10" s="1140" t="s">
        <v>21</v>
      </c>
      <c r="S10" s="1124" t="s">
        <v>22</v>
      </c>
      <c r="T10" s="1124" t="s">
        <v>23</v>
      </c>
      <c r="U10" s="1124" t="s">
        <v>101</v>
      </c>
      <c r="V10" s="1127" t="s">
        <v>25</v>
      </c>
      <c r="W10" s="1127"/>
      <c r="X10" s="1127"/>
      <c r="Y10" s="1127"/>
      <c r="Z10" s="1127"/>
      <c r="AA10" s="1131" t="s">
        <v>26</v>
      </c>
      <c r="AB10" s="1127" t="s">
        <v>27</v>
      </c>
      <c r="AC10" s="1127" t="s">
        <v>28</v>
      </c>
      <c r="AD10" s="1127"/>
      <c r="AE10" s="1126" t="s">
        <v>29</v>
      </c>
      <c r="AF10" s="1126"/>
      <c r="AG10" s="1124" t="s">
        <v>30</v>
      </c>
      <c r="AH10" s="1128" t="s">
        <v>31</v>
      </c>
      <c r="AI10" s="1129" t="s">
        <v>32</v>
      </c>
      <c r="AJ10" s="1122" t="s">
        <v>33</v>
      </c>
      <c r="AK10" s="1123" t="s">
        <v>34</v>
      </c>
      <c r="AL10" s="1161" t="s">
        <v>35</v>
      </c>
    </row>
    <row r="11" spans="1:38">
      <c r="A11" s="1150"/>
      <c r="B11" s="1155"/>
      <c r="C11" s="1156"/>
      <c r="D11" s="1157"/>
      <c r="E11" s="1159"/>
      <c r="F11" s="1155"/>
      <c r="G11" s="1156"/>
      <c r="H11" s="1156"/>
      <c r="I11" s="1156"/>
      <c r="J11" s="1157"/>
      <c r="K11" s="1159"/>
      <c r="L11" s="1159"/>
      <c r="M11" s="1159"/>
      <c r="N11" s="1135"/>
      <c r="O11" s="1137"/>
      <c r="P11" s="1138"/>
      <c r="Q11" s="1139"/>
      <c r="R11" s="1122"/>
      <c r="S11" s="1124"/>
      <c r="T11" s="1124"/>
      <c r="U11" s="1124"/>
      <c r="V11" s="1127" t="s">
        <v>36</v>
      </c>
      <c r="W11" s="1127"/>
      <c r="X11" s="1127" t="s">
        <v>37</v>
      </c>
      <c r="Y11" s="1127"/>
      <c r="Z11" s="1127"/>
      <c r="AA11" s="1131"/>
      <c r="AB11" s="1127"/>
      <c r="AC11" s="1127"/>
      <c r="AD11" s="1127"/>
      <c r="AE11" s="1127"/>
      <c r="AF11" s="1127"/>
      <c r="AG11" s="1124"/>
      <c r="AH11" s="1128"/>
      <c r="AI11" s="1129"/>
      <c r="AJ11" s="1122"/>
      <c r="AK11" s="1124"/>
      <c r="AL11" s="1162"/>
    </row>
    <row r="12" spans="1:38" ht="56.25">
      <c r="A12" s="1150"/>
      <c r="B12" s="392" t="s">
        <v>38</v>
      </c>
      <c r="C12" s="392" t="s">
        <v>39</v>
      </c>
      <c r="D12" s="393" t="s">
        <v>40</v>
      </c>
      <c r="E12" s="1159"/>
      <c r="F12" s="290" t="s">
        <v>41</v>
      </c>
      <c r="G12" s="290" t="s">
        <v>42</v>
      </c>
      <c r="H12" s="290" t="s">
        <v>43</v>
      </c>
      <c r="I12" s="290" t="s">
        <v>44</v>
      </c>
      <c r="J12" s="395" t="s">
        <v>45</v>
      </c>
      <c r="K12" s="1159"/>
      <c r="L12" s="1159"/>
      <c r="M12" s="1159"/>
      <c r="N12" s="1135"/>
      <c r="O12" s="1165"/>
      <c r="P12" s="1166"/>
      <c r="Q12" s="1167"/>
      <c r="R12" s="1122"/>
      <c r="S12" s="1124"/>
      <c r="T12" s="1124"/>
      <c r="U12" s="1124"/>
      <c r="V12" s="131" t="s">
        <v>46</v>
      </c>
      <c r="W12" s="131" t="s">
        <v>47</v>
      </c>
      <c r="X12" s="131" t="s">
        <v>48</v>
      </c>
      <c r="Y12" s="131" t="s">
        <v>49</v>
      </c>
      <c r="Z12" s="131" t="s">
        <v>47</v>
      </c>
      <c r="AA12" s="1132"/>
      <c r="AB12" s="1133"/>
      <c r="AC12" s="131" t="s">
        <v>50</v>
      </c>
      <c r="AD12" s="131" t="s">
        <v>51</v>
      </c>
      <c r="AE12" s="130" t="s">
        <v>52</v>
      </c>
      <c r="AF12" s="130" t="s">
        <v>53</v>
      </c>
      <c r="AG12" s="1124"/>
      <c r="AH12" s="1128"/>
      <c r="AI12" s="1130"/>
      <c r="AJ12" s="1122"/>
      <c r="AK12" s="1124"/>
      <c r="AL12" s="1162"/>
    </row>
    <row r="13" spans="1:38" ht="146.25">
      <c r="A13" s="133" t="s">
        <v>2139</v>
      </c>
      <c r="B13" s="133" t="s">
        <v>55</v>
      </c>
      <c r="C13" s="133">
        <v>0</v>
      </c>
      <c r="D13" s="133">
        <v>0</v>
      </c>
      <c r="E13" s="133" t="s">
        <v>2140</v>
      </c>
      <c r="F13" s="133">
        <v>0</v>
      </c>
      <c r="G13" s="133">
        <v>4</v>
      </c>
      <c r="H13" s="133">
        <v>1</v>
      </c>
      <c r="I13" s="133">
        <v>0</v>
      </c>
      <c r="J13" s="133">
        <v>5</v>
      </c>
      <c r="K13" s="133" t="s">
        <v>2141</v>
      </c>
      <c r="L13" s="133" t="s">
        <v>2142</v>
      </c>
      <c r="M13" s="133">
        <v>431</v>
      </c>
      <c r="N13" s="133" t="s">
        <v>2143</v>
      </c>
      <c r="O13" s="133" t="s">
        <v>2144</v>
      </c>
      <c r="P13" s="133" t="s">
        <v>2145</v>
      </c>
      <c r="Q13" s="133" t="s">
        <v>2146</v>
      </c>
      <c r="R13" s="133">
        <v>5</v>
      </c>
      <c r="S13" s="133">
        <v>140</v>
      </c>
      <c r="T13" s="133">
        <v>5</v>
      </c>
      <c r="U13" s="133" t="s">
        <v>2147</v>
      </c>
      <c r="V13" s="133">
        <v>2</v>
      </c>
      <c r="W13" s="133">
        <v>32</v>
      </c>
      <c r="X13" s="133" t="s">
        <v>2148</v>
      </c>
      <c r="Y13" s="133">
        <v>35</v>
      </c>
      <c r="Z13" s="133">
        <v>35</v>
      </c>
      <c r="AA13" s="133" t="s">
        <v>2149</v>
      </c>
      <c r="AB13" s="133" t="s">
        <v>2150</v>
      </c>
      <c r="AC13" s="133">
        <v>0</v>
      </c>
      <c r="AD13" s="133">
        <v>1</v>
      </c>
      <c r="AE13" s="133">
        <v>0</v>
      </c>
      <c r="AF13" s="133">
        <v>1</v>
      </c>
      <c r="AG13" s="133" t="s">
        <v>2151</v>
      </c>
      <c r="AH13" s="133" t="s">
        <v>2152</v>
      </c>
      <c r="AI13" s="141">
        <v>1</v>
      </c>
      <c r="AJ13" s="133">
        <v>10</v>
      </c>
      <c r="AK13" s="133" t="s">
        <v>2153</v>
      </c>
      <c r="AL13" s="741"/>
    </row>
    <row r="14" spans="1:38" ht="112.5">
      <c r="A14" s="133" t="s">
        <v>2139</v>
      </c>
      <c r="B14" s="133" t="s">
        <v>55</v>
      </c>
      <c r="C14" s="133">
        <v>0</v>
      </c>
      <c r="D14" s="133">
        <v>0</v>
      </c>
      <c r="E14" s="133" t="s">
        <v>2154</v>
      </c>
      <c r="F14" s="133">
        <v>0</v>
      </c>
      <c r="G14" s="133">
        <v>8</v>
      </c>
      <c r="H14" s="133">
        <v>2</v>
      </c>
      <c r="I14" s="133">
        <v>0</v>
      </c>
      <c r="J14" s="133">
        <v>10</v>
      </c>
      <c r="K14" s="133" t="s">
        <v>2141</v>
      </c>
      <c r="L14" s="133" t="s">
        <v>2142</v>
      </c>
      <c r="M14" s="133">
        <v>431</v>
      </c>
      <c r="N14" s="133" t="s">
        <v>2143</v>
      </c>
      <c r="O14" s="133" t="s">
        <v>2144</v>
      </c>
      <c r="P14" s="133" t="s">
        <v>2155</v>
      </c>
      <c r="Q14" s="133" t="s">
        <v>2146</v>
      </c>
      <c r="R14" s="133">
        <v>10</v>
      </c>
      <c r="S14" s="133">
        <v>340</v>
      </c>
      <c r="T14" s="133">
        <v>8</v>
      </c>
      <c r="U14" s="133" t="s">
        <v>2156</v>
      </c>
      <c r="V14" s="133">
        <v>2</v>
      </c>
      <c r="W14" s="133">
        <v>32</v>
      </c>
      <c r="X14" s="133" t="s">
        <v>2148</v>
      </c>
      <c r="Y14" s="133">
        <v>36</v>
      </c>
      <c r="Z14" s="133">
        <v>36</v>
      </c>
      <c r="AA14" s="133" t="s">
        <v>2157</v>
      </c>
      <c r="AB14" s="133" t="s">
        <v>2158</v>
      </c>
      <c r="AC14" s="133">
        <v>0</v>
      </c>
      <c r="AD14" s="133">
        <v>1</v>
      </c>
      <c r="AE14" s="133">
        <v>0</v>
      </c>
      <c r="AF14" s="133">
        <v>1</v>
      </c>
      <c r="AG14" s="133" t="s">
        <v>2159</v>
      </c>
      <c r="AH14" s="133" t="s">
        <v>2160</v>
      </c>
      <c r="AI14" s="141">
        <v>1</v>
      </c>
      <c r="AJ14" s="133">
        <v>0</v>
      </c>
      <c r="AK14" s="133"/>
      <c r="AL14" s="741"/>
    </row>
    <row r="15" spans="1:38" ht="157.5">
      <c r="A15" s="133" t="s">
        <v>2161</v>
      </c>
      <c r="B15" s="741">
        <v>0</v>
      </c>
      <c r="C15" s="133">
        <v>0</v>
      </c>
      <c r="D15" s="133" t="s">
        <v>55</v>
      </c>
      <c r="E15" s="133" t="s">
        <v>2162</v>
      </c>
      <c r="F15" s="133">
        <v>1</v>
      </c>
      <c r="G15" s="133">
        <v>0</v>
      </c>
      <c r="H15" s="133">
        <v>0</v>
      </c>
      <c r="I15" s="133">
        <v>0</v>
      </c>
      <c r="J15" s="133">
        <v>1</v>
      </c>
      <c r="K15" s="133" t="s">
        <v>2163</v>
      </c>
      <c r="L15" s="133" t="s">
        <v>2142</v>
      </c>
      <c r="M15" s="133">
        <v>193</v>
      </c>
      <c r="N15" s="133" t="s">
        <v>2164</v>
      </c>
      <c r="O15" s="133" t="s">
        <v>2165</v>
      </c>
      <c r="P15" s="133" t="s">
        <v>2166</v>
      </c>
      <c r="Q15" s="133" t="s">
        <v>2146</v>
      </c>
      <c r="R15" s="133">
        <v>1</v>
      </c>
      <c r="S15" s="133">
        <v>41</v>
      </c>
      <c r="T15" s="133">
        <v>41</v>
      </c>
      <c r="U15" s="133" t="s">
        <v>2167</v>
      </c>
      <c r="V15" s="741">
        <v>1</v>
      </c>
      <c r="W15" s="741">
        <v>8</v>
      </c>
      <c r="X15" s="133" t="s">
        <v>2168</v>
      </c>
      <c r="Y15" s="741">
        <v>3</v>
      </c>
      <c r="Z15" s="741">
        <v>8</v>
      </c>
      <c r="AA15" s="741" t="s">
        <v>154</v>
      </c>
      <c r="AB15" s="741" t="s">
        <v>2169</v>
      </c>
      <c r="AC15" s="741">
        <v>0</v>
      </c>
      <c r="AD15" s="741">
        <v>1</v>
      </c>
      <c r="AE15" s="741">
        <v>1</v>
      </c>
      <c r="AF15" s="741">
        <v>1</v>
      </c>
      <c r="AG15" s="133" t="s">
        <v>2170</v>
      </c>
      <c r="AH15" s="133" t="s">
        <v>2171</v>
      </c>
      <c r="AI15" s="742" t="s">
        <v>2172</v>
      </c>
      <c r="AJ15" s="741">
        <v>0</v>
      </c>
      <c r="AK15" s="741"/>
      <c r="AL15" s="741"/>
    </row>
    <row r="16" spans="1:38" ht="90">
      <c r="A16" s="133" t="s">
        <v>2173</v>
      </c>
      <c r="B16" s="133" t="s">
        <v>55</v>
      </c>
      <c r="C16" s="133">
        <v>0</v>
      </c>
      <c r="D16" s="133">
        <v>0</v>
      </c>
      <c r="E16" s="133" t="s">
        <v>2174</v>
      </c>
      <c r="F16" s="133">
        <v>0</v>
      </c>
      <c r="G16" s="133">
        <v>0</v>
      </c>
      <c r="H16" s="133">
        <v>6</v>
      </c>
      <c r="I16" s="133">
        <v>0</v>
      </c>
      <c r="J16" s="133">
        <v>6</v>
      </c>
      <c r="K16" s="133" t="s">
        <v>2175</v>
      </c>
      <c r="L16" s="133" t="s">
        <v>2142</v>
      </c>
      <c r="M16" s="133">
        <v>183</v>
      </c>
      <c r="N16" s="133" t="s">
        <v>2176</v>
      </c>
      <c r="O16" s="133" t="s">
        <v>2177</v>
      </c>
      <c r="P16" s="133" t="s">
        <v>2178</v>
      </c>
      <c r="Q16" s="133" t="s">
        <v>2146</v>
      </c>
      <c r="R16" s="133">
        <v>6</v>
      </c>
      <c r="S16" s="133">
        <v>40</v>
      </c>
      <c r="T16" s="133">
        <v>2</v>
      </c>
      <c r="U16" s="133" t="s">
        <v>2179</v>
      </c>
      <c r="V16" s="133">
        <v>1</v>
      </c>
      <c r="W16" s="133">
        <v>12</v>
      </c>
      <c r="X16" s="133" t="s">
        <v>2180</v>
      </c>
      <c r="Y16" s="133">
        <v>1</v>
      </c>
      <c r="Z16" s="133">
        <v>12</v>
      </c>
      <c r="AA16" s="133" t="s">
        <v>2181</v>
      </c>
      <c r="AB16" s="133" t="s">
        <v>2182</v>
      </c>
      <c r="AC16" s="133">
        <v>0</v>
      </c>
      <c r="AD16" s="133">
        <v>1</v>
      </c>
      <c r="AE16" s="133">
        <v>0</v>
      </c>
      <c r="AF16" s="133">
        <v>1</v>
      </c>
      <c r="AG16" s="133" t="s">
        <v>2183</v>
      </c>
      <c r="AH16" s="133" t="s">
        <v>2184</v>
      </c>
      <c r="AI16" s="141">
        <v>1</v>
      </c>
      <c r="AJ16" s="133"/>
      <c r="AK16" s="741"/>
      <c r="AL16" s="741"/>
    </row>
    <row r="17" spans="1:38" ht="112.5">
      <c r="A17" s="133" t="s">
        <v>2173</v>
      </c>
      <c r="B17" s="133" t="s">
        <v>55</v>
      </c>
      <c r="C17" s="133">
        <v>0</v>
      </c>
      <c r="D17" s="133">
        <v>0</v>
      </c>
      <c r="E17" s="133" t="s">
        <v>2185</v>
      </c>
      <c r="F17" s="133">
        <v>0</v>
      </c>
      <c r="G17" s="133">
        <v>0</v>
      </c>
      <c r="H17" s="133">
        <v>2</v>
      </c>
      <c r="I17" s="133">
        <v>0</v>
      </c>
      <c r="J17" s="133">
        <v>2</v>
      </c>
      <c r="K17" s="133" t="s">
        <v>2175</v>
      </c>
      <c r="L17" s="133" t="s">
        <v>2142</v>
      </c>
      <c r="M17" s="133">
        <v>183</v>
      </c>
      <c r="N17" s="133" t="s">
        <v>2176</v>
      </c>
      <c r="O17" s="133" t="s">
        <v>2186</v>
      </c>
      <c r="P17" s="133" t="s">
        <v>2178</v>
      </c>
      <c r="Q17" s="133" t="s">
        <v>2146</v>
      </c>
      <c r="R17" s="133">
        <v>2</v>
      </c>
      <c r="S17" s="133">
        <v>40</v>
      </c>
      <c r="T17" s="133">
        <v>2</v>
      </c>
      <c r="U17" s="133" t="s">
        <v>2179</v>
      </c>
      <c r="V17" s="133">
        <v>2</v>
      </c>
      <c r="W17" s="133">
        <v>12</v>
      </c>
      <c r="X17" s="133" t="s">
        <v>2180</v>
      </c>
      <c r="Y17" s="133">
        <v>2</v>
      </c>
      <c r="Z17" s="133">
        <v>8</v>
      </c>
      <c r="AA17" s="133" t="s">
        <v>2181</v>
      </c>
      <c r="AB17" s="133" t="s">
        <v>2187</v>
      </c>
      <c r="AC17" s="133">
        <v>0</v>
      </c>
      <c r="AD17" s="133">
        <v>1</v>
      </c>
      <c r="AE17" s="133">
        <v>0</v>
      </c>
      <c r="AF17" s="133">
        <v>1</v>
      </c>
      <c r="AG17" s="133" t="s">
        <v>2188</v>
      </c>
      <c r="AH17" s="133" t="s">
        <v>2189</v>
      </c>
      <c r="AI17" s="141">
        <v>1</v>
      </c>
      <c r="AJ17" s="133"/>
      <c r="AK17" s="133"/>
      <c r="AL17" s="133"/>
    </row>
    <row r="18" spans="1:38" ht="112.5">
      <c r="A18" s="133" t="s">
        <v>2190</v>
      </c>
      <c r="B18" s="133" t="s">
        <v>55</v>
      </c>
      <c r="C18" s="133">
        <v>0</v>
      </c>
      <c r="D18" s="133">
        <v>0</v>
      </c>
      <c r="E18" s="133" t="s">
        <v>2191</v>
      </c>
      <c r="F18" s="133">
        <v>0</v>
      </c>
      <c r="G18" s="133">
        <v>1</v>
      </c>
      <c r="H18" s="133">
        <v>2</v>
      </c>
      <c r="I18" s="133">
        <v>0</v>
      </c>
      <c r="J18" s="133">
        <v>3</v>
      </c>
      <c r="K18" s="133" t="s">
        <v>2192</v>
      </c>
      <c r="L18" s="133" t="s">
        <v>2142</v>
      </c>
      <c r="M18" s="133">
        <v>391</v>
      </c>
      <c r="N18" s="133" t="s">
        <v>2193</v>
      </c>
      <c r="O18" s="133" t="s">
        <v>2194</v>
      </c>
      <c r="P18" s="133" t="s">
        <v>2195</v>
      </c>
      <c r="Q18" s="133" t="s">
        <v>2146</v>
      </c>
      <c r="R18" s="133">
        <v>3</v>
      </c>
      <c r="S18" s="133">
        <v>173</v>
      </c>
      <c r="T18" s="133">
        <v>5</v>
      </c>
      <c r="U18" s="133" t="s">
        <v>2196</v>
      </c>
      <c r="V18" s="133">
        <v>0</v>
      </c>
      <c r="W18" s="133">
        <v>0</v>
      </c>
      <c r="X18" s="133" t="s">
        <v>2197</v>
      </c>
      <c r="Y18" s="133">
        <v>1</v>
      </c>
      <c r="Z18" s="133">
        <v>3</v>
      </c>
      <c r="AA18" s="133" t="s">
        <v>2198</v>
      </c>
      <c r="AB18" s="133" t="s">
        <v>2199</v>
      </c>
      <c r="AC18" s="133">
        <v>0</v>
      </c>
      <c r="AD18" s="133">
        <v>1</v>
      </c>
      <c r="AE18" s="133">
        <v>0</v>
      </c>
      <c r="AF18" s="133">
        <v>1</v>
      </c>
      <c r="AG18" s="133" t="s">
        <v>2200</v>
      </c>
      <c r="AH18" s="133" t="s">
        <v>2201</v>
      </c>
      <c r="AI18" s="141">
        <v>1</v>
      </c>
      <c r="AJ18" s="741"/>
      <c r="AK18" s="133" t="s">
        <v>2202</v>
      </c>
      <c r="AL18" s="741"/>
    </row>
    <row r="19" spans="1:38" ht="123.75">
      <c r="A19" s="133" t="s">
        <v>2203</v>
      </c>
      <c r="B19" s="741">
        <v>0</v>
      </c>
      <c r="C19" s="741">
        <v>0</v>
      </c>
      <c r="D19" s="133" t="s">
        <v>55</v>
      </c>
      <c r="E19" s="133" t="s">
        <v>2204</v>
      </c>
      <c r="F19" s="133">
        <v>0</v>
      </c>
      <c r="G19" s="133">
        <v>7</v>
      </c>
      <c r="H19" s="133">
        <v>0</v>
      </c>
      <c r="I19" s="133">
        <v>0</v>
      </c>
      <c r="J19" s="133">
        <v>7</v>
      </c>
      <c r="K19" s="133" t="s">
        <v>2205</v>
      </c>
      <c r="L19" s="133" t="s">
        <v>2142</v>
      </c>
      <c r="M19" s="133">
        <v>182</v>
      </c>
      <c r="N19" s="133" t="s">
        <v>2206</v>
      </c>
      <c r="O19" s="133" t="s">
        <v>2207</v>
      </c>
      <c r="P19" s="133" t="s">
        <v>2208</v>
      </c>
      <c r="Q19" s="133" t="s">
        <v>2146</v>
      </c>
      <c r="R19" s="133">
        <v>7</v>
      </c>
      <c r="S19" s="133">
        <v>350</v>
      </c>
      <c r="T19" s="133">
        <v>7</v>
      </c>
      <c r="U19" s="133" t="s">
        <v>2179</v>
      </c>
      <c r="V19" s="133">
        <v>7</v>
      </c>
      <c r="W19" s="133">
        <v>14</v>
      </c>
      <c r="X19" s="133">
        <v>0</v>
      </c>
      <c r="Y19" s="133">
        <v>0</v>
      </c>
      <c r="Z19" s="133">
        <v>0</v>
      </c>
      <c r="AA19" s="133" t="s">
        <v>2209</v>
      </c>
      <c r="AB19" s="133" t="s">
        <v>2210</v>
      </c>
      <c r="AC19" s="133">
        <v>1</v>
      </c>
      <c r="AD19" s="133">
        <v>0</v>
      </c>
      <c r="AE19" s="133">
        <v>0</v>
      </c>
      <c r="AF19" s="133">
        <v>1</v>
      </c>
      <c r="AG19" s="133" t="s">
        <v>2211</v>
      </c>
      <c r="AH19" s="133" t="s">
        <v>2201</v>
      </c>
      <c r="AI19" s="141">
        <v>1</v>
      </c>
      <c r="AJ19" s="741"/>
      <c r="AK19" s="133" t="s">
        <v>2202</v>
      </c>
      <c r="AL19" s="741"/>
    </row>
    <row r="20" spans="1:38" ht="123.75">
      <c r="A20" s="133" t="s">
        <v>2212</v>
      </c>
      <c r="B20" s="133">
        <v>0</v>
      </c>
      <c r="C20" s="133">
        <v>0</v>
      </c>
      <c r="D20" s="133" t="s">
        <v>55</v>
      </c>
      <c r="E20" s="133" t="s">
        <v>2213</v>
      </c>
      <c r="F20" s="133">
        <v>0</v>
      </c>
      <c r="G20" s="133">
        <v>1</v>
      </c>
      <c r="H20" s="133">
        <v>0</v>
      </c>
      <c r="I20" s="133">
        <v>0</v>
      </c>
      <c r="J20" s="133">
        <v>1</v>
      </c>
      <c r="K20" s="133" t="s">
        <v>2214</v>
      </c>
      <c r="L20" s="133" t="s">
        <v>2142</v>
      </c>
      <c r="M20" s="133">
        <v>182</v>
      </c>
      <c r="N20" s="133" t="s">
        <v>2215</v>
      </c>
      <c r="O20" s="741" t="s">
        <v>2216</v>
      </c>
      <c r="P20" s="133" t="s">
        <v>2217</v>
      </c>
      <c r="Q20" s="133" t="s">
        <v>2146</v>
      </c>
      <c r="R20" s="133">
        <v>1</v>
      </c>
      <c r="S20" s="133">
        <v>200</v>
      </c>
      <c r="T20" s="133">
        <v>3</v>
      </c>
      <c r="U20" s="133" t="s">
        <v>2218</v>
      </c>
      <c r="V20" s="133">
        <v>14</v>
      </c>
      <c r="W20" s="133">
        <v>4</v>
      </c>
      <c r="X20" s="133">
        <v>0</v>
      </c>
      <c r="Y20" s="133">
        <v>20</v>
      </c>
      <c r="Z20" s="133">
        <v>4</v>
      </c>
      <c r="AA20" s="133" t="s">
        <v>2219</v>
      </c>
      <c r="AB20" s="133" t="s">
        <v>2220</v>
      </c>
      <c r="AC20" s="133">
        <v>1</v>
      </c>
      <c r="AD20" s="133">
        <v>0</v>
      </c>
      <c r="AE20" s="133">
        <v>0</v>
      </c>
      <c r="AF20" s="133">
        <v>1</v>
      </c>
      <c r="AG20" s="133" t="s">
        <v>2221</v>
      </c>
      <c r="AH20" s="133" t="s">
        <v>2201</v>
      </c>
      <c r="AI20" s="141">
        <v>1</v>
      </c>
      <c r="AJ20" s="133"/>
      <c r="AK20" s="133" t="s">
        <v>2202</v>
      </c>
      <c r="AL20" s="741"/>
    </row>
    <row r="21" spans="1:38" ht="270">
      <c r="A21" s="133" t="s">
        <v>2222</v>
      </c>
      <c r="B21" s="741">
        <v>0</v>
      </c>
      <c r="C21" s="133" t="s">
        <v>55</v>
      </c>
      <c r="D21" s="741">
        <v>0</v>
      </c>
      <c r="E21" s="133" t="s">
        <v>2223</v>
      </c>
      <c r="F21" s="741">
        <v>0</v>
      </c>
      <c r="G21" s="741">
        <v>15</v>
      </c>
      <c r="H21" s="741">
        <v>0</v>
      </c>
      <c r="I21" s="741">
        <v>0</v>
      </c>
      <c r="J21" s="741">
        <v>15</v>
      </c>
      <c r="K21" s="133" t="s">
        <v>2224</v>
      </c>
      <c r="L21" s="133" t="s">
        <v>2142</v>
      </c>
      <c r="M21" s="133">
        <v>194</v>
      </c>
      <c r="N21" s="133" t="s">
        <v>2225</v>
      </c>
      <c r="O21" s="133" t="s">
        <v>2226</v>
      </c>
      <c r="P21" s="133" t="s">
        <v>2227</v>
      </c>
      <c r="Q21" s="133" t="s">
        <v>2146</v>
      </c>
      <c r="R21" s="133">
        <v>6</v>
      </c>
      <c r="S21" s="133">
        <v>75</v>
      </c>
      <c r="T21" s="133">
        <v>6</v>
      </c>
      <c r="U21" s="133" t="s">
        <v>2228</v>
      </c>
      <c r="V21" s="133">
        <v>4</v>
      </c>
      <c r="W21" s="133">
        <v>3</v>
      </c>
      <c r="X21" s="133" t="s">
        <v>2197</v>
      </c>
      <c r="Y21" s="133">
        <v>4</v>
      </c>
      <c r="Z21" s="133">
        <v>2</v>
      </c>
      <c r="AA21" s="133" t="s">
        <v>2229</v>
      </c>
      <c r="AB21" s="133" t="s">
        <v>2230</v>
      </c>
      <c r="AC21" s="133">
        <v>0</v>
      </c>
      <c r="AD21" s="133">
        <v>1</v>
      </c>
      <c r="AE21" s="133">
        <v>0</v>
      </c>
      <c r="AF21" s="133">
        <v>1</v>
      </c>
      <c r="AG21" s="133" t="s">
        <v>2231</v>
      </c>
      <c r="AH21" s="133" t="s">
        <v>2201</v>
      </c>
      <c r="AI21" s="141">
        <v>1</v>
      </c>
      <c r="AJ21" s="133">
        <v>0</v>
      </c>
      <c r="AK21" s="133" t="s">
        <v>2202</v>
      </c>
      <c r="AL21" s="741"/>
    </row>
    <row r="22" spans="1:38" ht="123.75">
      <c r="A22" s="133" t="s">
        <v>2232</v>
      </c>
      <c r="B22" s="133" t="s">
        <v>55</v>
      </c>
      <c r="C22" s="133" t="s">
        <v>55</v>
      </c>
      <c r="D22" s="133" t="s">
        <v>55</v>
      </c>
      <c r="E22" s="396" t="s">
        <v>2233</v>
      </c>
      <c r="F22" s="133"/>
      <c r="G22" s="133"/>
      <c r="H22" s="133"/>
      <c r="I22" s="133">
        <v>4</v>
      </c>
      <c r="J22" s="133">
        <v>4</v>
      </c>
      <c r="K22" s="133" t="s">
        <v>2234</v>
      </c>
      <c r="L22" s="133" t="s">
        <v>2142</v>
      </c>
      <c r="M22" s="133">
        <v>469</v>
      </c>
      <c r="N22" s="133" t="s">
        <v>575</v>
      </c>
      <c r="O22" s="133" t="s">
        <v>2235</v>
      </c>
      <c r="P22" s="133">
        <v>60</v>
      </c>
      <c r="Q22" s="133" t="s">
        <v>2236</v>
      </c>
      <c r="R22" s="133">
        <v>2</v>
      </c>
      <c r="S22" s="133">
        <v>4</v>
      </c>
      <c r="T22" s="133">
        <v>2</v>
      </c>
      <c r="U22" s="133" t="s">
        <v>2237</v>
      </c>
      <c r="V22" s="133">
        <v>1</v>
      </c>
      <c r="W22" s="133">
        <v>6</v>
      </c>
      <c r="X22" s="133"/>
      <c r="Y22" s="133"/>
      <c r="Z22" s="133"/>
      <c r="AA22" s="133" t="s">
        <v>2238</v>
      </c>
      <c r="AB22" s="133" t="s">
        <v>2239</v>
      </c>
      <c r="AC22" s="133"/>
      <c r="AD22" s="133">
        <v>1</v>
      </c>
      <c r="AE22" s="133"/>
      <c r="AF22" s="133">
        <v>1</v>
      </c>
      <c r="AG22" s="133" t="s">
        <v>2240</v>
      </c>
      <c r="AH22" s="133" t="s">
        <v>2241</v>
      </c>
      <c r="AI22" s="133">
        <v>100</v>
      </c>
      <c r="AJ22" s="133"/>
      <c r="AK22" s="133"/>
      <c r="AL22" s="741"/>
    </row>
    <row r="23" spans="1:38" ht="124.5">
      <c r="A23" s="133" t="s">
        <v>2232</v>
      </c>
      <c r="B23" s="741"/>
      <c r="C23" s="133"/>
      <c r="D23" s="133"/>
      <c r="E23" s="133" t="s">
        <v>2242</v>
      </c>
      <c r="F23" s="133"/>
      <c r="G23" s="133"/>
      <c r="H23" s="133"/>
      <c r="I23" s="133">
        <v>2</v>
      </c>
      <c r="J23" s="133">
        <v>2</v>
      </c>
      <c r="K23" s="133" t="s">
        <v>2243</v>
      </c>
      <c r="L23" s="133" t="s">
        <v>2142</v>
      </c>
      <c r="M23" s="133">
        <v>378</v>
      </c>
      <c r="N23" s="133" t="s">
        <v>5</v>
      </c>
      <c r="O23" s="133" t="s">
        <v>2235</v>
      </c>
      <c r="P23" s="133">
        <v>60</v>
      </c>
      <c r="Q23" s="133" t="s">
        <v>2236</v>
      </c>
      <c r="R23" s="133">
        <v>2</v>
      </c>
      <c r="S23" s="133">
        <v>5</v>
      </c>
      <c r="T23" s="133">
        <v>2</v>
      </c>
      <c r="U23" s="741" t="s">
        <v>2244</v>
      </c>
      <c r="V23" s="741">
        <v>1</v>
      </c>
      <c r="W23" s="741">
        <v>6</v>
      </c>
      <c r="X23" s="741"/>
      <c r="Y23" s="741"/>
      <c r="Z23" s="741"/>
      <c r="AA23" s="741" t="s">
        <v>2245</v>
      </c>
      <c r="AB23" s="741" t="s">
        <v>2246</v>
      </c>
      <c r="AC23" s="741"/>
      <c r="AD23" s="741">
        <v>1</v>
      </c>
      <c r="AE23" s="741"/>
      <c r="AF23" s="741">
        <v>1</v>
      </c>
      <c r="AG23" s="741" t="s">
        <v>2247</v>
      </c>
      <c r="AH23" s="741" t="s">
        <v>2248</v>
      </c>
      <c r="AI23" s="742">
        <v>1</v>
      </c>
      <c r="AJ23" s="741"/>
      <c r="AK23" s="741"/>
      <c r="AL23" s="741"/>
    </row>
    <row r="24" spans="1:38" ht="102">
      <c r="A24" s="133" t="s">
        <v>2249</v>
      </c>
      <c r="B24" s="133" t="s">
        <v>55</v>
      </c>
      <c r="C24" s="133"/>
      <c r="D24" s="133" t="s">
        <v>55</v>
      </c>
      <c r="E24" s="133" t="s">
        <v>2250</v>
      </c>
      <c r="F24" s="741"/>
      <c r="G24" s="741"/>
      <c r="H24" s="133">
        <v>1</v>
      </c>
      <c r="I24" s="133">
        <v>9</v>
      </c>
      <c r="J24" s="133">
        <v>10</v>
      </c>
      <c r="K24" s="133" t="s">
        <v>2251</v>
      </c>
      <c r="L24" s="133" t="s">
        <v>2142</v>
      </c>
      <c r="M24" s="133">
        <v>470</v>
      </c>
      <c r="N24" s="56"/>
      <c r="O24" s="56" t="s">
        <v>2252</v>
      </c>
      <c r="P24" s="56"/>
      <c r="Q24" s="133" t="s">
        <v>2236</v>
      </c>
      <c r="R24" s="507">
        <v>10</v>
      </c>
      <c r="S24" s="507">
        <v>220</v>
      </c>
      <c r="T24" s="507">
        <v>10</v>
      </c>
      <c r="U24" s="507" t="s">
        <v>2253</v>
      </c>
      <c r="V24" s="507">
        <v>1</v>
      </c>
      <c r="W24" s="507">
        <v>20</v>
      </c>
      <c r="X24" s="507" t="s">
        <v>2254</v>
      </c>
      <c r="Y24" s="507">
        <v>1</v>
      </c>
      <c r="Z24" s="507">
        <v>20</v>
      </c>
      <c r="AA24" s="507" t="s">
        <v>2255</v>
      </c>
      <c r="AB24" s="507" t="s">
        <v>2256</v>
      </c>
      <c r="AC24" s="507"/>
      <c r="AD24" s="507">
        <v>1</v>
      </c>
      <c r="AE24" s="507"/>
      <c r="AF24" s="507">
        <v>1</v>
      </c>
      <c r="AG24" s="507" t="s">
        <v>2257</v>
      </c>
      <c r="AH24" s="507" t="s">
        <v>2258</v>
      </c>
      <c r="AI24" s="507">
        <v>100</v>
      </c>
      <c r="AJ24" s="507"/>
      <c r="AK24" s="507"/>
      <c r="AL24" s="507"/>
    </row>
    <row r="25" spans="1:38" ht="168.75">
      <c r="A25" s="133" t="s">
        <v>2259</v>
      </c>
      <c r="B25" s="133" t="s">
        <v>55</v>
      </c>
      <c r="C25" s="133" t="s">
        <v>55</v>
      </c>
      <c r="D25" s="133" t="s">
        <v>55</v>
      </c>
      <c r="E25" s="133" t="s">
        <v>2260</v>
      </c>
      <c r="F25" s="741"/>
      <c r="G25" s="741"/>
      <c r="H25" s="741"/>
      <c r="I25" s="741">
        <v>14</v>
      </c>
      <c r="J25" s="741">
        <v>14</v>
      </c>
      <c r="K25" s="133" t="s">
        <v>2261</v>
      </c>
      <c r="L25" s="133" t="s">
        <v>2142</v>
      </c>
      <c r="M25" s="133">
        <v>463</v>
      </c>
      <c r="N25" s="56"/>
      <c r="O25" s="56" t="s">
        <v>2262</v>
      </c>
      <c r="P25" s="56"/>
      <c r="Q25" s="133" t="s">
        <v>2236</v>
      </c>
      <c r="R25" s="507">
        <v>4</v>
      </c>
      <c r="S25" s="507">
        <v>24</v>
      </c>
      <c r="T25" s="507">
        <v>19</v>
      </c>
      <c r="U25" s="507" t="s">
        <v>2263</v>
      </c>
      <c r="V25" s="507">
        <v>4</v>
      </c>
      <c r="W25" s="507">
        <v>19</v>
      </c>
      <c r="X25" s="507" t="s">
        <v>2264</v>
      </c>
      <c r="Y25" s="507" t="s">
        <v>2264</v>
      </c>
      <c r="Z25" s="507" t="s">
        <v>2264</v>
      </c>
      <c r="AA25" s="507" t="s">
        <v>2265</v>
      </c>
      <c r="AB25" s="743" t="s">
        <v>2266</v>
      </c>
      <c r="AC25" s="507">
        <v>0</v>
      </c>
      <c r="AD25" s="507">
        <v>1</v>
      </c>
      <c r="AE25" s="507">
        <v>0</v>
      </c>
      <c r="AF25" s="507">
        <v>1</v>
      </c>
      <c r="AG25" s="744" t="s">
        <v>2267</v>
      </c>
      <c r="AH25" s="744" t="s">
        <v>2268</v>
      </c>
      <c r="AI25" s="507">
        <v>100</v>
      </c>
      <c r="AJ25" s="507">
        <v>24</v>
      </c>
      <c r="AK25" s="507"/>
      <c r="AL25" s="507"/>
    </row>
    <row r="26" spans="1:38" ht="409.5">
      <c r="A26" s="133" t="s">
        <v>2269</v>
      </c>
      <c r="B26" s="133"/>
      <c r="C26" s="133"/>
      <c r="D26" s="133" t="s">
        <v>55</v>
      </c>
      <c r="E26" s="133" t="s">
        <v>2270</v>
      </c>
      <c r="F26" s="741"/>
      <c r="G26" s="741">
        <v>14</v>
      </c>
      <c r="H26" s="741">
        <v>2</v>
      </c>
      <c r="I26" s="741">
        <v>0</v>
      </c>
      <c r="J26" s="741">
        <v>16</v>
      </c>
      <c r="K26" s="133" t="s">
        <v>2271</v>
      </c>
      <c r="L26" s="133" t="s">
        <v>2142</v>
      </c>
      <c r="M26" s="133" t="s">
        <v>2272</v>
      </c>
      <c r="N26" s="56" t="s">
        <v>2273</v>
      </c>
      <c r="O26" s="56" t="s">
        <v>2274</v>
      </c>
      <c r="P26" s="56">
        <v>116</v>
      </c>
      <c r="Q26" s="133" t="s">
        <v>2275</v>
      </c>
      <c r="R26" s="507">
        <v>8665</v>
      </c>
      <c r="S26" s="507">
        <v>0</v>
      </c>
      <c r="T26" s="507">
        <v>0</v>
      </c>
      <c r="U26" s="507"/>
      <c r="V26" s="507">
        <v>2</v>
      </c>
      <c r="W26" s="507">
        <v>8667</v>
      </c>
      <c r="X26" s="507" t="s">
        <v>2276</v>
      </c>
      <c r="Y26" s="507">
        <v>8667</v>
      </c>
      <c r="Z26" s="507">
        <v>8667</v>
      </c>
      <c r="AA26" s="507" t="s">
        <v>2277</v>
      </c>
      <c r="AB26" s="743"/>
      <c r="AC26" s="507">
        <v>8667</v>
      </c>
      <c r="AD26" s="507">
        <v>8667</v>
      </c>
      <c r="AE26" s="507">
        <v>8667</v>
      </c>
      <c r="AF26" s="507">
        <v>8667</v>
      </c>
      <c r="AG26" s="744" t="s">
        <v>2278</v>
      </c>
      <c r="AH26" s="744"/>
      <c r="AI26" s="507">
        <v>0.98</v>
      </c>
      <c r="AJ26" s="507">
        <v>0</v>
      </c>
      <c r="AK26" s="507"/>
      <c r="AL26" s="507" t="s">
        <v>2279</v>
      </c>
    </row>
    <row r="27" spans="1:38" ht="123.75">
      <c r="A27" s="133" t="s">
        <v>2280</v>
      </c>
      <c r="B27" s="133"/>
      <c r="C27" s="133" t="s">
        <v>55</v>
      </c>
      <c r="D27" s="133" t="s">
        <v>2281</v>
      </c>
      <c r="E27" s="133" t="s">
        <v>2282</v>
      </c>
      <c r="F27" s="741"/>
      <c r="G27" s="741"/>
      <c r="H27" s="741">
        <v>1</v>
      </c>
      <c r="I27" s="741">
        <v>0</v>
      </c>
      <c r="J27" s="741">
        <v>1</v>
      </c>
      <c r="K27" s="133" t="s">
        <v>2283</v>
      </c>
      <c r="L27" s="133" t="s">
        <v>2142</v>
      </c>
      <c r="M27" s="133">
        <v>179</v>
      </c>
      <c r="N27" s="56" t="s">
        <v>2284</v>
      </c>
      <c r="O27" s="56" t="s">
        <v>2285</v>
      </c>
      <c r="P27" s="56">
        <v>116</v>
      </c>
      <c r="Q27" s="133" t="s">
        <v>2286</v>
      </c>
      <c r="R27" s="507">
        <v>2</v>
      </c>
      <c r="S27" s="507">
        <v>0</v>
      </c>
      <c r="T27" s="507">
        <v>2</v>
      </c>
      <c r="U27" s="507" t="s">
        <v>2287</v>
      </c>
      <c r="V27" s="507">
        <v>1</v>
      </c>
      <c r="W27" s="507">
        <v>5</v>
      </c>
      <c r="X27" s="507"/>
      <c r="Y27" s="507"/>
      <c r="Z27" s="507">
        <v>0</v>
      </c>
      <c r="AA27" s="507" t="s">
        <v>2288</v>
      </c>
      <c r="AB27" s="743"/>
      <c r="AC27" s="507">
        <v>0</v>
      </c>
      <c r="AD27" s="507">
        <v>0</v>
      </c>
      <c r="AE27" s="507">
        <v>0</v>
      </c>
      <c r="AF27" s="507">
        <v>0</v>
      </c>
      <c r="AG27" s="744" t="s">
        <v>2289</v>
      </c>
      <c r="AH27" s="744" t="s">
        <v>2290</v>
      </c>
      <c r="AI27" s="507">
        <v>1</v>
      </c>
      <c r="AJ27" s="507"/>
      <c r="AK27" s="507"/>
      <c r="AL27" s="507"/>
    </row>
    <row r="28" spans="1:38" ht="349.5">
      <c r="A28" s="133" t="s">
        <v>2291</v>
      </c>
      <c r="B28" s="133" t="s">
        <v>55</v>
      </c>
      <c r="C28" s="133" t="s">
        <v>55</v>
      </c>
      <c r="D28" s="133" t="s">
        <v>55</v>
      </c>
      <c r="E28" s="133" t="s">
        <v>2292</v>
      </c>
      <c r="F28" s="741"/>
      <c r="G28" s="741"/>
      <c r="H28" s="741">
        <v>180</v>
      </c>
      <c r="I28" s="741">
        <v>30</v>
      </c>
      <c r="J28" s="741">
        <v>210</v>
      </c>
      <c r="K28" s="133" t="s">
        <v>2293</v>
      </c>
      <c r="L28" s="133" t="s">
        <v>2142</v>
      </c>
      <c r="M28" s="133">
        <v>181</v>
      </c>
      <c r="N28" s="56" t="s">
        <v>2294</v>
      </c>
      <c r="O28" s="56" t="s">
        <v>2295</v>
      </c>
      <c r="P28" s="56" t="s">
        <v>2296</v>
      </c>
      <c r="Q28" s="133" t="s">
        <v>2286</v>
      </c>
      <c r="R28" s="507">
        <v>180</v>
      </c>
      <c r="S28" s="507">
        <v>180</v>
      </c>
      <c r="T28" s="507">
        <v>180</v>
      </c>
      <c r="U28" s="507" t="s">
        <v>2297</v>
      </c>
      <c r="V28" s="507"/>
      <c r="W28" s="507">
        <v>0</v>
      </c>
      <c r="X28" s="507" t="s">
        <v>2298</v>
      </c>
      <c r="Y28" s="507">
        <v>10</v>
      </c>
      <c r="Z28" s="507">
        <v>10</v>
      </c>
      <c r="AA28" s="507" t="s">
        <v>2299</v>
      </c>
      <c r="AB28" s="743" t="s">
        <v>2300</v>
      </c>
      <c r="AC28" s="507">
        <v>0</v>
      </c>
      <c r="AD28" s="507" t="s">
        <v>55</v>
      </c>
      <c r="AE28" s="507">
        <v>0</v>
      </c>
      <c r="AF28" s="507" t="s">
        <v>55</v>
      </c>
      <c r="AG28" s="744" t="s">
        <v>2301</v>
      </c>
      <c r="AH28" s="744" t="s">
        <v>2302</v>
      </c>
      <c r="AI28" s="507">
        <v>1</v>
      </c>
      <c r="AJ28" s="507">
        <v>180</v>
      </c>
      <c r="AK28" s="507"/>
      <c r="AL28" s="507"/>
    </row>
    <row r="29" spans="1:38" ht="146.25">
      <c r="A29" s="133" t="s">
        <v>2303</v>
      </c>
      <c r="B29" s="133"/>
      <c r="C29" s="133" t="s">
        <v>72</v>
      </c>
      <c r="D29" s="133"/>
      <c r="E29" s="133" t="s">
        <v>2304</v>
      </c>
      <c r="F29" s="741"/>
      <c r="G29" s="741"/>
      <c r="H29" s="741">
        <v>3</v>
      </c>
      <c r="I29" s="472">
        <v>1</v>
      </c>
      <c r="J29" s="741">
        <v>3</v>
      </c>
      <c r="K29" s="133" t="s">
        <v>2305</v>
      </c>
      <c r="L29" s="133" t="s">
        <v>2142</v>
      </c>
      <c r="M29" s="133">
        <v>180</v>
      </c>
      <c r="N29" s="56" t="s">
        <v>2306</v>
      </c>
      <c r="O29" s="56" t="s">
        <v>2295</v>
      </c>
      <c r="P29" s="56">
        <v>200</v>
      </c>
      <c r="Q29" s="133" t="s">
        <v>2286</v>
      </c>
      <c r="R29" s="507">
        <v>3</v>
      </c>
      <c r="S29" s="507">
        <v>3</v>
      </c>
      <c r="T29" s="507">
        <v>3</v>
      </c>
      <c r="U29" s="507" t="s">
        <v>2307</v>
      </c>
      <c r="V29" s="507">
        <v>1</v>
      </c>
      <c r="W29" s="507">
        <v>4</v>
      </c>
      <c r="X29" s="507"/>
      <c r="Y29" s="507"/>
      <c r="Z29" s="507"/>
      <c r="AA29" s="507"/>
      <c r="AB29" s="743"/>
      <c r="AC29" s="507">
        <v>0</v>
      </c>
      <c r="AD29" s="507" t="s">
        <v>55</v>
      </c>
      <c r="AE29" s="507">
        <v>0</v>
      </c>
      <c r="AF29" s="507" t="s">
        <v>55</v>
      </c>
      <c r="AG29" s="744" t="s">
        <v>2308</v>
      </c>
      <c r="AH29" s="744" t="s">
        <v>2309</v>
      </c>
      <c r="AI29" s="507">
        <v>1</v>
      </c>
      <c r="AJ29" s="507"/>
      <c r="AK29" s="507"/>
      <c r="AL29" s="507"/>
    </row>
    <row r="30" spans="1:38" ht="15.75" thickBot="1">
      <c r="A30" s="745"/>
      <c r="B30" s="746"/>
      <c r="C30" s="747"/>
      <c r="D30" s="748"/>
      <c r="E30" s="747"/>
      <c r="F30" s="749">
        <f>SUM(F13:F21)</f>
        <v>1</v>
      </c>
      <c r="G30" s="749">
        <f>SUM(G13:G21)</f>
        <v>36</v>
      </c>
      <c r="H30" s="749"/>
      <c r="I30" s="749"/>
      <c r="J30" s="165">
        <f>SUM(J13:J21)</f>
        <v>50</v>
      </c>
      <c r="K30" s="166"/>
      <c r="L30" s="750"/>
      <c r="M30" s="509"/>
      <c r="N30" s="509"/>
      <c r="O30" s="538"/>
      <c r="P30" s="538"/>
      <c r="Q30" s="538"/>
      <c r="R30" s="751">
        <f>SUM(R13:R21)</f>
        <v>41</v>
      </c>
      <c r="S30" s="749">
        <f>SUM(S13:S21)</f>
        <v>1399</v>
      </c>
      <c r="T30" s="749">
        <f>SUM(T13:T21)</f>
        <v>79</v>
      </c>
      <c r="U30" s="749"/>
      <c r="V30" s="746">
        <f>SUM(V13:V21)</f>
        <v>33</v>
      </c>
      <c r="W30" s="747">
        <f>SUM(W13:W21)</f>
        <v>117</v>
      </c>
      <c r="X30" s="747"/>
      <c r="Y30" s="747">
        <f>SUM(Y13:Y21)</f>
        <v>102</v>
      </c>
      <c r="Z30" s="747">
        <f>SUM(Z13:Z21)</f>
        <v>108</v>
      </c>
      <c r="AA30" s="747"/>
      <c r="AB30" s="747"/>
      <c r="AC30" s="747"/>
      <c r="AD30" s="747"/>
      <c r="AE30" s="747"/>
      <c r="AF30" s="747"/>
      <c r="AG30" s="752"/>
      <c r="AH30" s="753"/>
      <c r="AI30" s="753"/>
      <c r="AJ30" s="747">
        <v>10</v>
      </c>
      <c r="AK30" s="753"/>
      <c r="AL30" s="754"/>
    </row>
    <row r="31" spans="1:38" ht="15.75" thickBot="1">
      <c r="A31" s="175" t="s">
        <v>45</v>
      </c>
      <c r="B31" s="176"/>
      <c r="C31" s="176"/>
      <c r="D31" s="176"/>
      <c r="E31" s="177"/>
      <c r="F31" s="88">
        <f>SUM(F18:F30)</f>
        <v>1</v>
      </c>
      <c r="G31" s="88">
        <f>+G30</f>
        <v>36</v>
      </c>
      <c r="H31" s="88">
        <f>SUM(H13:H30)</f>
        <v>200</v>
      </c>
      <c r="I31" s="88">
        <f>SUM(I13:I30)</f>
        <v>60</v>
      </c>
      <c r="J31" s="178">
        <f>+J30</f>
        <v>50</v>
      </c>
      <c r="K31" s="179" t="s">
        <v>57</v>
      </c>
      <c r="L31" s="179" t="s">
        <v>57</v>
      </c>
      <c r="M31" s="180" t="s">
        <v>57</v>
      </c>
      <c r="N31" s="88"/>
      <c r="O31" s="181"/>
      <c r="P31" s="181"/>
      <c r="Q31" s="181"/>
      <c r="R31" s="87">
        <f>+R30</f>
        <v>41</v>
      </c>
      <c r="S31" s="88">
        <f>+S30</f>
        <v>1399</v>
      </c>
      <c r="T31" s="88">
        <f>+T30</f>
        <v>79</v>
      </c>
      <c r="U31" s="88"/>
      <c r="V31" s="89">
        <f>+V30</f>
        <v>33</v>
      </c>
      <c r="W31" s="89">
        <f>+W30</f>
        <v>117</v>
      </c>
      <c r="X31" s="89"/>
      <c r="Y31" s="89">
        <f>+Y30</f>
        <v>102</v>
      </c>
      <c r="Z31" s="89">
        <f>+Z30</f>
        <v>108</v>
      </c>
      <c r="AA31" s="89"/>
      <c r="AB31" s="89"/>
      <c r="AC31" s="89"/>
      <c r="AD31" s="89"/>
      <c r="AE31" s="89"/>
      <c r="AF31" s="89"/>
      <c r="AG31" s="90"/>
      <c r="AH31" s="91"/>
      <c r="AI31" s="91"/>
      <c r="AJ31" s="89">
        <f>+AJ30</f>
        <v>10</v>
      </c>
      <c r="AK31" s="91"/>
      <c r="AL31" s="387"/>
    </row>
    <row r="32" spans="1:38" ht="15.75" thickBot="1">
      <c r="A32" s="1058" t="s">
        <v>102</v>
      </c>
      <c r="B32" s="1059"/>
      <c r="C32" s="1059"/>
      <c r="D32" s="1059"/>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59"/>
      <c r="AL32" s="1120"/>
    </row>
    <row r="36" spans="1:5">
      <c r="A36" s="1125" t="s">
        <v>2930</v>
      </c>
      <c r="B36" s="1125"/>
      <c r="C36" s="1125"/>
      <c r="D36" s="1125"/>
      <c r="E36" s="1125"/>
    </row>
    <row r="37" spans="1:5">
      <c r="A37" t="s">
        <v>96</v>
      </c>
    </row>
    <row r="40" spans="1:5">
      <c r="A40" s="1125" t="s">
        <v>231</v>
      </c>
      <c r="B40" s="1125"/>
      <c r="C40" s="1125"/>
      <c r="D40" s="1125"/>
      <c r="E40" s="1125"/>
    </row>
    <row r="41" spans="1:5">
      <c r="A41" t="s">
        <v>232</v>
      </c>
    </row>
  </sheetData>
  <mergeCells count="40">
    <mergeCell ref="A32:AL32"/>
    <mergeCell ref="A36:E36"/>
    <mergeCell ref="AJ10:AJ12"/>
    <mergeCell ref="AK10:AK12"/>
    <mergeCell ref="S10:S12"/>
    <mergeCell ref="A40:E40"/>
    <mergeCell ref="AE10:AF11"/>
    <mergeCell ref="AG10:AG12"/>
    <mergeCell ref="AH10:AH12"/>
    <mergeCell ref="AI10:AI12"/>
    <mergeCell ref="T10:T12"/>
    <mergeCell ref="U10:U12"/>
    <mergeCell ref="V10:Z10"/>
    <mergeCell ref="AA10:AA12"/>
    <mergeCell ref="AB10:AB12"/>
    <mergeCell ref="AC10:AD11"/>
    <mergeCell ref="N10:N12"/>
    <mergeCell ref="O10:O12"/>
    <mergeCell ref="P10:P12"/>
    <mergeCell ref="Q10:Q12"/>
    <mergeCell ref="R10:R12"/>
    <mergeCell ref="A6:AJ6"/>
    <mergeCell ref="A9:N9"/>
    <mergeCell ref="R9:AL9"/>
    <mergeCell ref="A10:A12"/>
    <mergeCell ref="B10:D11"/>
    <mergeCell ref="E10:E12"/>
    <mergeCell ref="F10:J11"/>
    <mergeCell ref="K10:K12"/>
    <mergeCell ref="L10:L12"/>
    <mergeCell ref="M10:M12"/>
    <mergeCell ref="AL10:AL12"/>
    <mergeCell ref="V11:W11"/>
    <mergeCell ref="X11:Z11"/>
    <mergeCell ref="A1:E4"/>
    <mergeCell ref="F1:O2"/>
    <mergeCell ref="P1:Q1"/>
    <mergeCell ref="P2:Q2"/>
    <mergeCell ref="F3:O4"/>
    <mergeCell ref="P3:Q4"/>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
  <sheetViews>
    <sheetView workbookViewId="0">
      <selection sqref="A1:E4"/>
    </sheetView>
  </sheetViews>
  <sheetFormatPr baseColWidth="10" defaultRowHeight="1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7.42578125" customWidth="1"/>
    <col min="11" max="11" width="21.42578125" customWidth="1"/>
    <col min="12" max="12" width="16.7109375" customWidth="1"/>
    <col min="13" max="17" width="13.140625" customWidth="1"/>
    <col min="18" max="18" width="12.42578125" customWidth="1"/>
    <col min="21" max="21" width="29.285156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24.5703125" customWidth="1"/>
    <col min="29" max="29" width="6.85546875" customWidth="1"/>
    <col min="30" max="30" width="6.5703125" customWidth="1"/>
    <col min="31" max="31" width="6.7109375" customWidth="1"/>
    <col min="32" max="32" width="6.85546875" customWidth="1"/>
    <col min="33" max="33" width="44.7109375" customWidth="1"/>
    <col min="34" max="34" width="13.140625" customWidth="1"/>
    <col min="35" max="35" width="12.5703125" customWidth="1"/>
    <col min="36" max="37" width="11.85546875" customWidth="1"/>
    <col min="38" max="38" width="34.7109375" customWidth="1"/>
    <col min="41" max="41"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25"/>
    </row>
    <row r="7" spans="1:38">
      <c r="A7" s="4" t="s">
        <v>690</v>
      </c>
      <c r="B7" s="4"/>
      <c r="C7" s="4"/>
      <c r="D7" s="4" t="s">
        <v>2468</v>
      </c>
      <c r="E7" s="4"/>
      <c r="F7" s="4"/>
      <c r="G7" s="4"/>
      <c r="H7" s="4"/>
      <c r="I7" s="4"/>
      <c r="J7" s="4"/>
      <c r="K7" s="4"/>
    </row>
    <row r="8" spans="1:38">
      <c r="A8" s="4" t="s">
        <v>2311</v>
      </c>
      <c r="B8" s="4"/>
      <c r="C8" s="4"/>
      <c r="D8" s="4">
        <v>4</v>
      </c>
      <c r="E8" s="4"/>
      <c r="F8" s="4"/>
      <c r="G8" s="4"/>
      <c r="H8" s="4"/>
      <c r="I8" s="4"/>
    </row>
    <row r="9" spans="1:38">
      <c r="A9" s="5"/>
      <c r="B9" s="5"/>
      <c r="C9" s="5"/>
      <c r="D9" s="5"/>
      <c r="E9" s="5"/>
      <c r="F9" s="5"/>
      <c r="G9" s="5"/>
      <c r="H9" s="5"/>
      <c r="I9" s="5"/>
    </row>
    <row r="10" spans="1:38">
      <c r="A10" s="1382" t="s">
        <v>8</v>
      </c>
      <c r="B10" s="1382"/>
      <c r="C10" s="1382"/>
      <c r="D10" s="1382"/>
      <c r="E10" s="1382"/>
      <c r="F10" s="1382"/>
      <c r="G10" s="1382"/>
      <c r="H10" s="1382"/>
      <c r="I10" s="1382"/>
      <c r="J10" s="1382"/>
      <c r="K10" s="1382"/>
      <c r="L10" s="1382"/>
      <c r="M10" s="1382"/>
      <c r="N10" s="1382"/>
      <c r="O10" s="756"/>
      <c r="P10" s="756"/>
      <c r="Q10" s="756"/>
      <c r="R10" s="1383" t="s">
        <v>9</v>
      </c>
      <c r="S10" s="1383"/>
      <c r="T10" s="1383"/>
      <c r="U10" s="1383"/>
      <c r="V10" s="1383"/>
      <c r="W10" s="1383"/>
      <c r="X10" s="1383"/>
      <c r="Y10" s="1383"/>
      <c r="Z10" s="1383"/>
      <c r="AA10" s="1383"/>
      <c r="AB10" s="1383"/>
      <c r="AC10" s="1383"/>
      <c r="AD10" s="1383"/>
      <c r="AE10" s="1383"/>
      <c r="AF10" s="1383"/>
      <c r="AG10" s="1383"/>
      <c r="AH10" s="1383"/>
      <c r="AI10" s="1383"/>
      <c r="AJ10" s="1383"/>
      <c r="AK10" s="1383"/>
      <c r="AL10" s="1383"/>
    </row>
    <row r="11" spans="1:38" ht="15" customHeight="1">
      <c r="A11" s="1384" t="s">
        <v>10</v>
      </c>
      <c r="B11" s="1139" t="s">
        <v>11</v>
      </c>
      <c r="C11" s="1139"/>
      <c r="D11" s="1139"/>
      <c r="E11" s="1139" t="s">
        <v>12</v>
      </c>
      <c r="F11" s="1139" t="s">
        <v>13</v>
      </c>
      <c r="G11" s="1139"/>
      <c r="H11" s="1139"/>
      <c r="I11" s="1139"/>
      <c r="J11" s="1139"/>
      <c r="K11" s="1139" t="s">
        <v>14</v>
      </c>
      <c r="L11" s="1139" t="s">
        <v>15</v>
      </c>
      <c r="M11" s="1139" t="s">
        <v>16</v>
      </c>
      <c r="N11" s="1139" t="s">
        <v>17</v>
      </c>
      <c r="O11" s="1137" t="s">
        <v>18</v>
      </c>
      <c r="P11" s="1138" t="s">
        <v>19</v>
      </c>
      <c r="Q11" s="1139" t="s">
        <v>20</v>
      </c>
      <c r="R11" s="1129" t="s">
        <v>21</v>
      </c>
      <c r="S11" s="1129" t="s">
        <v>22</v>
      </c>
      <c r="T11" s="1129" t="s">
        <v>23</v>
      </c>
      <c r="U11" s="1129" t="s">
        <v>101</v>
      </c>
      <c r="V11" s="1127" t="s">
        <v>25</v>
      </c>
      <c r="W11" s="1127"/>
      <c r="X11" s="1127"/>
      <c r="Y11" s="1127"/>
      <c r="Z11" s="1127"/>
      <c r="AA11" s="1131" t="s">
        <v>26</v>
      </c>
      <c r="AB11" s="1127" t="s">
        <v>27</v>
      </c>
      <c r="AC11" s="1127" t="s">
        <v>28</v>
      </c>
      <c r="AD11" s="1127"/>
      <c r="AE11" s="1127" t="s">
        <v>29</v>
      </c>
      <c r="AF11" s="1127"/>
      <c r="AG11" s="1129" t="s">
        <v>30</v>
      </c>
      <c r="AH11" s="1129" t="s">
        <v>31</v>
      </c>
      <c r="AI11" s="1129" t="s">
        <v>32</v>
      </c>
      <c r="AJ11" s="1129" t="s">
        <v>33</v>
      </c>
      <c r="AK11" s="1129" t="s">
        <v>34</v>
      </c>
      <c r="AL11" s="1129" t="s">
        <v>35</v>
      </c>
    </row>
    <row r="12" spans="1:38">
      <c r="A12" s="1384"/>
      <c r="B12" s="1139"/>
      <c r="C12" s="1139"/>
      <c r="D12" s="1139"/>
      <c r="E12" s="1139"/>
      <c r="F12" s="1139"/>
      <c r="G12" s="1139"/>
      <c r="H12" s="1139"/>
      <c r="I12" s="1139"/>
      <c r="J12" s="1139"/>
      <c r="K12" s="1139"/>
      <c r="L12" s="1139"/>
      <c r="M12" s="1139"/>
      <c r="N12" s="1139"/>
      <c r="O12" s="1137"/>
      <c r="P12" s="1138"/>
      <c r="Q12" s="1139"/>
      <c r="R12" s="1129"/>
      <c r="S12" s="1129"/>
      <c r="T12" s="1129"/>
      <c r="U12" s="1129"/>
      <c r="V12" s="1127" t="s">
        <v>36</v>
      </c>
      <c r="W12" s="1127"/>
      <c r="X12" s="1127" t="s">
        <v>37</v>
      </c>
      <c r="Y12" s="1127"/>
      <c r="Z12" s="1127"/>
      <c r="AA12" s="1131"/>
      <c r="AB12" s="1127"/>
      <c r="AC12" s="1127"/>
      <c r="AD12" s="1127"/>
      <c r="AE12" s="1127"/>
      <c r="AF12" s="1127"/>
      <c r="AG12" s="1129"/>
      <c r="AH12" s="1129"/>
      <c r="AI12" s="1129"/>
      <c r="AJ12" s="1129"/>
      <c r="AK12" s="1129"/>
      <c r="AL12" s="1129"/>
    </row>
    <row r="13" spans="1:38" ht="67.5">
      <c r="A13" s="1384"/>
      <c r="B13" s="448" t="s">
        <v>38</v>
      </c>
      <c r="C13" s="448" t="s">
        <v>39</v>
      </c>
      <c r="D13" s="449" t="s">
        <v>40</v>
      </c>
      <c r="E13" s="1139"/>
      <c r="F13" s="289" t="s">
        <v>41</v>
      </c>
      <c r="G13" s="289" t="s">
        <v>42</v>
      </c>
      <c r="H13" s="289" t="s">
        <v>43</v>
      </c>
      <c r="I13" s="289" t="s">
        <v>44</v>
      </c>
      <c r="J13" s="450" t="s">
        <v>45</v>
      </c>
      <c r="K13" s="1139"/>
      <c r="L13" s="1139"/>
      <c r="M13" s="1139"/>
      <c r="N13" s="1139"/>
      <c r="O13" s="1137"/>
      <c r="P13" s="1138"/>
      <c r="Q13" s="1139"/>
      <c r="R13" s="1129"/>
      <c r="S13" s="1129"/>
      <c r="T13" s="1129"/>
      <c r="U13" s="1129"/>
      <c r="V13" s="109" t="s">
        <v>46</v>
      </c>
      <c r="W13" s="109" t="s">
        <v>47</v>
      </c>
      <c r="X13" s="109" t="s">
        <v>48</v>
      </c>
      <c r="Y13" s="109" t="s">
        <v>49</v>
      </c>
      <c r="Z13" s="109" t="s">
        <v>47</v>
      </c>
      <c r="AA13" s="1131"/>
      <c r="AB13" s="1127"/>
      <c r="AC13" s="109" t="s">
        <v>50</v>
      </c>
      <c r="AD13" s="109" t="s">
        <v>51</v>
      </c>
      <c r="AE13" s="109" t="s">
        <v>52</v>
      </c>
      <c r="AF13" s="109" t="s">
        <v>53</v>
      </c>
      <c r="AG13" s="1129"/>
      <c r="AH13" s="1129"/>
      <c r="AI13" s="1129"/>
      <c r="AJ13" s="1129"/>
      <c r="AK13" s="1129"/>
      <c r="AL13" s="1129"/>
    </row>
    <row r="14" spans="1:38">
      <c r="A14" s="757"/>
      <c r="B14" s="757"/>
      <c r="C14" s="757"/>
      <c r="D14" s="757"/>
      <c r="E14" s="757"/>
      <c r="F14" s="758"/>
      <c r="G14" s="758"/>
      <c r="H14" s="758"/>
      <c r="I14" s="758"/>
      <c r="J14" s="759">
        <f>SUM(F14:I14)</f>
        <v>0</v>
      </c>
      <c r="K14" s="760"/>
      <c r="L14" s="760"/>
      <c r="M14" s="760"/>
      <c r="N14" s="760"/>
      <c r="O14" s="760"/>
      <c r="P14" s="760"/>
      <c r="Q14" s="760"/>
      <c r="R14" s="758"/>
      <c r="S14" s="758"/>
      <c r="T14" s="761"/>
      <c r="U14" s="760"/>
      <c r="V14" s="761"/>
      <c r="W14" s="761"/>
      <c r="X14" s="761"/>
      <c r="Y14" s="761"/>
      <c r="Z14" s="761"/>
      <c r="AA14" s="761"/>
      <c r="AB14" s="761"/>
      <c r="AC14" s="761"/>
      <c r="AD14" s="761"/>
      <c r="AE14" s="761"/>
      <c r="AF14" s="761"/>
      <c r="AG14" s="760"/>
      <c r="AH14" s="760"/>
      <c r="AI14" s="760"/>
      <c r="AJ14" s="761"/>
      <c r="AK14" s="761"/>
      <c r="AL14" s="762"/>
    </row>
    <row r="15" spans="1:38" s="391" customFormat="1" ht="112.5">
      <c r="A15" s="763" t="s">
        <v>2312</v>
      </c>
      <c r="B15" s="763" t="s">
        <v>72</v>
      </c>
      <c r="C15" s="65"/>
      <c r="D15" s="65"/>
      <c r="E15" s="763" t="s">
        <v>2313</v>
      </c>
      <c r="F15" s="540"/>
      <c r="G15" s="540"/>
      <c r="H15" s="763">
        <v>1</v>
      </c>
      <c r="I15" s="763">
        <v>4</v>
      </c>
      <c r="J15" s="763">
        <f>SUM(H15:I15)</f>
        <v>5</v>
      </c>
      <c r="K15" s="763" t="s">
        <v>2314</v>
      </c>
      <c r="L15" s="763" t="s">
        <v>108</v>
      </c>
      <c r="M15" s="763">
        <v>543</v>
      </c>
      <c r="N15" s="763" t="s">
        <v>2315</v>
      </c>
      <c r="O15" s="763" t="s">
        <v>2316</v>
      </c>
      <c r="P15" s="763"/>
      <c r="Q15" s="763" t="s">
        <v>2317</v>
      </c>
      <c r="R15" s="65">
        <v>9</v>
      </c>
      <c r="S15" s="56">
        <v>90</v>
      </c>
      <c r="T15" s="56">
        <v>6</v>
      </c>
      <c r="U15" s="56" t="s">
        <v>2318</v>
      </c>
      <c r="V15" s="65">
        <v>1</v>
      </c>
      <c r="W15" s="65" t="s">
        <v>1291</v>
      </c>
      <c r="X15" s="65" t="s">
        <v>2319</v>
      </c>
      <c r="Y15" s="65">
        <v>3</v>
      </c>
      <c r="Z15" s="65" t="s">
        <v>1291</v>
      </c>
      <c r="AA15" s="56" t="s">
        <v>2320</v>
      </c>
      <c r="AB15" s="56" t="s">
        <v>2321</v>
      </c>
      <c r="AC15" s="202">
        <v>1</v>
      </c>
      <c r="AD15" s="202"/>
      <c r="AE15" s="202">
        <v>1</v>
      </c>
      <c r="AF15" s="202"/>
      <c r="AG15" s="56" t="s">
        <v>2322</v>
      </c>
      <c r="AH15" s="56" t="s">
        <v>2323</v>
      </c>
      <c r="AI15" s="204"/>
      <c r="AJ15" s="202"/>
      <c r="AK15" s="202"/>
      <c r="AL15" s="56"/>
    </row>
    <row r="16" spans="1:38" ht="112.5">
      <c r="A16" s="763" t="s">
        <v>2312</v>
      </c>
      <c r="B16" s="281"/>
      <c r="C16" s="763" t="s">
        <v>72</v>
      </c>
      <c r="D16" s="281"/>
      <c r="E16" s="763" t="s">
        <v>2324</v>
      </c>
      <c r="F16" s="455"/>
      <c r="G16" s="455"/>
      <c r="H16" s="763">
        <v>2</v>
      </c>
      <c r="I16" s="763">
        <v>9</v>
      </c>
      <c r="J16" s="763">
        <f>SUM(H16:I16)</f>
        <v>11</v>
      </c>
      <c r="K16" s="763" t="s">
        <v>2325</v>
      </c>
      <c r="L16" s="763" t="s">
        <v>108</v>
      </c>
      <c r="M16" s="763">
        <v>543</v>
      </c>
      <c r="N16" s="763" t="s">
        <v>2326</v>
      </c>
      <c r="O16" s="763" t="s">
        <v>2316</v>
      </c>
      <c r="P16" s="763">
        <v>7</v>
      </c>
      <c r="Q16" s="763" t="s">
        <v>2327</v>
      </c>
      <c r="R16" s="65">
        <v>9</v>
      </c>
      <c r="S16" s="65">
        <v>90</v>
      </c>
      <c r="T16" s="56">
        <v>6</v>
      </c>
      <c r="U16" s="56" t="s">
        <v>2318</v>
      </c>
      <c r="V16" s="65">
        <v>1</v>
      </c>
      <c r="W16" s="65" t="s">
        <v>1291</v>
      </c>
      <c r="X16" s="65" t="s">
        <v>2319</v>
      </c>
      <c r="Y16" s="65">
        <v>3</v>
      </c>
      <c r="Z16" s="65" t="s">
        <v>1291</v>
      </c>
      <c r="AA16" s="56" t="s">
        <v>2320</v>
      </c>
      <c r="AB16" s="56" t="s">
        <v>2321</v>
      </c>
      <c r="AC16" s="202">
        <v>1</v>
      </c>
      <c r="AD16" s="202"/>
      <c r="AE16" s="202">
        <v>1</v>
      </c>
      <c r="AF16" s="202"/>
      <c r="AG16" s="56" t="s">
        <v>2328</v>
      </c>
      <c r="AH16" s="56" t="s">
        <v>2329</v>
      </c>
      <c r="AI16" s="204"/>
      <c r="AJ16" s="467"/>
      <c r="AK16" s="467"/>
      <c r="AL16" s="56"/>
    </row>
    <row r="17" spans="1:38" ht="112.5">
      <c r="A17" s="763" t="s">
        <v>2312</v>
      </c>
      <c r="B17" s="281"/>
      <c r="C17" s="281"/>
      <c r="D17" s="763" t="s">
        <v>72</v>
      </c>
      <c r="E17" s="763" t="s">
        <v>2330</v>
      </c>
      <c r="F17" s="455"/>
      <c r="G17" s="455"/>
      <c r="H17" s="763">
        <v>0</v>
      </c>
      <c r="I17" s="763">
        <v>3</v>
      </c>
      <c r="J17" s="763">
        <f>SUM(H17:I17)</f>
        <v>3</v>
      </c>
      <c r="K17" s="763" t="s">
        <v>2331</v>
      </c>
      <c r="L17" s="763" t="s">
        <v>108</v>
      </c>
      <c r="M17" s="763">
        <v>543</v>
      </c>
      <c r="N17" s="763" t="s">
        <v>2315</v>
      </c>
      <c r="O17" s="763" t="s">
        <v>2316</v>
      </c>
      <c r="P17" s="763">
        <v>7</v>
      </c>
      <c r="Q17" s="763" t="s">
        <v>2327</v>
      </c>
      <c r="R17" s="65">
        <v>9</v>
      </c>
      <c r="S17" s="65">
        <v>90</v>
      </c>
      <c r="T17" s="56">
        <v>6</v>
      </c>
      <c r="U17" s="56" t="s">
        <v>2318</v>
      </c>
      <c r="V17" s="65">
        <v>1</v>
      </c>
      <c r="W17" s="65" t="s">
        <v>1291</v>
      </c>
      <c r="X17" s="65" t="s">
        <v>2319</v>
      </c>
      <c r="Y17" s="65">
        <v>3</v>
      </c>
      <c r="Z17" s="65" t="s">
        <v>1291</v>
      </c>
      <c r="AA17" s="56" t="s">
        <v>2320</v>
      </c>
      <c r="AB17" s="56" t="s">
        <v>2321</v>
      </c>
      <c r="AC17" s="202">
        <v>1</v>
      </c>
      <c r="AD17" s="202"/>
      <c r="AE17" s="202">
        <v>1</v>
      </c>
      <c r="AF17" s="202"/>
      <c r="AG17" s="56" t="s">
        <v>2332</v>
      </c>
      <c r="AH17" s="56" t="s">
        <v>2329</v>
      </c>
      <c r="AI17" s="204"/>
      <c r="AJ17" s="467"/>
      <c r="AK17" s="467"/>
      <c r="AL17" s="56"/>
    </row>
    <row r="18" spans="1:38" ht="90">
      <c r="A18" s="763" t="s">
        <v>2333</v>
      </c>
      <c r="B18" s="281"/>
      <c r="C18" s="281"/>
      <c r="D18" s="281" t="s">
        <v>72</v>
      </c>
      <c r="E18" s="763" t="s">
        <v>2334</v>
      </c>
      <c r="F18" s="173"/>
      <c r="G18" s="173"/>
      <c r="H18" s="763">
        <v>20</v>
      </c>
      <c r="I18" s="763">
        <v>10</v>
      </c>
      <c r="J18" s="763">
        <f>SUM(H18:I18)</f>
        <v>30</v>
      </c>
      <c r="K18" s="763" t="s">
        <v>2335</v>
      </c>
      <c r="L18" s="763" t="s">
        <v>108</v>
      </c>
      <c r="M18" s="763">
        <v>544</v>
      </c>
      <c r="N18" s="763" t="s">
        <v>2336</v>
      </c>
      <c r="O18" s="763" t="s">
        <v>2337</v>
      </c>
      <c r="P18" s="763">
        <v>1</v>
      </c>
      <c r="Q18" s="763" t="s">
        <v>2338</v>
      </c>
      <c r="R18" s="173">
        <v>0</v>
      </c>
      <c r="S18" s="173">
        <v>0</v>
      </c>
      <c r="T18" s="173">
        <v>0</v>
      </c>
      <c r="U18" s="173"/>
      <c r="V18" s="65">
        <v>0</v>
      </c>
      <c r="W18" s="173">
        <v>0</v>
      </c>
      <c r="X18" s="173"/>
      <c r="Y18" s="173">
        <v>0</v>
      </c>
      <c r="Z18" s="173">
        <v>0</v>
      </c>
      <c r="AA18" s="173"/>
      <c r="AB18" s="173"/>
      <c r="AC18" s="467" t="s">
        <v>50</v>
      </c>
      <c r="AD18" s="467">
        <v>0</v>
      </c>
      <c r="AE18" s="467">
        <v>1</v>
      </c>
      <c r="AF18" s="467">
        <v>0</v>
      </c>
      <c r="AG18" s="173"/>
      <c r="AH18" s="173"/>
      <c r="AI18" s="173"/>
      <c r="AJ18" s="173"/>
      <c r="AK18" s="173"/>
      <c r="AL18" s="546" t="s">
        <v>2339</v>
      </c>
    </row>
    <row r="19" spans="1:38">
      <c r="A19" s="173"/>
      <c r="B19" s="173"/>
      <c r="C19" s="173"/>
      <c r="D19" s="173"/>
      <c r="E19" s="173"/>
      <c r="F19" s="173"/>
      <c r="G19" s="173"/>
      <c r="H19" s="173"/>
      <c r="I19" s="173"/>
      <c r="J19" s="435">
        <f t="shared" ref="J19:J20" si="0">SUM(F19:I19)</f>
        <v>0</v>
      </c>
      <c r="K19" s="531"/>
      <c r="L19" s="532"/>
      <c r="M19" s="281"/>
      <c r="N19" s="281"/>
      <c r="O19" s="281"/>
      <c r="P19" s="281"/>
      <c r="Q19" s="281"/>
      <c r="R19" s="173"/>
      <c r="S19" s="173"/>
      <c r="T19" s="173"/>
      <c r="U19" s="173"/>
      <c r="V19" s="173"/>
      <c r="W19" s="173"/>
      <c r="X19" s="173"/>
      <c r="Y19" s="173"/>
      <c r="Z19" s="173"/>
      <c r="AA19" s="173"/>
      <c r="AB19" s="173"/>
      <c r="AC19" s="173" t="s">
        <v>50</v>
      </c>
      <c r="AD19" s="173"/>
      <c r="AE19" s="173">
        <v>1</v>
      </c>
      <c r="AF19" s="173"/>
      <c r="AG19" s="174"/>
      <c r="AH19" s="174"/>
      <c r="AI19" s="174"/>
      <c r="AJ19" s="173"/>
      <c r="AK19" s="173"/>
      <c r="AL19" s="174"/>
    </row>
    <row r="20" spans="1:38">
      <c r="A20" s="764" t="s">
        <v>45</v>
      </c>
      <c r="B20" s="764"/>
      <c r="C20" s="764"/>
      <c r="D20" s="764"/>
      <c r="E20" s="764"/>
      <c r="F20" s="765">
        <f>SUM(F14:F19)</f>
        <v>0</v>
      </c>
      <c r="G20" s="765">
        <f>SUM(G14:G19)</f>
        <v>0</v>
      </c>
      <c r="H20" s="765">
        <f>SUM(H14:H19)</f>
        <v>23</v>
      </c>
      <c r="I20" s="765">
        <f>SUM(I14:I19)</f>
        <v>26</v>
      </c>
      <c r="J20" s="759">
        <f t="shared" si="0"/>
        <v>49</v>
      </c>
      <c r="K20" s="766" t="s">
        <v>57</v>
      </c>
      <c r="L20" s="766" t="s">
        <v>57</v>
      </c>
      <c r="M20" s="766" t="s">
        <v>57</v>
      </c>
      <c r="N20" s="765"/>
      <c r="O20" s="765"/>
      <c r="P20" s="765"/>
      <c r="Q20" s="765"/>
      <c r="R20" s="765">
        <f>SUM(R14:R19)</f>
        <v>27</v>
      </c>
      <c r="S20" s="765">
        <f>SUM(S14:S19)</f>
        <v>270</v>
      </c>
      <c r="T20" s="765">
        <f>SUM(T14:T19)</f>
        <v>18</v>
      </c>
      <c r="U20" s="765"/>
      <c r="V20" s="765">
        <f t="shared" ref="V20:AJ20" si="1">SUM(V14:V19)</f>
        <v>3</v>
      </c>
      <c r="W20" s="765">
        <f t="shared" si="1"/>
        <v>0</v>
      </c>
      <c r="X20" s="765"/>
      <c r="Y20" s="765">
        <f t="shared" si="1"/>
        <v>9</v>
      </c>
      <c r="Z20" s="765">
        <f t="shared" si="1"/>
        <v>0</v>
      </c>
      <c r="AA20" s="765"/>
      <c r="AB20" s="765"/>
      <c r="AC20" s="173" t="s">
        <v>50</v>
      </c>
      <c r="AD20" s="765">
        <f t="shared" si="1"/>
        <v>0</v>
      </c>
      <c r="AE20" s="765">
        <f t="shared" si="1"/>
        <v>5</v>
      </c>
      <c r="AF20" s="765">
        <f t="shared" si="1"/>
        <v>0</v>
      </c>
      <c r="AG20" s="765"/>
      <c r="AH20" s="765"/>
      <c r="AI20" s="765"/>
      <c r="AJ20" s="765">
        <f t="shared" si="1"/>
        <v>0</v>
      </c>
      <c r="AK20" s="765"/>
      <c r="AL20" s="762"/>
    </row>
    <row r="21" spans="1:38">
      <c r="A21" s="1385" t="s">
        <v>102</v>
      </c>
      <c r="B21" s="1385"/>
      <c r="C21" s="1385"/>
      <c r="D21" s="1385"/>
      <c r="E21" s="1385"/>
      <c r="F21" s="1385"/>
      <c r="G21" s="1385"/>
      <c r="H21" s="1385"/>
      <c r="I21" s="1385"/>
      <c r="J21" s="1385"/>
      <c r="K21" s="1385"/>
      <c r="L21" s="1385"/>
      <c r="M21" s="1385"/>
      <c r="N21" s="1385"/>
      <c r="O21" s="1385"/>
      <c r="P21" s="1385"/>
      <c r="Q21" s="1385"/>
      <c r="R21" s="1385"/>
      <c r="S21" s="1385"/>
      <c r="T21" s="1385"/>
      <c r="U21" s="1385"/>
      <c r="V21" s="1385"/>
      <c r="W21" s="1385"/>
      <c r="X21" s="1385"/>
      <c r="Y21" s="1385"/>
      <c r="Z21" s="1385"/>
      <c r="AA21" s="1385"/>
      <c r="AB21" s="1385"/>
      <c r="AC21" s="1385"/>
      <c r="AD21" s="1385"/>
      <c r="AE21" s="1385"/>
      <c r="AF21" s="1385"/>
      <c r="AG21" s="1385"/>
      <c r="AH21" s="1385"/>
      <c r="AI21" s="1385"/>
      <c r="AJ21" s="1385"/>
      <c r="AK21" s="1385"/>
      <c r="AL21" s="1385"/>
    </row>
    <row r="25" spans="1:38">
      <c r="A25" s="1121" t="s">
        <v>2340</v>
      </c>
      <c r="B25" s="1121"/>
      <c r="C25" s="1121"/>
      <c r="D25" s="1121"/>
      <c r="E25" s="1121"/>
    </row>
    <row r="26" spans="1:38">
      <c r="A26" t="s">
        <v>96</v>
      </c>
    </row>
    <row r="29" spans="1:38">
      <c r="A29" s="1125" t="s">
        <v>231</v>
      </c>
      <c r="B29" s="1125"/>
      <c r="C29" s="1125"/>
      <c r="D29" s="1125"/>
      <c r="E29" s="1125"/>
    </row>
    <row r="30" spans="1:38">
      <c r="A30" t="s">
        <v>232</v>
      </c>
    </row>
  </sheetData>
  <mergeCells count="40">
    <mergeCell ref="A21:AL21"/>
    <mergeCell ref="A25:E25"/>
    <mergeCell ref="AJ11:AJ13"/>
    <mergeCell ref="AK11:AK13"/>
    <mergeCell ref="S11:S13"/>
    <mergeCell ref="A29:E29"/>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pageSetup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8"/>
  <sheetViews>
    <sheetView workbookViewId="0">
      <selection sqref="A1:E4"/>
    </sheetView>
  </sheetViews>
  <sheetFormatPr baseColWidth="10" defaultRowHeight="1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12.28515625" customWidth="1"/>
    <col min="28" max="28" width="9" bestFit="1" customWidth="1"/>
    <col min="29" max="29" width="6.85546875" customWidth="1"/>
    <col min="30" max="30" width="5.7109375" customWidth="1"/>
    <col min="31" max="31" width="6.7109375" customWidth="1"/>
    <col min="32" max="32" width="6.140625" customWidth="1"/>
    <col min="33" max="33" width="24.7109375" customWidth="1"/>
    <col min="34" max="34" width="20" customWidth="1"/>
    <col min="35" max="35" width="12.5703125" customWidth="1"/>
    <col min="36" max="37" width="11.85546875" customWidth="1"/>
    <col min="38" max="38" width="15.28515625" customWidth="1"/>
    <col min="41" max="41"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793"/>
    </row>
    <row r="7" spans="1:38">
      <c r="A7" s="4" t="s">
        <v>690</v>
      </c>
      <c r="B7" s="4"/>
      <c r="C7" s="4"/>
      <c r="D7" s="4" t="s">
        <v>2874</v>
      </c>
      <c r="E7" s="4"/>
      <c r="F7" s="4"/>
      <c r="G7" s="4"/>
      <c r="H7" s="4"/>
      <c r="I7" s="4"/>
      <c r="J7" s="4"/>
      <c r="K7" s="4"/>
    </row>
    <row r="8" spans="1:38">
      <c r="A8" s="4" t="s">
        <v>2875</v>
      </c>
      <c r="B8" s="4"/>
      <c r="C8" s="4"/>
      <c r="D8" s="4"/>
      <c r="E8" s="4"/>
      <c r="F8" s="4"/>
      <c r="G8" s="4"/>
      <c r="H8" s="4"/>
      <c r="I8" s="4"/>
    </row>
    <row r="9" spans="1:38" ht="15.75" thickBot="1">
      <c r="A9" s="5"/>
      <c r="B9" s="5"/>
      <c r="C9" s="5"/>
      <c r="D9" s="5"/>
      <c r="E9" s="5"/>
      <c r="F9" s="5"/>
      <c r="G9" s="5"/>
      <c r="H9" s="5"/>
      <c r="I9" s="5"/>
    </row>
    <row r="10" spans="1:38" ht="15.75" thickBot="1">
      <c r="A10" s="1142" t="s">
        <v>8</v>
      </c>
      <c r="B10" s="1143"/>
      <c r="C10" s="1143"/>
      <c r="D10" s="1143"/>
      <c r="E10" s="1143"/>
      <c r="F10" s="1143"/>
      <c r="G10" s="1143"/>
      <c r="H10" s="1143"/>
      <c r="I10" s="1143"/>
      <c r="J10" s="1143"/>
      <c r="K10" s="1143"/>
      <c r="L10" s="1143"/>
      <c r="M10" s="1143"/>
      <c r="N10" s="1144"/>
      <c r="O10" s="794"/>
      <c r="P10" s="794"/>
      <c r="Q10" s="794"/>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8.25" thickBot="1">
      <c r="A13" s="1150"/>
      <c r="B13" s="392" t="s">
        <v>38</v>
      </c>
      <c r="C13" s="392" t="s">
        <v>39</v>
      </c>
      <c r="D13" s="393" t="s">
        <v>40</v>
      </c>
      <c r="E13" s="1159"/>
      <c r="F13" s="798" t="s">
        <v>41</v>
      </c>
      <c r="G13" s="798" t="s">
        <v>42</v>
      </c>
      <c r="H13" s="798" t="s">
        <v>43</v>
      </c>
      <c r="I13" s="798" t="s">
        <v>44</v>
      </c>
      <c r="J13" s="797" t="s">
        <v>45</v>
      </c>
      <c r="K13" s="1159"/>
      <c r="L13" s="1159"/>
      <c r="M13" s="1159"/>
      <c r="N13" s="1135"/>
      <c r="O13" s="1165"/>
      <c r="P13" s="1166"/>
      <c r="Q13" s="1167"/>
      <c r="R13" s="1122"/>
      <c r="S13" s="1124"/>
      <c r="T13" s="1124"/>
      <c r="U13" s="1124"/>
      <c r="V13" s="796" t="s">
        <v>46</v>
      </c>
      <c r="W13" s="796" t="s">
        <v>47</v>
      </c>
      <c r="X13" s="796" t="s">
        <v>48</v>
      </c>
      <c r="Y13" s="796" t="s">
        <v>49</v>
      </c>
      <c r="Z13" s="796" t="s">
        <v>47</v>
      </c>
      <c r="AA13" s="1132"/>
      <c r="AB13" s="1133"/>
      <c r="AC13" s="796" t="s">
        <v>50</v>
      </c>
      <c r="AD13" s="796" t="s">
        <v>51</v>
      </c>
      <c r="AE13" s="795" t="s">
        <v>52</v>
      </c>
      <c r="AF13" s="795" t="s">
        <v>53</v>
      </c>
      <c r="AG13" s="1124"/>
      <c r="AH13" s="1128"/>
      <c r="AI13" s="1130"/>
      <c r="AJ13" s="1122"/>
      <c r="AK13" s="1124"/>
      <c r="AL13" s="1162"/>
    </row>
    <row r="14" spans="1:38" ht="135.75" thickBot="1">
      <c r="A14" s="417" t="s">
        <v>2876</v>
      </c>
      <c r="B14" s="418" t="s">
        <v>55</v>
      </c>
      <c r="C14" s="418"/>
      <c r="D14" s="419"/>
      <c r="E14" s="420" t="s">
        <v>2877</v>
      </c>
      <c r="F14" s="421">
        <v>16</v>
      </c>
      <c r="G14" s="421">
        <v>38</v>
      </c>
      <c r="H14" s="421">
        <v>32</v>
      </c>
      <c r="I14" s="421">
        <v>30</v>
      </c>
      <c r="J14" s="1030">
        <v>116</v>
      </c>
      <c r="K14" s="420" t="s">
        <v>2878</v>
      </c>
      <c r="L14" s="420" t="s">
        <v>2879</v>
      </c>
      <c r="M14" s="424" t="s">
        <v>2880</v>
      </c>
      <c r="N14" s="420" t="s">
        <v>2881</v>
      </c>
      <c r="O14" s="420" t="s">
        <v>2882</v>
      </c>
      <c r="P14" s="420">
        <v>116</v>
      </c>
      <c r="Q14" s="420" t="s">
        <v>2883</v>
      </c>
      <c r="R14" s="420">
        <v>16</v>
      </c>
      <c r="S14" s="420">
        <v>556</v>
      </c>
      <c r="T14" s="422">
        <v>15</v>
      </c>
      <c r="U14" s="420" t="s">
        <v>2884</v>
      </c>
      <c r="V14" s="422">
        <v>4</v>
      </c>
      <c r="W14" s="422" t="s">
        <v>501</v>
      </c>
      <c r="X14" s="422" t="s">
        <v>2885</v>
      </c>
      <c r="Y14" s="422">
        <v>8</v>
      </c>
      <c r="Z14" s="422" t="s">
        <v>1478</v>
      </c>
      <c r="AA14" s="422" t="s">
        <v>2886</v>
      </c>
      <c r="AB14" s="1031" t="s">
        <v>2887</v>
      </c>
      <c r="AC14" s="422"/>
      <c r="AD14" s="422">
        <v>1</v>
      </c>
      <c r="AE14" s="422"/>
      <c r="AF14" s="422">
        <v>1</v>
      </c>
      <c r="AG14" s="420" t="s">
        <v>2888</v>
      </c>
      <c r="AH14" s="420" t="s">
        <v>2889</v>
      </c>
      <c r="AI14" s="1032">
        <v>1</v>
      </c>
      <c r="AJ14" s="422">
        <v>0</v>
      </c>
      <c r="AK14" s="422">
        <v>0</v>
      </c>
      <c r="AL14" s="432">
        <v>0</v>
      </c>
    </row>
    <row r="15" spans="1:38" ht="384" thickBot="1">
      <c r="A15" s="1033" t="s">
        <v>2890</v>
      </c>
      <c r="B15" s="602"/>
      <c r="C15" s="266"/>
      <c r="D15" s="1034" t="s">
        <v>72</v>
      </c>
      <c r="E15" s="1035" t="s">
        <v>2891</v>
      </c>
      <c r="F15" s="605">
        <v>16</v>
      </c>
      <c r="G15" s="605">
        <v>38</v>
      </c>
      <c r="H15" s="605">
        <v>32</v>
      </c>
      <c r="I15" s="605">
        <v>30</v>
      </c>
      <c r="J15" s="605">
        <v>116</v>
      </c>
      <c r="K15" s="606" t="s">
        <v>2892</v>
      </c>
      <c r="L15" s="257">
        <v>116</v>
      </c>
      <c r="M15" s="1036" t="s">
        <v>2893</v>
      </c>
      <c r="N15" s="1035" t="s">
        <v>57</v>
      </c>
      <c r="O15" s="1035" t="s">
        <v>2882</v>
      </c>
      <c r="P15" s="602">
        <v>348</v>
      </c>
      <c r="Q15" s="1035" t="s">
        <v>2894</v>
      </c>
      <c r="R15" s="274">
        <v>30</v>
      </c>
      <c r="S15" s="274">
        <v>405</v>
      </c>
      <c r="T15" s="273">
        <v>1</v>
      </c>
      <c r="U15" s="257" t="s">
        <v>2895</v>
      </c>
      <c r="V15" s="273">
        <v>2</v>
      </c>
      <c r="W15" s="273" t="s">
        <v>274</v>
      </c>
      <c r="X15" s="422" t="s">
        <v>2885</v>
      </c>
      <c r="Y15" s="422">
        <v>8</v>
      </c>
      <c r="Z15" s="273" t="s">
        <v>2896</v>
      </c>
      <c r="AA15" s="273" t="s">
        <v>2897</v>
      </c>
      <c r="AB15" s="1037" t="s">
        <v>2898</v>
      </c>
      <c r="AC15" s="273"/>
      <c r="AD15" s="273">
        <v>1</v>
      </c>
      <c r="AE15" s="273"/>
      <c r="AF15" s="273">
        <v>1</v>
      </c>
      <c r="AG15" s="257" t="s">
        <v>2899</v>
      </c>
      <c r="AH15" s="257" t="s">
        <v>2900</v>
      </c>
      <c r="AI15" s="1032">
        <v>1</v>
      </c>
      <c r="AJ15" s="273">
        <v>0</v>
      </c>
      <c r="AK15" s="273"/>
      <c r="AL15" s="1038">
        <v>0</v>
      </c>
    </row>
    <row r="16" spans="1:38" ht="315.75" thickBot="1">
      <c r="A16" s="1039" t="s">
        <v>2901</v>
      </c>
      <c r="B16" s="1040"/>
      <c r="C16" s="418" t="s">
        <v>2902</v>
      </c>
      <c r="D16" s="418" t="s">
        <v>2902</v>
      </c>
      <c r="E16" s="420" t="s">
        <v>2903</v>
      </c>
      <c r="F16" s="1029">
        <v>338</v>
      </c>
      <c r="G16" s="1029">
        <v>339</v>
      </c>
      <c r="H16" s="1029">
        <v>338</v>
      </c>
      <c r="I16" s="1029">
        <v>340</v>
      </c>
      <c r="J16" s="1029">
        <f>SUM(F16:I16)</f>
        <v>1355</v>
      </c>
      <c r="K16" s="420" t="s">
        <v>2904</v>
      </c>
      <c r="L16" s="420" t="s">
        <v>2142</v>
      </c>
      <c r="M16" s="418">
        <v>494</v>
      </c>
      <c r="N16" s="925" t="s">
        <v>2905</v>
      </c>
      <c r="O16" s="925" t="s">
        <v>2906</v>
      </c>
      <c r="P16" s="925" t="s">
        <v>2907</v>
      </c>
      <c r="Q16" s="925" t="s">
        <v>2908</v>
      </c>
      <c r="R16" s="920">
        <v>716</v>
      </c>
      <c r="S16" s="420">
        <v>716</v>
      </c>
      <c r="T16" s="418">
        <v>98</v>
      </c>
      <c r="U16" s="420" t="s">
        <v>2909</v>
      </c>
      <c r="V16" s="418">
        <v>12</v>
      </c>
      <c r="W16" s="418" t="s">
        <v>2910</v>
      </c>
      <c r="X16" s="420" t="s">
        <v>2911</v>
      </c>
      <c r="Y16" s="418">
        <v>6</v>
      </c>
      <c r="Z16" s="420" t="s">
        <v>2912</v>
      </c>
      <c r="AA16" s="1041" t="s">
        <v>2913</v>
      </c>
      <c r="AB16" s="420" t="s">
        <v>2914</v>
      </c>
      <c r="AC16" s="420" t="s">
        <v>2915</v>
      </c>
      <c r="AD16" s="420"/>
      <c r="AE16" s="1041" t="s">
        <v>2916</v>
      </c>
      <c r="AF16" s="421"/>
      <c r="AG16" s="420" t="s">
        <v>2917</v>
      </c>
      <c r="AH16" s="420" t="s">
        <v>2918</v>
      </c>
      <c r="AI16" s="1042">
        <v>1</v>
      </c>
      <c r="AJ16" s="418">
        <v>80</v>
      </c>
      <c r="AK16" s="1043"/>
      <c r="AL16" s="1044" t="s">
        <v>2919</v>
      </c>
    </row>
    <row r="17" spans="1:38" ht="15.75" thickBot="1">
      <c r="A17" s="620"/>
      <c r="B17" s="621"/>
      <c r="C17" s="622"/>
      <c r="D17" s="623"/>
      <c r="E17" s="622"/>
      <c r="F17" s="624"/>
      <c r="G17" s="624"/>
      <c r="H17" s="624"/>
      <c r="I17" s="624"/>
      <c r="J17" s="165">
        <f t="shared" ref="J17:J18" si="0">SUM(F17:I17)</f>
        <v>0</v>
      </c>
      <c r="K17" s="625"/>
      <c r="L17" s="626"/>
      <c r="M17" s="627"/>
      <c r="N17" s="627"/>
      <c r="O17" s="628"/>
      <c r="P17" s="628"/>
      <c r="Q17" s="628"/>
      <c r="R17" s="629"/>
      <c r="S17" s="624"/>
      <c r="T17" s="624"/>
      <c r="U17" s="624"/>
      <c r="V17" s="621"/>
      <c r="W17" s="622"/>
      <c r="X17" s="622"/>
      <c r="Y17" s="622"/>
      <c r="Z17" s="622"/>
      <c r="AA17" s="622"/>
      <c r="AB17" s="622"/>
      <c r="AC17" s="622"/>
      <c r="AD17" s="622"/>
      <c r="AE17" s="622"/>
      <c r="AF17" s="622"/>
      <c r="AG17" s="630"/>
      <c r="AH17" s="631"/>
      <c r="AI17" s="631"/>
      <c r="AJ17" s="622"/>
      <c r="AK17" s="632"/>
      <c r="AL17" s="633"/>
    </row>
    <row r="18" spans="1:38" ht="15.75" thickBot="1">
      <c r="A18" s="764" t="s">
        <v>45</v>
      </c>
      <c r="B18" s="764"/>
      <c r="C18" s="764"/>
      <c r="D18" s="764"/>
      <c r="E18" s="764"/>
      <c r="F18" s="765">
        <f>SUM(F12:F17)</f>
        <v>370</v>
      </c>
      <c r="G18" s="765">
        <f>SUM(G12:G17)</f>
        <v>415</v>
      </c>
      <c r="H18" s="765">
        <f>SUM(H12:H17)</f>
        <v>402</v>
      </c>
      <c r="I18" s="765">
        <f>SUM(I12:I17)</f>
        <v>400</v>
      </c>
      <c r="J18" s="759">
        <f t="shared" si="0"/>
        <v>1587</v>
      </c>
      <c r="K18" s="766" t="s">
        <v>57</v>
      </c>
      <c r="L18" s="766" t="s">
        <v>57</v>
      </c>
      <c r="M18" s="766" t="s">
        <v>57</v>
      </c>
      <c r="N18" s="765"/>
      <c r="O18" s="765"/>
      <c r="P18" s="765"/>
      <c r="Q18" s="765"/>
      <c r="R18" s="765">
        <f>SUM(R12:R17)</f>
        <v>762</v>
      </c>
      <c r="S18" s="765">
        <f>SUM(S12:S17)</f>
        <v>1677</v>
      </c>
      <c r="T18" s="765">
        <f>SUM(T12:T17)</f>
        <v>114</v>
      </c>
      <c r="U18" s="765"/>
      <c r="V18" s="765">
        <f t="shared" ref="V18:AJ18" si="1">SUM(V12:V17)</f>
        <v>18</v>
      </c>
      <c r="W18" s="765">
        <f t="shared" si="1"/>
        <v>0</v>
      </c>
      <c r="X18" s="765"/>
      <c r="Y18" s="765">
        <f t="shared" si="1"/>
        <v>22</v>
      </c>
      <c r="Z18" s="765">
        <f t="shared" si="1"/>
        <v>0</v>
      </c>
      <c r="AA18" s="765"/>
      <c r="AB18" s="765"/>
      <c r="AC18" s="173" t="s">
        <v>50</v>
      </c>
      <c r="AD18" s="765">
        <f t="shared" si="1"/>
        <v>2</v>
      </c>
      <c r="AE18" s="765">
        <f t="shared" si="1"/>
        <v>0</v>
      </c>
      <c r="AF18" s="765">
        <f t="shared" si="1"/>
        <v>2</v>
      </c>
      <c r="AG18" s="765"/>
      <c r="AH18" s="765"/>
      <c r="AI18" s="765"/>
      <c r="AJ18" s="765">
        <f t="shared" si="1"/>
        <v>80</v>
      </c>
      <c r="AK18" s="765"/>
      <c r="AL18" s="762"/>
    </row>
    <row r="19" spans="1:38" ht="15.75" thickBot="1">
      <c r="A19" s="1058" t="s">
        <v>102</v>
      </c>
      <c r="B19" s="1059"/>
      <c r="C19" s="1059"/>
      <c r="D19" s="1059"/>
      <c r="E19" s="1059"/>
      <c r="F19" s="1059"/>
      <c r="G19" s="1059"/>
      <c r="H19" s="1059"/>
      <c r="I19" s="1059"/>
      <c r="J19" s="1059"/>
      <c r="K19" s="1059"/>
      <c r="L19" s="1059"/>
      <c r="M19" s="1059"/>
      <c r="N19" s="1059"/>
      <c r="O19" s="1059"/>
      <c r="P19" s="1059"/>
      <c r="Q19" s="1059"/>
      <c r="R19" s="1059"/>
      <c r="S19" s="1059"/>
      <c r="T19" s="1059"/>
      <c r="U19" s="1059"/>
      <c r="V19" s="1059"/>
      <c r="W19" s="1059"/>
      <c r="X19" s="1059"/>
      <c r="Y19" s="1059"/>
      <c r="Z19" s="1059"/>
      <c r="AA19" s="1059"/>
      <c r="AB19" s="1059"/>
      <c r="AC19" s="1059"/>
      <c r="AD19" s="1059"/>
      <c r="AE19" s="1059"/>
      <c r="AF19" s="1059"/>
      <c r="AG19" s="1059"/>
      <c r="AH19" s="1059"/>
      <c r="AI19" s="1059"/>
      <c r="AJ19" s="1059"/>
      <c r="AK19" s="1059"/>
      <c r="AL19" s="1120"/>
    </row>
    <row r="23" spans="1:38">
      <c r="A23" s="1125" t="s">
        <v>231</v>
      </c>
      <c r="B23" s="1125"/>
      <c r="C23" s="1125"/>
      <c r="D23" s="1125"/>
      <c r="E23" s="1125"/>
    </row>
    <row r="24" spans="1:38">
      <c r="A24" t="s">
        <v>2920</v>
      </c>
    </row>
    <row r="25" spans="1:38">
      <c r="A25" t="s">
        <v>2921</v>
      </c>
    </row>
    <row r="27" spans="1:38">
      <c r="A27" s="1125" t="s">
        <v>231</v>
      </c>
      <c r="B27" s="1125"/>
      <c r="C27" s="1125"/>
      <c r="D27" s="1125"/>
      <c r="E27" s="1125"/>
    </row>
    <row r="28" spans="1:38">
      <c r="A28" t="s">
        <v>232</v>
      </c>
    </row>
  </sheetData>
  <mergeCells count="40">
    <mergeCell ref="A19:AL19"/>
    <mergeCell ref="A23:E23"/>
    <mergeCell ref="AJ11:AJ13"/>
    <mergeCell ref="AK11:AK13"/>
    <mergeCell ref="S11:S13"/>
    <mergeCell ref="A27:E27"/>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7"/>
  <sheetViews>
    <sheetView workbookViewId="0">
      <selection sqref="A1:E4"/>
    </sheetView>
  </sheetViews>
  <sheetFormatPr baseColWidth="10" defaultRowHeight="15"/>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25"/>
    </row>
    <row r="7" spans="1:38">
      <c r="A7" s="4" t="s">
        <v>690</v>
      </c>
      <c r="B7" s="4"/>
      <c r="C7" s="4"/>
      <c r="D7" s="4" t="s">
        <v>2469</v>
      </c>
      <c r="E7" s="4"/>
      <c r="F7" s="4"/>
      <c r="G7" s="4"/>
      <c r="H7" s="4"/>
      <c r="I7" s="4"/>
      <c r="J7" s="4"/>
      <c r="K7" s="4"/>
    </row>
    <row r="8" spans="1:38">
      <c r="A8" s="4" t="s">
        <v>2311</v>
      </c>
      <c r="B8" s="4"/>
      <c r="C8" s="4"/>
      <c r="D8" s="4">
        <v>4</v>
      </c>
      <c r="E8" s="4"/>
      <c r="F8" s="4"/>
      <c r="G8" s="4"/>
      <c r="H8" s="4"/>
      <c r="I8" s="4"/>
    </row>
    <row r="9" spans="1:38">
      <c r="A9" s="5"/>
      <c r="B9" s="5"/>
      <c r="C9" s="5"/>
      <c r="D9" s="5"/>
      <c r="E9" s="5"/>
      <c r="F9" s="5"/>
      <c r="G9" s="5"/>
      <c r="H9" s="5"/>
      <c r="I9" s="5"/>
    </row>
    <row r="10" spans="1:38">
      <c r="A10" s="1382" t="s">
        <v>8</v>
      </c>
      <c r="B10" s="1382"/>
      <c r="C10" s="1382"/>
      <c r="D10" s="1382"/>
      <c r="E10" s="1382"/>
      <c r="F10" s="1382"/>
      <c r="G10" s="1382"/>
      <c r="H10" s="1382"/>
      <c r="I10" s="1382"/>
      <c r="J10" s="1382"/>
      <c r="K10" s="1382"/>
      <c r="L10" s="1382"/>
      <c r="M10" s="1382"/>
      <c r="N10" s="1382"/>
      <c r="O10" s="756"/>
      <c r="P10" s="756"/>
      <c r="Q10" s="756"/>
      <c r="R10" s="1383" t="s">
        <v>9</v>
      </c>
      <c r="S10" s="1383"/>
      <c r="T10" s="1383"/>
      <c r="U10" s="1383"/>
      <c r="V10" s="1383"/>
      <c r="W10" s="1383"/>
      <c r="X10" s="1383"/>
      <c r="Y10" s="1383"/>
      <c r="Z10" s="1383"/>
      <c r="AA10" s="1383"/>
      <c r="AB10" s="1383"/>
      <c r="AC10" s="1383"/>
      <c r="AD10" s="1383"/>
      <c r="AE10" s="1383"/>
      <c r="AF10" s="1383"/>
      <c r="AG10" s="1383"/>
      <c r="AH10" s="1383"/>
      <c r="AI10" s="1383"/>
      <c r="AJ10" s="1383"/>
      <c r="AK10" s="1383"/>
      <c r="AL10" s="1383"/>
    </row>
    <row r="11" spans="1:38" ht="15" customHeight="1">
      <c r="A11" s="1384" t="s">
        <v>10</v>
      </c>
      <c r="B11" s="1139" t="s">
        <v>11</v>
      </c>
      <c r="C11" s="1139"/>
      <c r="D11" s="1139"/>
      <c r="E11" s="1139" t="s">
        <v>12</v>
      </c>
      <c r="F11" s="1139" t="s">
        <v>13</v>
      </c>
      <c r="G11" s="1139"/>
      <c r="H11" s="1139"/>
      <c r="I11" s="1139"/>
      <c r="J11" s="1139"/>
      <c r="K11" s="1139" t="s">
        <v>14</v>
      </c>
      <c r="L11" s="1139" t="s">
        <v>15</v>
      </c>
      <c r="M11" s="1139" t="s">
        <v>16</v>
      </c>
      <c r="N11" s="1139" t="s">
        <v>17</v>
      </c>
      <c r="O11" s="1137" t="s">
        <v>18</v>
      </c>
      <c r="P11" s="1138" t="s">
        <v>19</v>
      </c>
      <c r="Q11" s="1139" t="s">
        <v>20</v>
      </c>
      <c r="R11" s="1129" t="s">
        <v>21</v>
      </c>
      <c r="S11" s="1129" t="s">
        <v>22</v>
      </c>
      <c r="T11" s="1129" t="s">
        <v>23</v>
      </c>
      <c r="U11" s="1129" t="s">
        <v>101</v>
      </c>
      <c r="V11" s="1127" t="s">
        <v>25</v>
      </c>
      <c r="W11" s="1127"/>
      <c r="X11" s="1127"/>
      <c r="Y11" s="1127"/>
      <c r="Z11" s="1127"/>
      <c r="AA11" s="1131" t="s">
        <v>26</v>
      </c>
      <c r="AB11" s="1127" t="s">
        <v>27</v>
      </c>
      <c r="AC11" s="1127" t="s">
        <v>28</v>
      </c>
      <c r="AD11" s="1127"/>
      <c r="AE11" s="1127" t="s">
        <v>29</v>
      </c>
      <c r="AF11" s="1127"/>
      <c r="AG11" s="1129" t="s">
        <v>30</v>
      </c>
      <c r="AH11" s="1129" t="s">
        <v>31</v>
      </c>
      <c r="AI11" s="1129" t="s">
        <v>32</v>
      </c>
      <c r="AJ11" s="1129" t="s">
        <v>33</v>
      </c>
      <c r="AK11" s="1129" t="s">
        <v>34</v>
      </c>
      <c r="AL11" s="1129" t="s">
        <v>35</v>
      </c>
    </row>
    <row r="12" spans="1:38">
      <c r="A12" s="1384"/>
      <c r="B12" s="1139"/>
      <c r="C12" s="1139"/>
      <c r="D12" s="1139"/>
      <c r="E12" s="1139"/>
      <c r="F12" s="1139"/>
      <c r="G12" s="1139"/>
      <c r="H12" s="1139"/>
      <c r="I12" s="1139"/>
      <c r="J12" s="1139"/>
      <c r="K12" s="1139"/>
      <c r="L12" s="1139"/>
      <c r="M12" s="1139"/>
      <c r="N12" s="1139"/>
      <c r="O12" s="1137"/>
      <c r="P12" s="1138"/>
      <c r="Q12" s="1139"/>
      <c r="R12" s="1129"/>
      <c r="S12" s="1129"/>
      <c r="T12" s="1129"/>
      <c r="U12" s="1129"/>
      <c r="V12" s="1127" t="s">
        <v>36</v>
      </c>
      <c r="W12" s="1127"/>
      <c r="X12" s="1127" t="s">
        <v>37</v>
      </c>
      <c r="Y12" s="1127"/>
      <c r="Z12" s="1127"/>
      <c r="AA12" s="1131"/>
      <c r="AB12" s="1127"/>
      <c r="AC12" s="1127"/>
      <c r="AD12" s="1127"/>
      <c r="AE12" s="1127"/>
      <c r="AF12" s="1127"/>
      <c r="AG12" s="1129"/>
      <c r="AH12" s="1129"/>
      <c r="AI12" s="1129"/>
      <c r="AJ12" s="1129"/>
      <c r="AK12" s="1129"/>
      <c r="AL12" s="1129"/>
    </row>
    <row r="13" spans="1:38" ht="56.25">
      <c r="A13" s="1384"/>
      <c r="B13" s="448" t="s">
        <v>38</v>
      </c>
      <c r="C13" s="448" t="s">
        <v>39</v>
      </c>
      <c r="D13" s="449" t="s">
        <v>40</v>
      </c>
      <c r="E13" s="1139"/>
      <c r="F13" s="289" t="s">
        <v>41</v>
      </c>
      <c r="G13" s="289" t="s">
        <v>42</v>
      </c>
      <c r="H13" s="289" t="s">
        <v>43</v>
      </c>
      <c r="I13" s="289" t="s">
        <v>44</v>
      </c>
      <c r="J13" s="450" t="s">
        <v>45</v>
      </c>
      <c r="K13" s="1139"/>
      <c r="L13" s="1139"/>
      <c r="M13" s="1139"/>
      <c r="N13" s="1139"/>
      <c r="O13" s="1137"/>
      <c r="P13" s="1138"/>
      <c r="Q13" s="1139"/>
      <c r="R13" s="1129"/>
      <c r="S13" s="1129"/>
      <c r="T13" s="1129"/>
      <c r="U13" s="1129"/>
      <c r="V13" s="109" t="s">
        <v>46</v>
      </c>
      <c r="W13" s="109" t="s">
        <v>47</v>
      </c>
      <c r="X13" s="109" t="s">
        <v>48</v>
      </c>
      <c r="Y13" s="109" t="s">
        <v>49</v>
      </c>
      <c r="Z13" s="109" t="s">
        <v>47</v>
      </c>
      <c r="AA13" s="1131"/>
      <c r="AB13" s="1127"/>
      <c r="AC13" s="109" t="s">
        <v>50</v>
      </c>
      <c r="AD13" s="109" t="s">
        <v>51</v>
      </c>
      <c r="AE13" s="109" t="s">
        <v>52</v>
      </c>
      <c r="AF13" s="109" t="s">
        <v>53</v>
      </c>
      <c r="AG13" s="1129"/>
      <c r="AH13" s="1129"/>
      <c r="AI13" s="1129"/>
      <c r="AJ13" s="1129"/>
      <c r="AK13" s="1129"/>
      <c r="AL13" s="1129"/>
    </row>
    <row r="14" spans="1:38">
      <c r="A14" s="757"/>
      <c r="B14" s="757"/>
      <c r="C14" s="757"/>
      <c r="D14" s="757"/>
      <c r="E14" s="757"/>
      <c r="F14" s="758"/>
      <c r="G14" s="758"/>
      <c r="H14" s="758"/>
      <c r="I14" s="758"/>
      <c r="J14" s="759">
        <f>SUM(F14:I14)</f>
        <v>0</v>
      </c>
      <c r="K14" s="760"/>
      <c r="L14" s="760"/>
      <c r="M14" s="760"/>
      <c r="N14" s="760"/>
      <c r="O14" s="760"/>
      <c r="P14" s="760"/>
      <c r="Q14" s="760"/>
      <c r="R14" s="758"/>
      <c r="S14" s="758"/>
      <c r="T14" s="761"/>
      <c r="U14" s="760"/>
      <c r="V14" s="761"/>
      <c r="W14" s="761"/>
      <c r="X14" s="761"/>
      <c r="Y14" s="761"/>
      <c r="Z14" s="761"/>
      <c r="AA14" s="761"/>
      <c r="AB14" s="761"/>
      <c r="AC14" s="761"/>
      <c r="AD14" s="761"/>
      <c r="AE14" s="761"/>
      <c r="AF14" s="761"/>
      <c r="AG14" s="760"/>
      <c r="AH14" s="760"/>
      <c r="AI14" s="760"/>
      <c r="AJ14" s="761"/>
      <c r="AK14" s="761"/>
      <c r="AL14" s="762"/>
    </row>
    <row r="15" spans="1:38" ht="225">
      <c r="A15" s="767" t="s">
        <v>2343</v>
      </c>
      <c r="B15" s="768" t="s">
        <v>55</v>
      </c>
      <c r="C15" s="281"/>
      <c r="D15" s="768"/>
      <c r="E15" s="769" t="s">
        <v>2344</v>
      </c>
      <c r="F15" s="173"/>
      <c r="G15" s="173"/>
      <c r="H15" s="397">
        <v>200</v>
      </c>
      <c r="I15" s="397">
        <v>200</v>
      </c>
      <c r="J15" s="770">
        <f t="shared" ref="J15" si="0">SUM(F15:I15)</f>
        <v>400</v>
      </c>
      <c r="K15" s="211" t="s">
        <v>2345</v>
      </c>
      <c r="L15" s="215" t="s">
        <v>697</v>
      </c>
      <c r="M15" s="281">
        <v>392</v>
      </c>
      <c r="N15" s="769" t="s">
        <v>2346</v>
      </c>
      <c r="O15" s="769" t="s">
        <v>2347</v>
      </c>
      <c r="P15" s="65">
        <v>3</v>
      </c>
      <c r="Q15" s="133" t="s">
        <v>2348</v>
      </c>
      <c r="R15" s="296">
        <v>2</v>
      </c>
      <c r="S15" s="133">
        <v>192</v>
      </c>
      <c r="T15" s="133">
        <v>1</v>
      </c>
      <c r="U15" s="133" t="s">
        <v>2349</v>
      </c>
      <c r="V15" s="133">
        <v>0</v>
      </c>
      <c r="W15" s="133">
        <v>0</v>
      </c>
      <c r="X15" s="133" t="s">
        <v>2350</v>
      </c>
      <c r="Y15" s="133">
        <v>6</v>
      </c>
      <c r="Z15" s="760" t="s">
        <v>2351</v>
      </c>
      <c r="AA15" s="760">
        <v>0</v>
      </c>
      <c r="AB15" s="760">
        <v>1</v>
      </c>
      <c r="AC15" s="760">
        <v>0</v>
      </c>
      <c r="AD15" s="760">
        <v>1</v>
      </c>
      <c r="AE15" s="760" t="s">
        <v>2352</v>
      </c>
      <c r="AF15" s="760" t="s">
        <v>2353</v>
      </c>
      <c r="AG15" s="760"/>
      <c r="AH15" s="760">
        <v>0</v>
      </c>
      <c r="AI15" s="760"/>
      <c r="AJ15" s="771" t="s">
        <v>2354</v>
      </c>
    </row>
    <row r="16" spans="1:38" ht="409.5">
      <c r="A16" s="767" t="s">
        <v>2355</v>
      </c>
      <c r="B16" s="768" t="s">
        <v>55</v>
      </c>
      <c r="C16" s="281"/>
      <c r="D16" s="768"/>
      <c r="E16" s="769" t="s">
        <v>2344</v>
      </c>
      <c r="F16" s="173"/>
      <c r="G16" s="173"/>
      <c r="H16" s="397">
        <v>170</v>
      </c>
      <c r="I16" s="397">
        <v>170</v>
      </c>
      <c r="J16" s="770">
        <f t="shared" ref="J16:J37" si="1">SUM(F16:I16)</f>
        <v>340</v>
      </c>
      <c r="K16" s="211" t="s">
        <v>2345</v>
      </c>
      <c r="L16" s="215" t="s">
        <v>697</v>
      </c>
      <c r="M16" s="281">
        <v>392</v>
      </c>
      <c r="N16" s="768" t="s">
        <v>2356</v>
      </c>
      <c r="O16" s="769" t="s">
        <v>2347</v>
      </c>
      <c r="P16" s="281">
        <v>3</v>
      </c>
      <c r="Q16" s="133" t="s">
        <v>2348</v>
      </c>
      <c r="R16" s="772">
        <v>17</v>
      </c>
      <c r="S16" s="132">
        <v>440</v>
      </c>
      <c r="T16" s="133">
        <v>17</v>
      </c>
      <c r="U16" s="133" t="s">
        <v>2357</v>
      </c>
      <c r="V16" s="133">
        <v>1</v>
      </c>
      <c r="W16" s="133">
        <v>8</v>
      </c>
      <c r="X16" s="133" t="s">
        <v>2356</v>
      </c>
      <c r="Y16" s="133">
        <v>10</v>
      </c>
      <c r="Z16" s="760" t="s">
        <v>2358</v>
      </c>
      <c r="AA16" s="760"/>
      <c r="AB16" s="760">
        <v>1</v>
      </c>
      <c r="AC16" s="760"/>
      <c r="AD16" s="760">
        <v>1</v>
      </c>
      <c r="AE16" s="760" t="s">
        <v>2359</v>
      </c>
      <c r="AF16" s="760" t="s">
        <v>2360</v>
      </c>
      <c r="AG16" s="760"/>
      <c r="AH16" s="760">
        <v>0</v>
      </c>
      <c r="AI16" s="760"/>
      <c r="AJ16" s="773" t="s">
        <v>2361</v>
      </c>
    </row>
    <row r="17" spans="1:36" ht="225">
      <c r="A17" s="767" t="s">
        <v>2362</v>
      </c>
      <c r="B17" s="768" t="s">
        <v>55</v>
      </c>
      <c r="C17" s="281"/>
      <c r="D17" s="768"/>
      <c r="E17" s="769" t="s">
        <v>2344</v>
      </c>
      <c r="F17" s="173"/>
      <c r="G17" s="173"/>
      <c r="H17" s="397">
        <v>250</v>
      </c>
      <c r="I17" s="397">
        <v>250</v>
      </c>
      <c r="J17" s="770">
        <f t="shared" si="1"/>
        <v>500</v>
      </c>
      <c r="K17" s="211" t="s">
        <v>2345</v>
      </c>
      <c r="L17" s="215" t="s">
        <v>697</v>
      </c>
      <c r="M17" s="65">
        <v>392</v>
      </c>
      <c r="N17" s="768" t="s">
        <v>2346</v>
      </c>
      <c r="O17" s="769" t="s">
        <v>2347</v>
      </c>
      <c r="P17" s="65">
        <v>6</v>
      </c>
      <c r="Q17" s="133" t="s">
        <v>2348</v>
      </c>
      <c r="R17" s="296">
        <v>6</v>
      </c>
      <c r="S17" s="296">
        <v>165</v>
      </c>
      <c r="T17" s="133">
        <v>7</v>
      </c>
      <c r="U17" s="133" t="s">
        <v>2363</v>
      </c>
      <c r="V17" s="133">
        <v>0</v>
      </c>
      <c r="W17" s="133">
        <v>0</v>
      </c>
      <c r="X17" s="133" t="s">
        <v>2364</v>
      </c>
      <c r="Y17" s="133">
        <v>8</v>
      </c>
      <c r="Z17" s="760" t="s">
        <v>2365</v>
      </c>
      <c r="AA17" s="760">
        <v>0</v>
      </c>
      <c r="AB17" s="760">
        <v>1</v>
      </c>
      <c r="AC17" s="760">
        <v>1</v>
      </c>
      <c r="AD17" s="760">
        <v>1</v>
      </c>
      <c r="AE17" s="760" t="s">
        <v>2366</v>
      </c>
      <c r="AF17" s="760" t="s">
        <v>2367</v>
      </c>
      <c r="AG17" s="760"/>
      <c r="AH17" s="760">
        <v>0</v>
      </c>
      <c r="AI17" s="760"/>
      <c r="AJ17" s="771" t="s">
        <v>2354</v>
      </c>
    </row>
    <row r="18" spans="1:36" ht="225">
      <c r="A18" s="767" t="s">
        <v>2368</v>
      </c>
      <c r="B18" s="768" t="s">
        <v>55</v>
      </c>
      <c r="C18" s="281"/>
      <c r="D18" s="768"/>
      <c r="E18" s="769" t="s">
        <v>2344</v>
      </c>
      <c r="F18" s="173"/>
      <c r="G18" s="173"/>
      <c r="H18" s="397">
        <v>250</v>
      </c>
      <c r="I18" s="397">
        <v>250</v>
      </c>
      <c r="J18" s="770">
        <f t="shared" si="1"/>
        <v>500</v>
      </c>
      <c r="K18" s="211" t="s">
        <v>2345</v>
      </c>
      <c r="L18" s="215" t="s">
        <v>697</v>
      </c>
      <c r="M18" s="281">
        <v>392</v>
      </c>
      <c r="N18" s="768" t="s">
        <v>2346</v>
      </c>
      <c r="O18" s="769" t="s">
        <v>2347</v>
      </c>
      <c r="P18" s="281">
        <v>10</v>
      </c>
      <c r="Q18" s="133" t="s">
        <v>2348</v>
      </c>
      <c r="R18" s="296">
        <v>1</v>
      </c>
      <c r="S18" s="296">
        <v>50</v>
      </c>
      <c r="T18" s="133">
        <v>1</v>
      </c>
      <c r="U18" s="133" t="s">
        <v>2369</v>
      </c>
      <c r="V18" s="133">
        <v>1</v>
      </c>
      <c r="W18" s="133" t="s">
        <v>1291</v>
      </c>
      <c r="X18" s="133" t="s">
        <v>2370</v>
      </c>
      <c r="Y18" s="133">
        <v>1</v>
      </c>
      <c r="Z18" s="760" t="s">
        <v>501</v>
      </c>
      <c r="AA18" s="760">
        <v>0</v>
      </c>
      <c r="AB18" s="760">
        <v>1</v>
      </c>
      <c r="AC18" s="760">
        <v>0</v>
      </c>
      <c r="AD18" s="760">
        <v>1</v>
      </c>
      <c r="AE18" s="760" t="s">
        <v>2371</v>
      </c>
      <c r="AF18" s="760" t="s">
        <v>2372</v>
      </c>
      <c r="AG18" s="760"/>
      <c r="AH18" s="760">
        <v>0</v>
      </c>
      <c r="AI18" s="760"/>
      <c r="AJ18" s="771" t="s">
        <v>2354</v>
      </c>
    </row>
    <row r="19" spans="1:36" ht="225">
      <c r="A19" s="767" t="s">
        <v>2373</v>
      </c>
      <c r="B19" s="768" t="s">
        <v>55</v>
      </c>
      <c r="C19" s="281"/>
      <c r="D19" s="768"/>
      <c r="E19" s="769" t="s">
        <v>2344</v>
      </c>
      <c r="F19" s="173"/>
      <c r="G19" s="173"/>
      <c r="H19" s="397">
        <v>200</v>
      </c>
      <c r="I19" s="397">
        <v>200</v>
      </c>
      <c r="J19" s="770">
        <f t="shared" si="1"/>
        <v>400</v>
      </c>
      <c r="K19" s="211" t="s">
        <v>2345</v>
      </c>
      <c r="L19" s="215" t="s">
        <v>697</v>
      </c>
      <c r="M19" s="281">
        <v>392</v>
      </c>
      <c r="N19" s="768" t="s">
        <v>2346</v>
      </c>
      <c r="O19" s="769" t="s">
        <v>2347</v>
      </c>
      <c r="P19" s="281">
        <v>4</v>
      </c>
      <c r="Q19" s="133" t="s">
        <v>2348</v>
      </c>
      <c r="R19" s="772">
        <v>23</v>
      </c>
      <c r="S19" s="133">
        <v>350</v>
      </c>
      <c r="T19" s="133">
        <v>4</v>
      </c>
      <c r="U19" s="133" t="s">
        <v>2374</v>
      </c>
      <c r="V19" s="133">
        <v>0</v>
      </c>
      <c r="W19" s="133">
        <v>0</v>
      </c>
      <c r="X19" s="133" t="s">
        <v>1953</v>
      </c>
      <c r="Y19" s="133">
        <v>7</v>
      </c>
      <c r="Z19" s="760" t="s">
        <v>2375</v>
      </c>
      <c r="AA19" s="760">
        <v>0</v>
      </c>
      <c r="AB19" s="760">
        <v>1</v>
      </c>
      <c r="AC19" s="760">
        <v>0</v>
      </c>
      <c r="AD19" s="760">
        <v>1</v>
      </c>
      <c r="AE19" s="760" t="s">
        <v>2376</v>
      </c>
      <c r="AF19" s="760" t="s">
        <v>2377</v>
      </c>
      <c r="AG19" s="760"/>
      <c r="AH19" s="760">
        <v>0</v>
      </c>
      <c r="AI19" s="760"/>
      <c r="AJ19" s="773" t="s">
        <v>2361</v>
      </c>
    </row>
    <row r="20" spans="1:36" ht="270">
      <c r="A20" s="767" t="s">
        <v>2378</v>
      </c>
      <c r="B20" s="768" t="s">
        <v>55</v>
      </c>
      <c r="C20" s="281"/>
      <c r="D20" s="768"/>
      <c r="E20" s="769" t="s">
        <v>2344</v>
      </c>
      <c r="F20" s="173"/>
      <c r="G20" s="173"/>
      <c r="H20" s="397">
        <v>200</v>
      </c>
      <c r="I20" s="397">
        <v>200</v>
      </c>
      <c r="J20" s="770">
        <f t="shared" si="1"/>
        <v>400</v>
      </c>
      <c r="K20" s="211" t="s">
        <v>2345</v>
      </c>
      <c r="L20" s="215" t="s">
        <v>697</v>
      </c>
      <c r="M20" s="281">
        <v>392</v>
      </c>
      <c r="N20" s="768" t="s">
        <v>2356</v>
      </c>
      <c r="O20" s="769" t="s">
        <v>2347</v>
      </c>
      <c r="P20" s="281">
        <v>4</v>
      </c>
      <c r="Q20" s="133" t="s">
        <v>2348</v>
      </c>
      <c r="R20" s="772">
        <v>14</v>
      </c>
      <c r="S20" s="132">
        <v>280</v>
      </c>
      <c r="T20" s="133">
        <v>6</v>
      </c>
      <c r="U20" s="133" t="s">
        <v>2379</v>
      </c>
      <c r="V20" s="133">
        <v>0</v>
      </c>
      <c r="W20" s="133">
        <v>0</v>
      </c>
      <c r="X20" s="133" t="s">
        <v>2356</v>
      </c>
      <c r="Y20" s="133">
        <v>18</v>
      </c>
      <c r="Z20" s="760" t="s">
        <v>2380</v>
      </c>
      <c r="AA20" s="760">
        <v>0</v>
      </c>
      <c r="AB20" s="760">
        <v>1</v>
      </c>
      <c r="AC20" s="760">
        <v>0</v>
      </c>
      <c r="AD20" s="760">
        <v>1</v>
      </c>
      <c r="AE20" s="760" t="s">
        <v>2381</v>
      </c>
      <c r="AF20" s="760" t="s">
        <v>2382</v>
      </c>
      <c r="AG20" s="760"/>
      <c r="AH20" s="760">
        <v>0</v>
      </c>
      <c r="AI20" s="760"/>
      <c r="AJ20" s="773" t="s">
        <v>2361</v>
      </c>
    </row>
    <row r="21" spans="1:36" ht="409.5">
      <c r="A21" s="767" t="s">
        <v>2383</v>
      </c>
      <c r="B21" s="768" t="s">
        <v>55</v>
      </c>
      <c r="C21" s="281"/>
      <c r="D21" s="768"/>
      <c r="E21" s="769" t="s">
        <v>2384</v>
      </c>
      <c r="F21" s="173"/>
      <c r="G21" s="173"/>
      <c r="H21" s="397">
        <v>400</v>
      </c>
      <c r="I21" s="397">
        <v>400</v>
      </c>
      <c r="J21" s="770">
        <f t="shared" si="1"/>
        <v>800</v>
      </c>
      <c r="K21" s="211" t="s">
        <v>2345</v>
      </c>
      <c r="L21" s="215" t="s">
        <v>697</v>
      </c>
      <c r="M21" s="281">
        <v>392</v>
      </c>
      <c r="N21" s="769" t="s">
        <v>2346</v>
      </c>
      <c r="O21" s="769" t="s">
        <v>2347</v>
      </c>
      <c r="P21" s="281">
        <v>10</v>
      </c>
      <c r="Q21" s="133" t="s">
        <v>2348</v>
      </c>
      <c r="R21" s="133">
        <v>150</v>
      </c>
      <c r="S21" s="133" t="s">
        <v>2385</v>
      </c>
      <c r="T21" s="133">
        <v>10</v>
      </c>
      <c r="U21" s="133" t="s">
        <v>2386</v>
      </c>
      <c r="V21" s="133">
        <v>0</v>
      </c>
      <c r="W21" s="133">
        <v>0</v>
      </c>
      <c r="X21" s="133" t="s">
        <v>1953</v>
      </c>
      <c r="Y21" s="133">
        <v>3</v>
      </c>
      <c r="Z21" s="774" t="s">
        <v>1445</v>
      </c>
      <c r="AA21" s="774">
        <v>0</v>
      </c>
      <c r="AB21" s="774">
        <v>1</v>
      </c>
      <c r="AC21" s="774">
        <v>0</v>
      </c>
      <c r="AD21" s="774">
        <v>1</v>
      </c>
      <c r="AE21" s="774" t="s">
        <v>2387</v>
      </c>
      <c r="AF21" s="774" t="s">
        <v>2388</v>
      </c>
      <c r="AG21" s="774"/>
      <c r="AH21" s="774">
        <v>0</v>
      </c>
      <c r="AI21" s="774"/>
      <c r="AJ21" s="775" t="s">
        <v>2389</v>
      </c>
    </row>
    <row r="22" spans="1:36" ht="236.25">
      <c r="A22" s="767" t="s">
        <v>2390</v>
      </c>
      <c r="B22" s="768" t="s">
        <v>55</v>
      </c>
      <c r="C22" s="281"/>
      <c r="D22" s="768"/>
      <c r="E22" s="769" t="s">
        <v>2384</v>
      </c>
      <c r="F22" s="173"/>
      <c r="G22" s="173"/>
      <c r="H22" s="397">
        <v>200</v>
      </c>
      <c r="I22" s="397">
        <v>200</v>
      </c>
      <c r="J22" s="770">
        <f t="shared" si="1"/>
        <v>400</v>
      </c>
      <c r="K22" s="211" t="s">
        <v>2345</v>
      </c>
      <c r="L22" s="215" t="s">
        <v>697</v>
      </c>
      <c r="M22" s="281">
        <v>392</v>
      </c>
      <c r="N22" s="768" t="s">
        <v>2346</v>
      </c>
      <c r="O22" s="769" t="s">
        <v>2347</v>
      </c>
      <c r="P22" s="281">
        <v>4</v>
      </c>
      <c r="Q22" s="133" t="s">
        <v>2348</v>
      </c>
      <c r="R22" s="39">
        <v>4</v>
      </c>
      <c r="S22" s="39">
        <v>80</v>
      </c>
      <c r="T22" s="39">
        <v>1</v>
      </c>
      <c r="U22" s="39" t="s">
        <v>2391</v>
      </c>
      <c r="V22" s="39">
        <v>0</v>
      </c>
      <c r="W22" s="39">
        <v>0</v>
      </c>
      <c r="X22" s="133" t="s">
        <v>1953</v>
      </c>
      <c r="Y22" s="39">
        <v>4</v>
      </c>
      <c r="Z22" s="776" t="s">
        <v>2392</v>
      </c>
      <c r="AA22" s="776">
        <v>0</v>
      </c>
      <c r="AB22" s="776">
        <v>1</v>
      </c>
      <c r="AC22" s="776">
        <v>0</v>
      </c>
      <c r="AD22" s="776">
        <v>1</v>
      </c>
      <c r="AE22" s="776" t="s">
        <v>2393</v>
      </c>
      <c r="AF22" s="774" t="s">
        <v>2394</v>
      </c>
      <c r="AG22" s="776"/>
      <c r="AH22" s="776">
        <v>0</v>
      </c>
      <c r="AI22" s="776"/>
      <c r="AJ22" s="771" t="s">
        <v>2354</v>
      </c>
    </row>
    <row r="23" spans="1:36" ht="236.25">
      <c r="A23" s="767" t="s">
        <v>2395</v>
      </c>
      <c r="B23" s="768" t="s">
        <v>55</v>
      </c>
      <c r="C23" s="281"/>
      <c r="D23" s="768"/>
      <c r="E23" s="769" t="s">
        <v>2384</v>
      </c>
      <c r="F23" s="173"/>
      <c r="G23" s="173"/>
      <c r="H23" s="397">
        <v>170</v>
      </c>
      <c r="I23" s="397">
        <v>170</v>
      </c>
      <c r="J23" s="770">
        <f t="shared" si="1"/>
        <v>340</v>
      </c>
      <c r="K23" s="211" t="s">
        <v>2345</v>
      </c>
      <c r="L23" s="215" t="s">
        <v>697</v>
      </c>
      <c r="M23" s="281">
        <v>392</v>
      </c>
      <c r="N23" s="768" t="s">
        <v>2346</v>
      </c>
      <c r="O23" s="769" t="s">
        <v>2347</v>
      </c>
      <c r="P23" s="281">
        <v>8</v>
      </c>
      <c r="Q23" s="133" t="s">
        <v>2348</v>
      </c>
      <c r="R23" s="133"/>
      <c r="S23" s="133"/>
      <c r="T23" s="133"/>
      <c r="U23" s="133"/>
      <c r="V23" s="133"/>
      <c r="W23" s="133"/>
      <c r="X23" s="133"/>
      <c r="Y23" s="133"/>
      <c r="Z23" s="774"/>
      <c r="AA23" s="774"/>
      <c r="AB23" s="774"/>
      <c r="AC23" s="774"/>
      <c r="AD23" s="774"/>
      <c r="AE23" s="774"/>
      <c r="AF23" s="774"/>
      <c r="AG23" s="774"/>
      <c r="AH23" s="774"/>
      <c r="AI23" s="774"/>
      <c r="AJ23" s="771" t="s">
        <v>2396</v>
      </c>
    </row>
    <row r="24" spans="1:36" ht="236.25">
      <c r="A24" s="767" t="s">
        <v>2397</v>
      </c>
      <c r="B24" s="768" t="s">
        <v>55</v>
      </c>
      <c r="C24" s="281"/>
      <c r="D24" s="768"/>
      <c r="E24" s="769" t="s">
        <v>2384</v>
      </c>
      <c r="F24" s="173"/>
      <c r="G24" s="173"/>
      <c r="H24" s="397">
        <v>150</v>
      </c>
      <c r="I24" s="397">
        <v>150</v>
      </c>
      <c r="J24" s="770">
        <f t="shared" si="1"/>
        <v>300</v>
      </c>
      <c r="K24" s="211" t="s">
        <v>2345</v>
      </c>
      <c r="L24" s="215" t="s">
        <v>697</v>
      </c>
      <c r="M24" s="281">
        <v>392</v>
      </c>
      <c r="N24" s="768" t="s">
        <v>2346</v>
      </c>
      <c r="O24" s="769" t="s">
        <v>2347</v>
      </c>
      <c r="P24" s="281">
        <v>3</v>
      </c>
      <c r="Q24" s="133" t="s">
        <v>2348</v>
      </c>
      <c r="R24" s="133">
        <v>4</v>
      </c>
      <c r="S24" s="133">
        <v>53</v>
      </c>
      <c r="T24" s="133">
        <v>3</v>
      </c>
      <c r="U24" s="133" t="s">
        <v>2398</v>
      </c>
      <c r="V24" s="133">
        <v>0</v>
      </c>
      <c r="W24" s="133">
        <v>0</v>
      </c>
      <c r="X24" s="133" t="s">
        <v>2399</v>
      </c>
      <c r="Y24" s="133">
        <v>5</v>
      </c>
      <c r="Z24" s="774">
        <v>64</v>
      </c>
      <c r="AA24" s="774"/>
      <c r="AB24" s="774">
        <v>1</v>
      </c>
      <c r="AC24" s="774">
        <v>0</v>
      </c>
      <c r="AD24" s="774">
        <v>1</v>
      </c>
      <c r="AE24" s="774" t="s">
        <v>2400</v>
      </c>
      <c r="AF24" s="774"/>
      <c r="AG24" s="774"/>
      <c r="AH24" s="774">
        <v>0</v>
      </c>
      <c r="AI24" s="774"/>
      <c r="AJ24" s="771" t="s">
        <v>2354</v>
      </c>
    </row>
    <row r="25" spans="1:36" ht="375">
      <c r="A25" s="767" t="s">
        <v>2401</v>
      </c>
      <c r="B25" s="768" t="s">
        <v>55</v>
      </c>
      <c r="C25" s="281"/>
      <c r="D25" s="768"/>
      <c r="E25" s="769" t="s">
        <v>2402</v>
      </c>
      <c r="F25" s="173"/>
      <c r="G25" s="173"/>
      <c r="H25" s="397">
        <v>50</v>
      </c>
      <c r="I25" s="397">
        <v>50</v>
      </c>
      <c r="J25" s="770">
        <f t="shared" si="1"/>
        <v>100</v>
      </c>
      <c r="K25" s="211" t="s">
        <v>2403</v>
      </c>
      <c r="L25" s="215" t="s">
        <v>697</v>
      </c>
      <c r="M25" s="281">
        <v>392</v>
      </c>
      <c r="N25" s="768" t="s">
        <v>2346</v>
      </c>
      <c r="O25" s="769" t="s">
        <v>2404</v>
      </c>
      <c r="P25" s="281">
        <v>2</v>
      </c>
      <c r="Q25" s="133" t="s">
        <v>2348</v>
      </c>
      <c r="R25" s="133"/>
      <c r="S25" s="133"/>
      <c r="T25" s="133"/>
      <c r="U25" s="133"/>
      <c r="V25" s="133"/>
      <c r="W25" s="133"/>
      <c r="X25" s="133"/>
      <c r="Y25" s="133"/>
      <c r="Z25" s="56"/>
      <c r="AA25" s="56"/>
      <c r="AB25" s="56"/>
      <c r="AC25" s="56"/>
      <c r="AD25" s="56"/>
      <c r="AE25" s="56"/>
      <c r="AF25" s="56"/>
      <c r="AG25" s="56"/>
      <c r="AH25" s="56"/>
      <c r="AI25" s="56"/>
      <c r="AJ25" s="777" t="s">
        <v>2405</v>
      </c>
    </row>
    <row r="26" spans="1:36" ht="180">
      <c r="A26" s="767" t="s">
        <v>2406</v>
      </c>
      <c r="B26" s="768" t="s">
        <v>55</v>
      </c>
      <c r="C26" s="281"/>
      <c r="D26" s="768"/>
      <c r="E26" s="769" t="s">
        <v>2407</v>
      </c>
      <c r="F26" s="173"/>
      <c r="G26" s="173"/>
      <c r="H26" s="397">
        <v>22</v>
      </c>
      <c r="I26" s="397"/>
      <c r="J26" s="770">
        <f t="shared" si="1"/>
        <v>22</v>
      </c>
      <c r="K26" s="211" t="s">
        <v>2408</v>
      </c>
      <c r="L26" s="215" t="s">
        <v>697</v>
      </c>
      <c r="M26" s="281">
        <v>380</v>
      </c>
      <c r="N26" s="768" t="s">
        <v>2409</v>
      </c>
      <c r="O26" s="769" t="s">
        <v>2410</v>
      </c>
      <c r="P26" s="281" t="s">
        <v>2411</v>
      </c>
      <c r="Q26" s="133" t="s">
        <v>2412</v>
      </c>
      <c r="R26" s="56"/>
      <c r="S26" s="56">
        <v>0</v>
      </c>
      <c r="T26" s="56">
        <v>0</v>
      </c>
      <c r="U26" s="56">
        <v>0</v>
      </c>
      <c r="V26" s="56">
        <v>0</v>
      </c>
      <c r="W26" s="56">
        <v>0</v>
      </c>
      <c r="X26" s="56"/>
      <c r="Y26" s="56">
        <v>0</v>
      </c>
      <c r="Z26" s="56">
        <v>0</v>
      </c>
      <c r="AA26" s="56">
        <v>0</v>
      </c>
      <c r="AB26" s="56">
        <v>0</v>
      </c>
      <c r="AC26" s="56">
        <v>0</v>
      </c>
      <c r="AD26" s="56"/>
      <c r="AE26" s="56"/>
      <c r="AF26" s="56"/>
      <c r="AG26" s="56" t="s">
        <v>1177</v>
      </c>
      <c r="AH26" s="56"/>
      <c r="AI26" s="56"/>
      <c r="AJ26" s="778" t="s">
        <v>2413</v>
      </c>
    </row>
    <row r="27" spans="1:36" ht="101.25">
      <c r="A27" s="767" t="s">
        <v>2414</v>
      </c>
      <c r="B27" s="768"/>
      <c r="C27" s="281"/>
      <c r="D27" s="768" t="s">
        <v>55</v>
      </c>
      <c r="E27" s="769" t="s">
        <v>2415</v>
      </c>
      <c r="F27" s="173"/>
      <c r="G27" s="173"/>
      <c r="H27" s="397">
        <v>10</v>
      </c>
      <c r="I27" s="397"/>
      <c r="J27" s="770">
        <f t="shared" si="1"/>
        <v>10</v>
      </c>
      <c r="K27" s="211" t="s">
        <v>2416</v>
      </c>
      <c r="L27" s="215" t="s">
        <v>697</v>
      </c>
      <c r="M27" s="281">
        <v>380</v>
      </c>
      <c r="N27" s="768" t="s">
        <v>2417</v>
      </c>
      <c r="O27" s="769" t="s">
        <v>2418</v>
      </c>
      <c r="P27" s="65" t="s">
        <v>2411</v>
      </c>
      <c r="Q27" s="133" t="s">
        <v>2412</v>
      </c>
      <c r="R27" s="56">
        <v>10</v>
      </c>
      <c r="S27" s="56">
        <v>0</v>
      </c>
      <c r="T27" s="56">
        <v>0</v>
      </c>
      <c r="U27" s="56">
        <v>0</v>
      </c>
      <c r="V27" s="56">
        <v>0</v>
      </c>
      <c r="W27" s="56"/>
      <c r="X27" s="56"/>
      <c r="Y27" s="56">
        <v>0</v>
      </c>
      <c r="Z27" s="56">
        <v>0</v>
      </c>
      <c r="AA27" s="56">
        <v>0</v>
      </c>
      <c r="AB27" s="56"/>
      <c r="AC27" s="56">
        <v>0</v>
      </c>
      <c r="AD27" s="56"/>
      <c r="AE27" s="56"/>
      <c r="AF27" s="56"/>
      <c r="AG27" s="56"/>
      <c r="AH27" s="56">
        <v>0</v>
      </c>
      <c r="AI27" s="56"/>
      <c r="AJ27" s="778" t="s">
        <v>2419</v>
      </c>
    </row>
    <row r="28" spans="1:36" ht="157.5">
      <c r="A28" s="767" t="s">
        <v>2420</v>
      </c>
      <c r="B28" s="768"/>
      <c r="C28" s="281"/>
      <c r="D28" s="768" t="s">
        <v>55</v>
      </c>
      <c r="E28" s="769" t="s">
        <v>2421</v>
      </c>
      <c r="F28" s="173"/>
      <c r="G28" s="173"/>
      <c r="H28" s="397">
        <v>1</v>
      </c>
      <c r="I28" s="397"/>
      <c r="J28" s="770">
        <f t="shared" si="1"/>
        <v>1</v>
      </c>
      <c r="K28" s="211" t="s">
        <v>2422</v>
      </c>
      <c r="L28" s="215" t="s">
        <v>697</v>
      </c>
      <c r="M28" s="281">
        <v>380</v>
      </c>
      <c r="N28" s="768" t="s">
        <v>2423</v>
      </c>
      <c r="O28" s="769" t="s">
        <v>2424</v>
      </c>
      <c r="P28" s="56" t="s">
        <v>2425</v>
      </c>
      <c r="Q28" s="133" t="s">
        <v>2412</v>
      </c>
      <c r="R28" s="56">
        <v>42</v>
      </c>
      <c r="S28" s="56">
        <v>2</v>
      </c>
      <c r="T28" s="56">
        <v>4</v>
      </c>
      <c r="U28" s="56" t="s">
        <v>2426</v>
      </c>
      <c r="V28" s="56">
        <v>0</v>
      </c>
      <c r="W28" s="56">
        <v>0</v>
      </c>
      <c r="X28" s="56" t="s">
        <v>2427</v>
      </c>
      <c r="Y28" s="56">
        <v>4</v>
      </c>
      <c r="Z28" s="56">
        <v>40</v>
      </c>
      <c r="AA28" s="56">
        <v>1</v>
      </c>
      <c r="AB28" s="56">
        <v>1</v>
      </c>
      <c r="AC28" s="56">
        <v>1</v>
      </c>
      <c r="AD28" s="56">
        <v>1</v>
      </c>
      <c r="AE28" s="56" t="s">
        <v>2428</v>
      </c>
      <c r="AF28" s="56" t="s">
        <v>2429</v>
      </c>
      <c r="AG28" s="56">
        <v>0.51</v>
      </c>
      <c r="AH28" s="56">
        <v>0</v>
      </c>
      <c r="AI28" s="56">
        <v>0</v>
      </c>
      <c r="AJ28" s="778" t="s">
        <v>2430</v>
      </c>
    </row>
    <row r="29" spans="1:36" ht="409.5">
      <c r="A29" s="767" t="s">
        <v>2431</v>
      </c>
      <c r="B29" s="768" t="s">
        <v>55</v>
      </c>
      <c r="C29" s="281"/>
      <c r="D29" s="768"/>
      <c r="E29" s="769" t="s">
        <v>2432</v>
      </c>
      <c r="F29" s="173"/>
      <c r="G29" s="173"/>
      <c r="H29" s="397">
        <v>8</v>
      </c>
      <c r="I29" s="397">
        <v>4</v>
      </c>
      <c r="J29" s="770">
        <f t="shared" si="1"/>
        <v>12</v>
      </c>
      <c r="K29" s="211" t="s">
        <v>2433</v>
      </c>
      <c r="L29" s="215" t="s">
        <v>697</v>
      </c>
      <c r="M29" s="281">
        <v>380</v>
      </c>
      <c r="N29" s="769" t="s">
        <v>2434</v>
      </c>
      <c r="O29" s="769" t="s">
        <v>2435</v>
      </c>
      <c r="P29" s="56">
        <v>280</v>
      </c>
      <c r="Q29" s="133" t="s">
        <v>2436</v>
      </c>
      <c r="R29" s="133">
        <v>0</v>
      </c>
      <c r="S29" s="133">
        <v>0</v>
      </c>
      <c r="T29" s="133">
        <v>0</v>
      </c>
      <c r="U29" s="133">
        <v>0</v>
      </c>
      <c r="V29" s="133">
        <v>0</v>
      </c>
      <c r="W29" s="133">
        <v>0</v>
      </c>
      <c r="X29" s="133">
        <v>0</v>
      </c>
      <c r="Y29" s="133">
        <v>0</v>
      </c>
      <c r="Z29" s="133">
        <v>0</v>
      </c>
      <c r="AA29" s="133">
        <v>0</v>
      </c>
      <c r="AB29" s="133">
        <v>0</v>
      </c>
      <c r="AC29" s="133">
        <v>0</v>
      </c>
      <c r="AD29" s="133">
        <v>0</v>
      </c>
      <c r="AE29" s="133">
        <v>0</v>
      </c>
      <c r="AF29" s="133">
        <v>0</v>
      </c>
      <c r="AG29" s="133">
        <v>0</v>
      </c>
      <c r="AH29" s="133">
        <v>0</v>
      </c>
      <c r="AI29" s="133">
        <v>0</v>
      </c>
      <c r="AJ29" s="779" t="s">
        <v>2437</v>
      </c>
    </row>
    <row r="30" spans="1:36" ht="409.5">
      <c r="A30" s="767" t="s">
        <v>2438</v>
      </c>
      <c r="B30" s="768" t="s">
        <v>55</v>
      </c>
      <c r="C30" s="281"/>
      <c r="D30" s="768"/>
      <c r="E30" s="769" t="s">
        <v>2439</v>
      </c>
      <c r="F30" s="173"/>
      <c r="G30" s="173"/>
      <c r="H30" s="397">
        <v>8</v>
      </c>
      <c r="I30" s="397">
        <v>4</v>
      </c>
      <c r="J30" s="770">
        <f t="shared" si="1"/>
        <v>12</v>
      </c>
      <c r="K30" s="211" t="s">
        <v>2433</v>
      </c>
      <c r="L30" s="215" t="s">
        <v>697</v>
      </c>
      <c r="M30" s="281">
        <v>380</v>
      </c>
      <c r="N30" s="768" t="s">
        <v>2434</v>
      </c>
      <c r="O30" s="769" t="s">
        <v>2435</v>
      </c>
      <c r="P30" s="56">
        <v>280</v>
      </c>
      <c r="Q30" s="133" t="s">
        <v>2436</v>
      </c>
      <c r="R30" s="133">
        <v>0</v>
      </c>
      <c r="S30" s="133">
        <v>0</v>
      </c>
      <c r="T30" s="133">
        <v>0</v>
      </c>
      <c r="U30" s="133">
        <v>0</v>
      </c>
      <c r="V30" s="133">
        <v>0</v>
      </c>
      <c r="W30" s="133">
        <v>0</v>
      </c>
      <c r="X30" s="133">
        <v>0</v>
      </c>
      <c r="Y30" s="133">
        <v>0</v>
      </c>
      <c r="Z30" s="133">
        <v>0</v>
      </c>
      <c r="AA30" s="133">
        <v>0</v>
      </c>
      <c r="AB30" s="133">
        <v>0</v>
      </c>
      <c r="AC30" s="133">
        <v>0</v>
      </c>
      <c r="AD30" s="133">
        <v>0</v>
      </c>
      <c r="AE30" s="133">
        <v>0</v>
      </c>
      <c r="AF30" s="133">
        <v>0</v>
      </c>
      <c r="AG30" s="133">
        <v>0</v>
      </c>
      <c r="AH30" s="133">
        <v>0</v>
      </c>
      <c r="AI30" s="133">
        <v>0</v>
      </c>
      <c r="AJ30" s="779" t="s">
        <v>2440</v>
      </c>
    </row>
    <row r="31" spans="1:36" ht="409.5">
      <c r="A31" s="767" t="s">
        <v>2441</v>
      </c>
      <c r="B31" s="768" t="s">
        <v>55</v>
      </c>
      <c r="C31" s="281"/>
      <c r="D31" s="768"/>
      <c r="E31" s="769" t="s">
        <v>2442</v>
      </c>
      <c r="F31" s="173"/>
      <c r="G31" s="173"/>
      <c r="H31" s="397">
        <v>8</v>
      </c>
      <c r="I31" s="397">
        <v>4</v>
      </c>
      <c r="J31" s="770">
        <f t="shared" si="1"/>
        <v>12</v>
      </c>
      <c r="K31" s="211" t="s">
        <v>2433</v>
      </c>
      <c r="L31" s="215" t="s">
        <v>697</v>
      </c>
      <c r="M31" s="281">
        <v>380</v>
      </c>
      <c r="N31" s="769" t="s">
        <v>2443</v>
      </c>
      <c r="O31" s="769" t="s">
        <v>2435</v>
      </c>
      <c r="P31" s="56">
        <v>280</v>
      </c>
      <c r="Q31" s="133" t="s">
        <v>2436</v>
      </c>
      <c r="R31" s="133">
        <v>0</v>
      </c>
      <c r="S31" s="133">
        <v>0</v>
      </c>
      <c r="T31" s="133">
        <v>0</v>
      </c>
      <c r="U31" s="133">
        <v>0</v>
      </c>
      <c r="V31" s="133">
        <v>0</v>
      </c>
      <c r="W31" s="133">
        <v>0</v>
      </c>
      <c r="X31" s="133">
        <v>0</v>
      </c>
      <c r="Y31" s="133">
        <v>0</v>
      </c>
      <c r="Z31" s="133">
        <v>0</v>
      </c>
      <c r="AA31" s="133">
        <v>0</v>
      </c>
      <c r="AB31" s="133">
        <v>0</v>
      </c>
      <c r="AC31" s="133">
        <v>0</v>
      </c>
      <c r="AD31" s="133">
        <v>0</v>
      </c>
      <c r="AE31" s="133">
        <v>0</v>
      </c>
      <c r="AF31" s="133">
        <v>0</v>
      </c>
      <c r="AG31" s="133">
        <v>0</v>
      </c>
      <c r="AH31" s="133">
        <v>0</v>
      </c>
      <c r="AI31" s="133">
        <v>0</v>
      </c>
      <c r="AJ31" s="779" t="s">
        <v>2444</v>
      </c>
    </row>
    <row r="32" spans="1:36" ht="225">
      <c r="A32" s="767" t="s">
        <v>2445</v>
      </c>
      <c r="B32" s="768" t="s">
        <v>55</v>
      </c>
      <c r="C32" s="281"/>
      <c r="D32" s="768"/>
      <c r="E32" s="769" t="s">
        <v>2446</v>
      </c>
      <c r="F32" s="173"/>
      <c r="G32" s="173"/>
      <c r="H32" s="397">
        <v>3</v>
      </c>
      <c r="I32" s="397">
        <v>3</v>
      </c>
      <c r="J32" s="770">
        <f t="shared" si="1"/>
        <v>6</v>
      </c>
      <c r="K32" s="211" t="s">
        <v>2433</v>
      </c>
      <c r="L32" s="215" t="s">
        <v>697</v>
      </c>
      <c r="M32" s="281">
        <v>380</v>
      </c>
      <c r="N32" s="769" t="s">
        <v>2447</v>
      </c>
      <c r="O32" s="769" t="s">
        <v>2448</v>
      </c>
      <c r="P32" s="56">
        <v>360</v>
      </c>
      <c r="Q32" s="133" t="s">
        <v>2436</v>
      </c>
      <c r="R32" s="56">
        <v>3</v>
      </c>
      <c r="S32" s="56">
        <v>391</v>
      </c>
      <c r="T32" s="56">
        <v>20</v>
      </c>
      <c r="U32" s="780" t="s">
        <v>2449</v>
      </c>
      <c r="V32" s="56">
        <v>3</v>
      </c>
      <c r="W32" s="56">
        <v>4</v>
      </c>
      <c r="X32" s="56"/>
      <c r="Y32" s="56"/>
      <c r="Z32" s="56"/>
      <c r="AA32" s="56"/>
      <c r="AB32" s="56">
        <v>1</v>
      </c>
      <c r="AC32" s="56"/>
      <c r="AD32" s="56">
        <v>1</v>
      </c>
      <c r="AE32" s="56" t="s">
        <v>2450</v>
      </c>
      <c r="AF32" s="56" t="s">
        <v>2451</v>
      </c>
      <c r="AG32" s="216">
        <v>1</v>
      </c>
      <c r="AH32" s="56">
        <v>0</v>
      </c>
      <c r="AI32" s="56"/>
      <c r="AJ32" s="778"/>
    </row>
    <row r="33" spans="1:38" ht="146.25">
      <c r="A33" s="767" t="s">
        <v>2452</v>
      </c>
      <c r="B33" s="781" t="s">
        <v>2453</v>
      </c>
      <c r="C33" s="281"/>
      <c r="D33" s="768"/>
      <c r="E33" s="769" t="s">
        <v>2452</v>
      </c>
      <c r="F33" s="173"/>
      <c r="G33" s="173"/>
      <c r="H33" s="397">
        <v>2</v>
      </c>
      <c r="I33" s="397">
        <v>3</v>
      </c>
      <c r="J33" s="770">
        <f t="shared" si="1"/>
        <v>5</v>
      </c>
      <c r="K33" s="211" t="s">
        <v>2408</v>
      </c>
      <c r="L33" s="211" t="s">
        <v>697</v>
      </c>
      <c r="M33" s="281">
        <v>380</v>
      </c>
      <c r="N33" s="768" t="s">
        <v>2454</v>
      </c>
      <c r="O33" s="769" t="s">
        <v>2455</v>
      </c>
      <c r="P33" s="56"/>
      <c r="Q33" s="133" t="s">
        <v>2456</v>
      </c>
      <c r="R33" s="56">
        <v>2</v>
      </c>
      <c r="S33" s="56">
        <v>80</v>
      </c>
      <c r="T33" s="56">
        <v>3</v>
      </c>
      <c r="U33" s="56" t="s">
        <v>2457</v>
      </c>
      <c r="V33" s="56">
        <v>2</v>
      </c>
      <c r="W33" s="56">
        <v>2</v>
      </c>
      <c r="X33" s="56"/>
      <c r="Y33" s="56"/>
      <c r="Z33" s="56"/>
      <c r="AA33" s="56"/>
      <c r="AB33" s="56">
        <v>1</v>
      </c>
      <c r="AC33" s="56"/>
      <c r="AD33" s="56">
        <v>1</v>
      </c>
      <c r="AE33" s="782" t="s">
        <v>2458</v>
      </c>
      <c r="AF33" s="56" t="s">
        <v>2459</v>
      </c>
      <c r="AG33" s="216">
        <v>1</v>
      </c>
      <c r="AH33" s="56">
        <v>7</v>
      </c>
      <c r="AI33" s="56"/>
      <c r="AJ33" s="778"/>
    </row>
    <row r="34" spans="1:38" ht="146.25">
      <c r="A34" s="767" t="s">
        <v>2460</v>
      </c>
      <c r="B34" s="781" t="s">
        <v>2453</v>
      </c>
      <c r="C34" s="281"/>
      <c r="D34" s="768"/>
      <c r="E34" s="769" t="s">
        <v>2460</v>
      </c>
      <c r="F34" s="173"/>
      <c r="G34" s="173"/>
      <c r="H34" s="397">
        <v>1</v>
      </c>
      <c r="I34" s="397">
        <v>1</v>
      </c>
      <c r="J34" s="770">
        <f t="shared" si="1"/>
        <v>2</v>
      </c>
      <c r="K34" s="211" t="s">
        <v>2408</v>
      </c>
      <c r="L34" s="211" t="s">
        <v>697</v>
      </c>
      <c r="M34" s="281">
        <v>380</v>
      </c>
      <c r="N34" s="768" t="s">
        <v>2461</v>
      </c>
      <c r="O34" s="769" t="s">
        <v>2455</v>
      </c>
      <c r="P34" s="56"/>
      <c r="Q34" s="133" t="s">
        <v>2456</v>
      </c>
      <c r="R34" s="56">
        <v>2</v>
      </c>
      <c r="S34" s="56">
        <v>17</v>
      </c>
      <c r="T34" s="56">
        <v>1</v>
      </c>
      <c r="U34" s="56" t="s">
        <v>2462</v>
      </c>
      <c r="V34" s="56">
        <v>2</v>
      </c>
      <c r="W34" s="56">
        <v>4</v>
      </c>
      <c r="X34" s="56"/>
      <c r="Y34" s="56"/>
      <c r="Z34" s="56"/>
      <c r="AA34" s="56"/>
      <c r="AB34" s="56">
        <v>1</v>
      </c>
      <c r="AC34" s="56"/>
      <c r="AD34" s="56">
        <v>1</v>
      </c>
      <c r="AE34" s="56" t="s">
        <v>2463</v>
      </c>
      <c r="AF34" s="56" t="s">
        <v>2459</v>
      </c>
      <c r="AG34" s="216">
        <v>0.89</v>
      </c>
      <c r="AH34" s="56">
        <v>0</v>
      </c>
      <c r="AI34" s="56"/>
      <c r="AJ34" s="778"/>
    </row>
    <row r="35" spans="1:38" ht="124.5" thickBot="1">
      <c r="A35" s="783" t="s">
        <v>2464</v>
      </c>
      <c r="B35" s="784" t="s">
        <v>2453</v>
      </c>
      <c r="C35" s="785"/>
      <c r="D35" s="786"/>
      <c r="E35" s="787" t="s">
        <v>2464</v>
      </c>
      <c r="F35" s="162"/>
      <c r="G35" s="162"/>
      <c r="H35" s="788">
        <v>1</v>
      </c>
      <c r="I35" s="788">
        <v>1</v>
      </c>
      <c r="J35" s="789">
        <f t="shared" si="1"/>
        <v>2</v>
      </c>
      <c r="K35" s="790" t="s">
        <v>2408</v>
      </c>
      <c r="L35" s="790" t="s">
        <v>697</v>
      </c>
      <c r="M35" s="785">
        <v>380</v>
      </c>
      <c r="N35" s="786" t="s">
        <v>2461</v>
      </c>
      <c r="O35" s="787" t="s">
        <v>2455</v>
      </c>
      <c r="P35" s="56"/>
      <c r="Q35" s="133" t="s">
        <v>2456</v>
      </c>
      <c r="R35" s="56">
        <v>2</v>
      </c>
      <c r="S35" s="56">
        <v>35</v>
      </c>
      <c r="T35" s="56">
        <v>2</v>
      </c>
      <c r="U35" s="56" t="s">
        <v>2465</v>
      </c>
      <c r="V35" s="56">
        <v>2</v>
      </c>
      <c r="W35" s="56">
        <v>3.5</v>
      </c>
      <c r="X35" s="56"/>
      <c r="Y35" s="56"/>
      <c r="Z35" s="56"/>
      <c r="AA35" s="56"/>
      <c r="AB35" s="56">
        <v>1</v>
      </c>
      <c r="AC35" s="56"/>
      <c r="AD35" s="56">
        <v>1</v>
      </c>
      <c r="AE35" s="56" t="s">
        <v>2466</v>
      </c>
      <c r="AF35" s="56" t="s">
        <v>2459</v>
      </c>
      <c r="AG35" s="216">
        <v>0.97</v>
      </c>
      <c r="AH35" s="56">
        <v>0</v>
      </c>
      <c r="AI35" s="56"/>
      <c r="AJ35" s="778"/>
    </row>
    <row r="36" spans="1:38">
      <c r="A36" s="173"/>
      <c r="B36" s="173"/>
      <c r="C36" s="173"/>
      <c r="D36" s="173"/>
      <c r="E36" s="173"/>
      <c r="F36" s="173"/>
      <c r="G36" s="173"/>
      <c r="H36" s="173"/>
      <c r="I36" s="173"/>
      <c r="J36" s="435">
        <f t="shared" si="1"/>
        <v>0</v>
      </c>
      <c r="K36" s="531"/>
      <c r="L36" s="532"/>
      <c r="M36" s="281"/>
      <c r="N36" s="281"/>
      <c r="O36" s="281"/>
      <c r="P36" s="281"/>
      <c r="Q36" s="281"/>
      <c r="R36" s="173"/>
      <c r="S36" s="173"/>
      <c r="T36" s="173"/>
      <c r="U36" s="173"/>
      <c r="V36" s="173"/>
      <c r="W36" s="173"/>
      <c r="X36" s="173"/>
      <c r="Y36" s="173"/>
      <c r="Z36" s="173"/>
      <c r="AA36" s="173"/>
      <c r="AB36" s="173"/>
      <c r="AC36" s="173" t="s">
        <v>50</v>
      </c>
      <c r="AD36" s="173"/>
      <c r="AE36" s="173">
        <v>1</v>
      </c>
      <c r="AF36" s="173"/>
      <c r="AG36" s="174"/>
      <c r="AH36" s="174"/>
      <c r="AI36" s="174"/>
      <c r="AJ36" s="173"/>
      <c r="AK36" s="173"/>
      <c r="AL36" s="174"/>
    </row>
    <row r="37" spans="1:38" ht="15.75" thickBot="1">
      <c r="A37" s="764" t="s">
        <v>45</v>
      </c>
      <c r="B37" s="764"/>
      <c r="C37" s="764"/>
      <c r="D37" s="764"/>
      <c r="E37" s="764"/>
      <c r="F37" s="765">
        <f>SUM(F31:F36)</f>
        <v>0</v>
      </c>
      <c r="G37" s="765">
        <f>SUM(G31:G36)</f>
        <v>0</v>
      </c>
      <c r="H37" s="765">
        <f>SUM(H31:H36)</f>
        <v>15</v>
      </c>
      <c r="I37" s="765">
        <f>SUM(I31:I36)</f>
        <v>12</v>
      </c>
      <c r="J37" s="759">
        <f t="shared" si="1"/>
        <v>27</v>
      </c>
      <c r="K37" s="766" t="s">
        <v>57</v>
      </c>
      <c r="L37" s="766" t="s">
        <v>57</v>
      </c>
      <c r="M37" s="766" t="s">
        <v>57</v>
      </c>
      <c r="N37" s="765"/>
      <c r="O37" s="765"/>
      <c r="P37" s="765"/>
      <c r="Q37" s="765"/>
      <c r="R37" s="765">
        <f>SUM(R31:R36)</f>
        <v>9</v>
      </c>
      <c r="S37" s="765">
        <f>SUM(S31:S36)</f>
        <v>523</v>
      </c>
      <c r="T37" s="765">
        <f>SUM(T31:T36)</f>
        <v>26</v>
      </c>
      <c r="U37" s="765"/>
      <c r="V37" s="765">
        <f t="shared" ref="V37:AJ37" si="2">SUM(V31:V36)</f>
        <v>9</v>
      </c>
      <c r="W37" s="765">
        <f t="shared" si="2"/>
        <v>13.5</v>
      </c>
      <c r="X37" s="765"/>
      <c r="Y37" s="765">
        <f t="shared" si="2"/>
        <v>0</v>
      </c>
      <c r="Z37" s="765">
        <f t="shared" si="2"/>
        <v>0</v>
      </c>
      <c r="AA37" s="765"/>
      <c r="AB37" s="765"/>
      <c r="AC37" s="173" t="s">
        <v>50</v>
      </c>
      <c r="AD37" s="765">
        <f t="shared" si="2"/>
        <v>4</v>
      </c>
      <c r="AE37" s="765">
        <f t="shared" si="2"/>
        <v>1</v>
      </c>
      <c r="AF37" s="765">
        <f t="shared" si="2"/>
        <v>0</v>
      </c>
      <c r="AG37" s="765"/>
      <c r="AH37" s="765"/>
      <c r="AI37" s="765"/>
      <c r="AJ37" s="765">
        <f t="shared" si="2"/>
        <v>0</v>
      </c>
      <c r="AK37" s="765"/>
      <c r="AL37" s="762"/>
    </row>
    <row r="38" spans="1:38" ht="15.75" thickBot="1">
      <c r="A38" s="1325" t="s">
        <v>1041</v>
      </c>
      <c r="B38" s="1224"/>
      <c r="C38" s="1224"/>
      <c r="D38" s="1224"/>
      <c r="E38" s="1224"/>
      <c r="F38" s="1224"/>
      <c r="G38" s="1224"/>
      <c r="H38" s="1224"/>
      <c r="I38" s="1224"/>
      <c r="J38" s="1224"/>
      <c r="K38" s="1224"/>
      <c r="L38" s="1224"/>
      <c r="M38" s="1224"/>
      <c r="N38" s="1224"/>
      <c r="O38" s="1224"/>
      <c r="P38" s="1224"/>
      <c r="Q38" s="1224"/>
      <c r="R38" s="1059"/>
      <c r="S38" s="1059"/>
      <c r="T38" s="1059"/>
      <c r="U38" s="1059"/>
      <c r="V38" s="1059"/>
      <c r="W38" s="1059"/>
      <c r="X38" s="1059"/>
      <c r="Y38" s="1059"/>
      <c r="Z38" s="1059"/>
      <c r="AA38" s="1059"/>
      <c r="AB38" s="1059"/>
      <c r="AC38" s="1059"/>
      <c r="AD38" s="1059"/>
      <c r="AE38" s="1059"/>
      <c r="AF38" s="1059"/>
      <c r="AG38" s="1059"/>
      <c r="AH38" s="1059"/>
      <c r="AI38" s="1059"/>
      <c r="AJ38" s="1120"/>
    </row>
    <row r="42" spans="1:38">
      <c r="A42" s="1125" t="s">
        <v>2467</v>
      </c>
      <c r="B42" s="1125"/>
      <c r="C42" s="1125"/>
      <c r="D42" s="1125"/>
      <c r="E42" s="1125"/>
    </row>
    <row r="43" spans="1:38">
      <c r="A43" t="s">
        <v>96</v>
      </c>
    </row>
    <row r="46" spans="1:38">
      <c r="A46" s="1125" t="s">
        <v>231</v>
      </c>
      <c r="B46" s="1125"/>
      <c r="C46" s="1125"/>
      <c r="D46" s="1125"/>
      <c r="E46" s="1125"/>
    </row>
    <row r="47" spans="1:38">
      <c r="A47" t="s">
        <v>232</v>
      </c>
    </row>
  </sheetData>
  <mergeCells count="40">
    <mergeCell ref="A38:AJ38"/>
    <mergeCell ref="A42:E42"/>
    <mergeCell ref="AJ11:AJ13"/>
    <mergeCell ref="AK11:AK13"/>
    <mergeCell ref="S11:S13"/>
    <mergeCell ref="A46:E4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19"/>
  <sheetViews>
    <sheetView zoomScaleNormal="100" workbookViewId="0">
      <pane ySplit="13" topLeftCell="A14" activePane="bottomLeft" state="frozen"/>
      <selection activeCell="D1" sqref="D1"/>
      <selection pane="bottomLeft" activeCell="B1" sqref="B1:F4"/>
    </sheetView>
  </sheetViews>
  <sheetFormatPr baseColWidth="10" defaultRowHeight="15.75"/>
  <cols>
    <col min="2" max="2" width="20.5703125" customWidth="1"/>
    <col min="3" max="4" width="5.140625" customWidth="1"/>
    <col min="5" max="5" width="5.42578125" customWidth="1"/>
    <col min="6" max="6" width="22.42578125" customWidth="1"/>
    <col min="7" max="7" width="4" customWidth="1"/>
    <col min="8" max="8" width="4.140625" customWidth="1"/>
    <col min="9" max="11" width="5.5703125" bestFit="1" customWidth="1"/>
    <col min="12" max="12" width="21.42578125" customWidth="1"/>
    <col min="13" max="13" width="16.7109375" customWidth="1"/>
    <col min="14" max="14" width="13.140625" customWidth="1"/>
    <col min="15" max="15" width="13.85546875" customWidth="1"/>
    <col min="16" max="16" width="17.5703125" customWidth="1"/>
    <col min="17" max="17" width="13.140625" customWidth="1"/>
    <col min="18" max="18" width="15.140625" style="1" customWidth="1"/>
    <col min="19" max="19" width="12.42578125" customWidth="1"/>
    <col min="20" max="20" width="11.5703125" bestFit="1" customWidth="1"/>
    <col min="21" max="21" width="11.5703125" customWidth="1"/>
    <col min="22" max="22" width="11.5703125" bestFit="1" customWidth="1"/>
    <col min="23" max="23" width="9.42578125" customWidth="1"/>
    <col min="24" max="24" width="8" customWidth="1"/>
    <col min="25" max="25" width="8.85546875" customWidth="1"/>
    <col min="26" max="26" width="9.140625" customWidth="1"/>
    <col min="27" max="27" width="8" customWidth="1"/>
    <col min="28" max="28" width="31.5703125" customWidth="1"/>
    <col min="29" max="29" width="8.85546875" customWidth="1"/>
    <col min="30" max="30" width="6.85546875" customWidth="1"/>
    <col min="31" max="31" width="6.42578125" customWidth="1"/>
    <col min="32" max="32" width="6.7109375" customWidth="1"/>
    <col min="33" max="33" width="6.85546875" customWidth="1"/>
    <col min="34" max="34" width="24.28515625" customWidth="1"/>
    <col min="35" max="35" width="19.28515625" customWidth="1"/>
    <col min="36" max="36" width="12.42578125" customWidth="1"/>
    <col min="37" max="38" width="11.85546875" customWidth="1"/>
    <col min="42" max="42" width="11.85546875" bestFit="1" customWidth="1"/>
  </cols>
  <sheetData>
    <row r="1" spans="1:39" ht="15" customHeight="1">
      <c r="B1" s="1100"/>
      <c r="C1" s="1101"/>
      <c r="D1" s="1101"/>
      <c r="E1" s="1101"/>
      <c r="F1" s="1102"/>
      <c r="G1" s="1109" t="s">
        <v>0</v>
      </c>
      <c r="H1" s="1110"/>
      <c r="I1" s="1110"/>
      <c r="J1" s="1110"/>
      <c r="K1" s="1110"/>
      <c r="L1" s="1110"/>
      <c r="M1" s="1110"/>
      <c r="N1" s="1110"/>
      <c r="O1" s="1110"/>
      <c r="P1" s="1111"/>
      <c r="Q1" s="1115" t="s">
        <v>1</v>
      </c>
      <c r="R1" s="1115"/>
    </row>
    <row r="2" spans="1:39" ht="15">
      <c r="B2" s="1103"/>
      <c r="C2" s="1104"/>
      <c r="D2" s="1104"/>
      <c r="E2" s="1104"/>
      <c r="F2" s="1105"/>
      <c r="G2" s="1112"/>
      <c r="H2" s="1113"/>
      <c r="I2" s="1113"/>
      <c r="J2" s="1113"/>
      <c r="K2" s="1113"/>
      <c r="L2" s="1113"/>
      <c r="M2" s="1113"/>
      <c r="N2" s="1113"/>
      <c r="O2" s="1113"/>
      <c r="P2" s="1114"/>
      <c r="Q2" s="1115" t="s">
        <v>2</v>
      </c>
      <c r="R2" s="1115"/>
    </row>
    <row r="3" spans="1:39" ht="15" customHeight="1">
      <c r="B3" s="1103"/>
      <c r="C3" s="1104"/>
      <c r="D3" s="1104"/>
      <c r="E3" s="1104"/>
      <c r="F3" s="1105"/>
      <c r="G3" s="1109" t="s">
        <v>3</v>
      </c>
      <c r="H3" s="1110"/>
      <c r="I3" s="1110"/>
      <c r="J3" s="1110"/>
      <c r="K3" s="1110"/>
      <c r="L3" s="1110"/>
      <c r="M3" s="1110"/>
      <c r="N3" s="1110"/>
      <c r="O3" s="1110"/>
      <c r="P3" s="1111"/>
      <c r="Q3" s="1116" t="s">
        <v>4</v>
      </c>
      <c r="R3" s="1117"/>
    </row>
    <row r="4" spans="1:39" ht="15">
      <c r="B4" s="1106"/>
      <c r="C4" s="1107"/>
      <c r="D4" s="1107"/>
      <c r="E4" s="1107"/>
      <c r="F4" s="1108"/>
      <c r="G4" s="1112"/>
      <c r="H4" s="1113"/>
      <c r="I4" s="1113"/>
      <c r="J4" s="1113"/>
      <c r="K4" s="1113"/>
      <c r="L4" s="1113"/>
      <c r="M4" s="1113"/>
      <c r="N4" s="1113"/>
      <c r="O4" s="1113"/>
      <c r="P4" s="1114"/>
      <c r="Q4" s="1118"/>
      <c r="R4" s="1119"/>
    </row>
    <row r="6" spans="1:39">
      <c r="B6" s="2" t="s">
        <v>5</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3"/>
    </row>
    <row r="7" spans="1:39">
      <c r="B7" s="4" t="s">
        <v>2923</v>
      </c>
      <c r="C7" s="4"/>
      <c r="D7" s="4"/>
      <c r="E7" s="4"/>
      <c r="F7" s="4"/>
      <c r="G7" s="4"/>
      <c r="H7" s="4"/>
      <c r="I7" s="4"/>
      <c r="J7" s="4"/>
      <c r="K7" s="4"/>
      <c r="L7" s="4"/>
    </row>
    <row r="8" spans="1:39">
      <c r="B8" s="4" t="s">
        <v>2924</v>
      </c>
      <c r="C8" s="4"/>
      <c r="D8" s="4"/>
      <c r="E8" s="4"/>
      <c r="F8" s="4"/>
      <c r="G8" s="4"/>
      <c r="H8" s="4"/>
      <c r="I8" s="4"/>
      <c r="J8" s="4"/>
    </row>
    <row r="9" spans="1:39" ht="16.5" thickBot="1">
      <c r="B9" s="5"/>
      <c r="C9" s="5"/>
      <c r="D9" s="5"/>
      <c r="E9" s="5"/>
      <c r="F9" s="5"/>
      <c r="G9" s="5"/>
      <c r="H9" s="5"/>
      <c r="I9" s="5"/>
      <c r="J9" s="5"/>
    </row>
    <row r="10" spans="1:39" s="1" customFormat="1" ht="16.5" thickBot="1">
      <c r="B10" s="1074" t="s">
        <v>8</v>
      </c>
      <c r="C10" s="1075"/>
      <c r="D10" s="1075"/>
      <c r="E10" s="1075"/>
      <c r="F10" s="1075"/>
      <c r="G10" s="1075"/>
      <c r="H10" s="1075"/>
      <c r="I10" s="1075"/>
      <c r="J10" s="1075"/>
      <c r="K10" s="1075"/>
      <c r="L10" s="1075"/>
      <c r="M10" s="1075"/>
      <c r="N10" s="1075"/>
      <c r="O10" s="1076"/>
      <c r="P10" s="6"/>
      <c r="Q10" s="6"/>
      <c r="R10" s="6"/>
      <c r="S10" s="1077" t="s">
        <v>9</v>
      </c>
      <c r="T10" s="1078"/>
      <c r="U10" s="1078"/>
      <c r="V10" s="1078"/>
      <c r="W10" s="1079"/>
      <c r="X10" s="1079"/>
      <c r="Y10" s="1079"/>
      <c r="Z10" s="1079"/>
      <c r="AA10" s="1079"/>
      <c r="AB10" s="1079"/>
      <c r="AC10" s="1079"/>
      <c r="AD10" s="1079"/>
      <c r="AE10" s="1079"/>
      <c r="AF10" s="1078"/>
      <c r="AG10" s="1078"/>
      <c r="AH10" s="1078"/>
      <c r="AI10" s="1078"/>
      <c r="AJ10" s="1079"/>
      <c r="AK10" s="1078"/>
      <c r="AL10" s="1078"/>
      <c r="AM10" s="1080"/>
    </row>
    <row r="11" spans="1:39" s="1" customFormat="1" ht="47.25" customHeight="1">
      <c r="A11" s="1386" t="s">
        <v>98</v>
      </c>
      <c r="B11" s="1149" t="s">
        <v>10</v>
      </c>
      <c r="C11" s="1152" t="s">
        <v>11</v>
      </c>
      <c r="D11" s="1153"/>
      <c r="E11" s="1154"/>
      <c r="F11" s="1158" t="s">
        <v>12</v>
      </c>
      <c r="G11" s="1152" t="s">
        <v>13</v>
      </c>
      <c r="H11" s="1153"/>
      <c r="I11" s="1153"/>
      <c r="J11" s="1153"/>
      <c r="K11" s="1154"/>
      <c r="L11" s="1158" t="s">
        <v>14</v>
      </c>
      <c r="M11" s="1158" t="s">
        <v>15</v>
      </c>
      <c r="N11" s="1158" t="s">
        <v>16</v>
      </c>
      <c r="O11" s="1134" t="s">
        <v>17</v>
      </c>
      <c r="P11" s="1137" t="s">
        <v>18</v>
      </c>
      <c r="Q11" s="1138" t="s">
        <v>19</v>
      </c>
      <c r="R11" s="1139" t="s">
        <v>20</v>
      </c>
      <c r="S11" s="1140" t="s">
        <v>21</v>
      </c>
      <c r="T11" s="1124" t="s">
        <v>22</v>
      </c>
      <c r="U11" s="1124" t="s">
        <v>23</v>
      </c>
      <c r="V11" s="1124" t="s">
        <v>101</v>
      </c>
      <c r="W11" s="1127" t="s">
        <v>25</v>
      </c>
      <c r="X11" s="1127"/>
      <c r="Y11" s="1127"/>
      <c r="Z11" s="1127"/>
      <c r="AA11" s="1127"/>
      <c r="AB11" s="1131" t="s">
        <v>26</v>
      </c>
      <c r="AC11" s="1127" t="s">
        <v>27</v>
      </c>
      <c r="AD11" s="1127" t="s">
        <v>28</v>
      </c>
      <c r="AE11" s="1127"/>
      <c r="AF11" s="1126" t="s">
        <v>29</v>
      </c>
      <c r="AG11" s="1126"/>
      <c r="AH11" s="1124" t="s">
        <v>30</v>
      </c>
      <c r="AI11" s="1128" t="s">
        <v>31</v>
      </c>
      <c r="AJ11" s="1129" t="s">
        <v>32</v>
      </c>
      <c r="AK11" s="1122" t="s">
        <v>33</v>
      </c>
      <c r="AL11" s="1123" t="s">
        <v>34</v>
      </c>
      <c r="AM11" s="1161" t="s">
        <v>35</v>
      </c>
    </row>
    <row r="12" spans="1:39" s="1" customFormat="1">
      <c r="A12" s="1387"/>
      <c r="B12" s="1150"/>
      <c r="C12" s="1155"/>
      <c r="D12" s="1156"/>
      <c r="E12" s="1157"/>
      <c r="F12" s="1159"/>
      <c r="G12" s="1155"/>
      <c r="H12" s="1156"/>
      <c r="I12" s="1156"/>
      <c r="J12" s="1156"/>
      <c r="K12" s="1157"/>
      <c r="L12" s="1159"/>
      <c r="M12" s="1159"/>
      <c r="N12" s="1159"/>
      <c r="O12" s="1135"/>
      <c r="P12" s="1137"/>
      <c r="Q12" s="1138"/>
      <c r="R12" s="1139"/>
      <c r="S12" s="1122"/>
      <c r="T12" s="1124"/>
      <c r="U12" s="1124"/>
      <c r="V12" s="1124"/>
      <c r="W12" s="1127" t="s">
        <v>36</v>
      </c>
      <c r="X12" s="1127"/>
      <c r="Y12" s="1127" t="s">
        <v>37</v>
      </c>
      <c r="Z12" s="1127"/>
      <c r="AA12" s="1127"/>
      <c r="AB12" s="1131"/>
      <c r="AC12" s="1127"/>
      <c r="AD12" s="1127"/>
      <c r="AE12" s="1127"/>
      <c r="AF12" s="1127"/>
      <c r="AG12" s="1127"/>
      <c r="AH12" s="1124"/>
      <c r="AI12" s="1128"/>
      <c r="AJ12" s="1129"/>
      <c r="AK12" s="1122"/>
      <c r="AL12" s="1124"/>
      <c r="AM12" s="1162"/>
    </row>
    <row r="13" spans="1:39" s="1" customFormat="1" ht="68.25" thickBot="1">
      <c r="A13" s="1388"/>
      <c r="B13" s="1151"/>
      <c r="C13" s="105" t="s">
        <v>38</v>
      </c>
      <c r="D13" s="105" t="s">
        <v>39</v>
      </c>
      <c r="E13" s="106" t="s">
        <v>40</v>
      </c>
      <c r="F13" s="1160"/>
      <c r="G13" s="107" t="s">
        <v>41</v>
      </c>
      <c r="H13" s="107" t="s">
        <v>42</v>
      </c>
      <c r="I13" s="107" t="s">
        <v>43</v>
      </c>
      <c r="J13" s="107" t="s">
        <v>44</v>
      </c>
      <c r="K13" s="108" t="s">
        <v>45</v>
      </c>
      <c r="L13" s="1160"/>
      <c r="M13" s="1160"/>
      <c r="N13" s="1160"/>
      <c r="O13" s="1136"/>
      <c r="P13" s="1137"/>
      <c r="Q13" s="1138"/>
      <c r="R13" s="1139"/>
      <c r="S13" s="1168"/>
      <c r="T13" s="1163"/>
      <c r="U13" s="1163"/>
      <c r="V13" s="1163"/>
      <c r="W13" s="109" t="s">
        <v>46</v>
      </c>
      <c r="X13" s="109" t="s">
        <v>47</v>
      </c>
      <c r="Y13" s="109" t="s">
        <v>48</v>
      </c>
      <c r="Z13" s="109" t="s">
        <v>49</v>
      </c>
      <c r="AA13" s="109" t="s">
        <v>47</v>
      </c>
      <c r="AB13" s="1131"/>
      <c r="AC13" s="1127"/>
      <c r="AD13" s="109" t="s">
        <v>50</v>
      </c>
      <c r="AE13" s="109" t="s">
        <v>51</v>
      </c>
      <c r="AF13" s="110" t="s">
        <v>52</v>
      </c>
      <c r="AG13" s="110" t="s">
        <v>53</v>
      </c>
      <c r="AH13" s="1163"/>
      <c r="AI13" s="1164"/>
      <c r="AJ13" s="1129"/>
      <c r="AK13" s="1122"/>
      <c r="AL13" s="1124"/>
      <c r="AM13" s="1162"/>
    </row>
    <row r="14" spans="1:39" s="29" customFormat="1" ht="19.5" thickBot="1">
      <c r="A14" s="298"/>
      <c r="B14" s="111"/>
      <c r="C14" s="112"/>
      <c r="D14" s="112"/>
      <c r="E14" s="113"/>
      <c r="F14" s="112"/>
      <c r="G14" s="114"/>
      <c r="H14" s="114"/>
      <c r="I14" s="114"/>
      <c r="J14" s="114"/>
      <c r="K14" s="115">
        <f>SUM(G14:J14)</f>
        <v>0</v>
      </c>
      <c r="L14" s="116"/>
      <c r="M14" s="116"/>
      <c r="N14" s="117"/>
      <c r="O14" s="118"/>
      <c r="P14" s="119"/>
      <c r="Q14" s="119"/>
      <c r="R14" s="119"/>
      <c r="S14" s="120">
        <f>SUM(K14)</f>
        <v>0</v>
      </c>
      <c r="T14" s="114">
        <v>0</v>
      </c>
      <c r="U14" s="121">
        <f t="shared" ref="U14" si="0">SUM(T14)</f>
        <v>0</v>
      </c>
      <c r="V14" s="116"/>
      <c r="W14" s="122">
        <f t="shared" ref="W14" si="1">SUM(U14)</f>
        <v>0</v>
      </c>
      <c r="X14" s="122">
        <f t="shared" ref="X14" si="2">SUM(W14,S14)</f>
        <v>0</v>
      </c>
      <c r="Y14" s="122"/>
      <c r="Z14" s="122">
        <f t="shared" ref="Z14" si="3">SUM(X14)</f>
        <v>0</v>
      </c>
      <c r="AA14" s="122">
        <f t="shared" ref="AA14" si="4">SUM(Z14)</f>
        <v>0</v>
      </c>
      <c r="AB14" s="122"/>
      <c r="AC14" s="122"/>
      <c r="AD14" s="122">
        <f t="shared" ref="AD14" si="5">SUM(AA14)</f>
        <v>0</v>
      </c>
      <c r="AE14" s="122">
        <f t="shared" ref="AE14:AG14" si="6">SUM(AD14)</f>
        <v>0</v>
      </c>
      <c r="AF14" s="121">
        <f t="shared" si="6"/>
        <v>0</v>
      </c>
      <c r="AG14" s="121">
        <f t="shared" si="6"/>
        <v>0</v>
      </c>
      <c r="AH14" s="116"/>
      <c r="AI14" s="117"/>
      <c r="AJ14" s="123"/>
      <c r="AK14" s="121"/>
      <c r="AL14" s="124"/>
      <c r="AM14" s="92"/>
    </row>
    <row r="15" spans="1:39" s="29" customFormat="1" ht="123.75">
      <c r="A15" s="99" t="s">
        <v>99</v>
      </c>
      <c r="B15" s="292" t="s">
        <v>54</v>
      </c>
      <c r="C15" s="31" t="s">
        <v>55</v>
      </c>
      <c r="D15" s="31"/>
      <c r="E15" s="32"/>
      <c r="F15" s="33" t="s">
        <v>56</v>
      </c>
      <c r="G15" s="34" t="s">
        <v>57</v>
      </c>
      <c r="H15" s="34" t="s">
        <v>57</v>
      </c>
      <c r="I15" s="34">
        <v>9</v>
      </c>
      <c r="J15" s="34">
        <v>9</v>
      </c>
      <c r="K15" s="35">
        <f t="shared" ref="K15:K18" si="7">SUM(G15:J15)</f>
        <v>18</v>
      </c>
      <c r="L15" s="36" t="s">
        <v>58</v>
      </c>
      <c r="M15" s="36" t="s">
        <v>59</v>
      </c>
      <c r="N15" s="37">
        <v>316</v>
      </c>
      <c r="O15" s="38" t="s">
        <v>60</v>
      </c>
      <c r="P15" s="39" t="s">
        <v>61</v>
      </c>
      <c r="Q15" s="39">
        <v>16</v>
      </c>
      <c r="R15" s="39" t="s">
        <v>62</v>
      </c>
      <c r="S15" s="40"/>
      <c r="T15" s="41"/>
      <c r="U15" s="41"/>
      <c r="V15" s="41"/>
      <c r="W15" s="41"/>
      <c r="X15" s="41"/>
      <c r="Y15" s="41"/>
      <c r="Z15" s="41"/>
      <c r="AA15" s="41"/>
      <c r="AB15" s="41"/>
      <c r="AC15" s="41"/>
      <c r="AD15" s="41"/>
      <c r="AE15" s="41"/>
      <c r="AF15" s="41"/>
      <c r="AG15" s="41"/>
      <c r="AH15" s="42"/>
      <c r="AI15" s="43"/>
      <c r="AJ15" s="44"/>
      <c r="AK15" s="41"/>
      <c r="AL15" s="45"/>
      <c r="AM15" s="46"/>
    </row>
    <row r="16" spans="1:39" s="29" customFormat="1" ht="372" thickBot="1">
      <c r="A16" s="99" t="s">
        <v>99</v>
      </c>
      <c r="B16" s="292" t="s">
        <v>63</v>
      </c>
      <c r="C16" s="47" t="s">
        <v>55</v>
      </c>
      <c r="D16" s="47" t="s">
        <v>55</v>
      </c>
      <c r="E16" s="32"/>
      <c r="F16" s="48" t="s">
        <v>64</v>
      </c>
      <c r="G16" s="34" t="s">
        <v>57</v>
      </c>
      <c r="H16" s="34" t="s">
        <v>57</v>
      </c>
      <c r="I16" s="47">
        <f>65*3</f>
        <v>195</v>
      </c>
      <c r="J16" s="49">
        <f>65*3</f>
        <v>195</v>
      </c>
      <c r="K16" s="50">
        <f t="shared" si="7"/>
        <v>390</v>
      </c>
      <c r="L16" s="36" t="s">
        <v>65</v>
      </c>
      <c r="M16" s="36" t="s">
        <v>59</v>
      </c>
      <c r="N16" s="37">
        <v>375</v>
      </c>
      <c r="O16" s="38" t="s">
        <v>66</v>
      </c>
      <c r="P16" s="39" t="s">
        <v>67</v>
      </c>
      <c r="Q16" s="39">
        <v>600</v>
      </c>
      <c r="R16" s="39" t="s">
        <v>62</v>
      </c>
      <c r="S16" s="40">
        <v>1434</v>
      </c>
      <c r="T16" s="51">
        <v>2812</v>
      </c>
      <c r="U16" s="51" t="s">
        <v>68</v>
      </c>
      <c r="V16" s="52" t="s">
        <v>69</v>
      </c>
      <c r="W16" s="51">
        <v>20</v>
      </c>
      <c r="X16" s="51" t="s">
        <v>68</v>
      </c>
      <c r="Y16" s="53" t="s">
        <v>57</v>
      </c>
      <c r="Z16" s="54" t="s">
        <v>57</v>
      </c>
      <c r="AA16" s="54" t="s">
        <v>57</v>
      </c>
      <c r="AB16" s="52" t="s">
        <v>70</v>
      </c>
      <c r="AC16" s="55" t="s">
        <v>71</v>
      </c>
      <c r="AD16" s="51"/>
      <c r="AE16" s="51" t="s">
        <v>72</v>
      </c>
      <c r="AF16" s="51"/>
      <c r="AG16" s="51" t="s">
        <v>72</v>
      </c>
      <c r="AH16" s="56" t="s">
        <v>73</v>
      </c>
      <c r="AI16" s="57" t="s">
        <v>74</v>
      </c>
      <c r="AJ16" s="58">
        <v>1</v>
      </c>
      <c r="AK16" s="51">
        <v>2912</v>
      </c>
      <c r="AL16" s="59">
        <v>0.94</v>
      </c>
      <c r="AM16" s="60"/>
    </row>
    <row r="17" spans="1:39" s="29" customFormat="1" ht="69">
      <c r="A17" s="99" t="s">
        <v>99</v>
      </c>
      <c r="B17" s="293" t="s">
        <v>75</v>
      </c>
      <c r="C17" s="72"/>
      <c r="D17" s="72"/>
      <c r="E17" s="184" t="s">
        <v>55</v>
      </c>
      <c r="F17" s="185" t="s">
        <v>76</v>
      </c>
      <c r="G17" s="186" t="s">
        <v>57</v>
      </c>
      <c r="H17" s="186" t="s">
        <v>57</v>
      </c>
      <c r="I17" s="72">
        <v>3</v>
      </c>
      <c r="J17" s="187">
        <v>3</v>
      </c>
      <c r="K17" s="188">
        <f t="shared" si="7"/>
        <v>6</v>
      </c>
      <c r="L17" s="189" t="s">
        <v>77</v>
      </c>
      <c r="M17" s="190" t="s">
        <v>59</v>
      </c>
      <c r="N17" s="191">
        <v>415</v>
      </c>
      <c r="O17" s="192" t="s">
        <v>78</v>
      </c>
      <c r="P17" s="189" t="s">
        <v>79</v>
      </c>
      <c r="Q17" s="189">
        <v>2</v>
      </c>
      <c r="R17" s="189" t="s">
        <v>80</v>
      </c>
      <c r="S17" s="193">
        <v>3</v>
      </c>
      <c r="T17" s="77">
        <v>3</v>
      </c>
      <c r="U17" s="77">
        <v>3</v>
      </c>
      <c r="V17" s="77">
        <v>3</v>
      </c>
      <c r="W17" s="77">
        <v>1</v>
      </c>
      <c r="X17" s="77" t="s">
        <v>68</v>
      </c>
      <c r="Y17" s="77" t="s">
        <v>68</v>
      </c>
      <c r="Z17" s="77">
        <v>1</v>
      </c>
      <c r="AA17" s="77" t="s">
        <v>68</v>
      </c>
      <c r="AB17" s="78" t="s">
        <v>81</v>
      </c>
      <c r="AC17" s="78" t="s">
        <v>82</v>
      </c>
      <c r="AD17" s="77"/>
      <c r="AE17" s="77" t="s">
        <v>72</v>
      </c>
      <c r="AF17" s="77"/>
      <c r="AG17" s="77" t="s">
        <v>72</v>
      </c>
      <c r="AH17" s="78" t="s">
        <v>83</v>
      </c>
      <c r="AI17" s="194" t="s">
        <v>84</v>
      </c>
      <c r="AJ17" s="195">
        <v>1</v>
      </c>
      <c r="AK17" s="77">
        <v>3</v>
      </c>
      <c r="AL17" s="196">
        <v>1</v>
      </c>
      <c r="AM17" s="197"/>
    </row>
    <row r="18" spans="1:39" s="29" customFormat="1" ht="315">
      <c r="A18" s="99" t="s">
        <v>99</v>
      </c>
      <c r="B18" s="294" t="s">
        <v>85</v>
      </c>
      <c r="C18" s="47" t="s">
        <v>55</v>
      </c>
      <c r="D18" s="47" t="s">
        <v>55</v>
      </c>
      <c r="E18" s="47"/>
      <c r="F18" s="48" t="s">
        <v>86</v>
      </c>
      <c r="G18" s="200" t="s">
        <v>57</v>
      </c>
      <c r="H18" s="200" t="s">
        <v>57</v>
      </c>
      <c r="I18" s="47">
        <v>21</v>
      </c>
      <c r="J18" s="47">
        <f>7*2+5</f>
        <v>19</v>
      </c>
      <c r="K18" s="50">
        <f t="shared" si="7"/>
        <v>40</v>
      </c>
      <c r="L18" s="39" t="s">
        <v>87</v>
      </c>
      <c r="M18" s="39" t="s">
        <v>59</v>
      </c>
      <c r="N18" s="201">
        <v>372</v>
      </c>
      <c r="O18" s="39" t="s">
        <v>88</v>
      </c>
      <c r="P18" s="39" t="s">
        <v>89</v>
      </c>
      <c r="Q18" s="39">
        <v>196</v>
      </c>
      <c r="R18" s="39" t="s">
        <v>62</v>
      </c>
      <c r="S18" s="65">
        <v>117</v>
      </c>
      <c r="T18" s="65">
        <v>226</v>
      </c>
      <c r="U18" s="65">
        <v>226</v>
      </c>
      <c r="V18" s="56" t="s">
        <v>90</v>
      </c>
      <c r="W18" s="65">
        <v>2</v>
      </c>
      <c r="X18" s="65" t="s">
        <v>68</v>
      </c>
      <c r="Y18" s="202" t="s">
        <v>57</v>
      </c>
      <c r="Z18" s="65" t="s">
        <v>57</v>
      </c>
      <c r="AA18" s="65" t="s">
        <v>57</v>
      </c>
      <c r="AB18" s="56" t="s">
        <v>91</v>
      </c>
      <c r="AC18" s="56" t="s">
        <v>92</v>
      </c>
      <c r="AD18" s="65"/>
      <c r="AE18" s="65" t="s">
        <v>72</v>
      </c>
      <c r="AF18" s="65"/>
      <c r="AG18" s="65" t="s">
        <v>72</v>
      </c>
      <c r="AH18" s="203" t="s">
        <v>93</v>
      </c>
      <c r="AI18" s="203" t="s">
        <v>94</v>
      </c>
      <c r="AJ18" s="204">
        <v>1</v>
      </c>
      <c r="AK18" s="65">
        <v>226</v>
      </c>
      <c r="AL18" s="205">
        <v>1</v>
      </c>
      <c r="AM18" s="65"/>
    </row>
    <row r="19" spans="1:39" s="29" customFormat="1" ht="101.25">
      <c r="A19" s="99" t="s">
        <v>233</v>
      </c>
      <c r="B19" s="295" t="s">
        <v>105</v>
      </c>
      <c r="C19" s="146" t="s">
        <v>72</v>
      </c>
      <c r="D19" s="146" t="s">
        <v>55</v>
      </c>
      <c r="E19" s="146" t="s">
        <v>55</v>
      </c>
      <c r="F19" s="55" t="s">
        <v>106</v>
      </c>
      <c r="G19" s="146"/>
      <c r="H19" s="146"/>
      <c r="I19" s="146">
        <v>3</v>
      </c>
      <c r="J19" s="146">
        <v>3</v>
      </c>
      <c r="K19" s="144">
        <f>SUM(G19:J19)</f>
        <v>6</v>
      </c>
      <c r="L19" s="135" t="s">
        <v>107</v>
      </c>
      <c r="M19" s="136" t="s">
        <v>108</v>
      </c>
      <c r="N19" s="137">
        <v>408</v>
      </c>
      <c r="O19" s="138" t="s">
        <v>109</v>
      </c>
      <c r="P19" s="145" t="s">
        <v>110</v>
      </c>
      <c r="Q19" s="146">
        <v>30</v>
      </c>
      <c r="R19" s="147" t="s">
        <v>111</v>
      </c>
      <c r="S19" s="55">
        <v>3</v>
      </c>
      <c r="T19" s="55">
        <v>30</v>
      </c>
      <c r="U19" s="55">
        <v>9</v>
      </c>
      <c r="V19" s="55" t="s">
        <v>112</v>
      </c>
      <c r="W19" s="55">
        <v>1</v>
      </c>
      <c r="X19" s="55">
        <v>24</v>
      </c>
      <c r="Y19" s="55"/>
      <c r="Z19" s="55"/>
      <c r="AA19" s="55"/>
      <c r="AB19" s="55" t="s">
        <v>113</v>
      </c>
      <c r="AC19" s="55" t="s">
        <v>114</v>
      </c>
      <c r="AD19" s="55">
        <v>1</v>
      </c>
      <c r="AE19" s="55"/>
      <c r="AF19" s="55">
        <v>1</v>
      </c>
      <c r="AG19" s="55"/>
      <c r="AH19" s="55" t="s">
        <v>115</v>
      </c>
      <c r="AI19" s="55" t="s">
        <v>116</v>
      </c>
      <c r="AJ19" s="198"/>
      <c r="AK19" s="55">
        <v>10</v>
      </c>
      <c r="AL19" s="55" t="s">
        <v>117</v>
      </c>
      <c r="AM19" s="199"/>
    </row>
    <row r="20" spans="1:39" ht="78.75">
      <c r="A20" s="99" t="s">
        <v>233</v>
      </c>
      <c r="B20" s="296" t="s">
        <v>118</v>
      </c>
      <c r="C20" s="132"/>
      <c r="D20" s="132" t="s">
        <v>55</v>
      </c>
      <c r="E20" s="132" t="s">
        <v>55</v>
      </c>
      <c r="F20" s="133" t="s">
        <v>119</v>
      </c>
      <c r="G20" s="132"/>
      <c r="H20" s="132"/>
      <c r="I20" s="132">
        <v>3</v>
      </c>
      <c r="J20" s="132">
        <v>2</v>
      </c>
      <c r="K20" s="144">
        <f t="shared" ref="K20:K21" si="8">SUM(G20:J20)</f>
        <v>5</v>
      </c>
      <c r="L20" s="136" t="s">
        <v>107</v>
      </c>
      <c r="M20" s="136" t="s">
        <v>108</v>
      </c>
      <c r="N20" s="137">
        <v>389</v>
      </c>
      <c r="O20" s="138" t="s">
        <v>120</v>
      </c>
      <c r="P20" s="145" t="s">
        <v>121</v>
      </c>
      <c r="Q20" s="146">
        <v>90</v>
      </c>
      <c r="R20" s="147" t="s">
        <v>111</v>
      </c>
      <c r="S20" s="133">
        <v>4</v>
      </c>
      <c r="T20" s="133">
        <v>20</v>
      </c>
      <c r="U20" s="133">
        <v>1</v>
      </c>
      <c r="V20" s="133" t="s">
        <v>122</v>
      </c>
      <c r="W20" s="133">
        <v>1</v>
      </c>
      <c r="X20" s="133">
        <f t="shared" ref="X20" si="9">SUM(W20,S20)</f>
        <v>5</v>
      </c>
      <c r="Y20" s="133" t="s">
        <v>122</v>
      </c>
      <c r="Z20" s="133">
        <v>1</v>
      </c>
      <c r="AA20" s="133">
        <v>4</v>
      </c>
      <c r="AB20" s="133" t="s">
        <v>123</v>
      </c>
      <c r="AC20" s="133" t="s">
        <v>124</v>
      </c>
      <c r="AD20" s="133">
        <v>1</v>
      </c>
      <c r="AE20" s="133"/>
      <c r="AF20" s="133">
        <v>1</v>
      </c>
      <c r="AG20" s="133"/>
      <c r="AH20" s="133" t="s">
        <v>125</v>
      </c>
      <c r="AI20" s="133" t="s">
        <v>126</v>
      </c>
      <c r="AJ20" s="141"/>
      <c r="AK20" s="133">
        <v>15</v>
      </c>
      <c r="AL20" s="133" t="s">
        <v>127</v>
      </c>
      <c r="AM20" s="133"/>
    </row>
    <row r="21" spans="1:39" ht="56.25">
      <c r="A21" s="99" t="s">
        <v>233</v>
      </c>
      <c r="B21" s="296" t="s">
        <v>128</v>
      </c>
      <c r="C21" s="132"/>
      <c r="D21" s="132" t="s">
        <v>55</v>
      </c>
      <c r="E21" s="132" t="s">
        <v>55</v>
      </c>
      <c r="F21" s="133" t="s">
        <v>129</v>
      </c>
      <c r="G21" s="132"/>
      <c r="H21" s="132"/>
      <c r="I21" s="132">
        <v>3</v>
      </c>
      <c r="J21" s="132">
        <v>3</v>
      </c>
      <c r="K21" s="144">
        <f t="shared" si="8"/>
        <v>6</v>
      </c>
      <c r="L21" s="136" t="s">
        <v>130</v>
      </c>
      <c r="M21" s="136" t="s">
        <v>108</v>
      </c>
      <c r="N21" s="137">
        <v>394</v>
      </c>
      <c r="O21" s="138" t="s">
        <v>131</v>
      </c>
      <c r="P21" s="145" t="s">
        <v>132</v>
      </c>
      <c r="Q21" s="146">
        <v>116</v>
      </c>
      <c r="R21" s="147" t="s">
        <v>111</v>
      </c>
      <c r="S21" s="133">
        <v>3</v>
      </c>
      <c r="T21" s="133">
        <v>3</v>
      </c>
      <c r="U21" s="133">
        <v>3</v>
      </c>
      <c r="V21" s="133" t="s">
        <v>133</v>
      </c>
      <c r="W21" s="133">
        <v>1</v>
      </c>
      <c r="X21" s="133">
        <v>3</v>
      </c>
      <c r="Y21" s="133"/>
      <c r="Z21" s="133"/>
      <c r="AA21" s="133"/>
      <c r="AB21" s="133" t="s">
        <v>134</v>
      </c>
      <c r="AC21" s="133" t="s">
        <v>135</v>
      </c>
      <c r="AD21" s="133"/>
      <c r="AE21" s="133">
        <v>1</v>
      </c>
      <c r="AF21" s="133"/>
      <c r="AG21" s="133">
        <v>1</v>
      </c>
      <c r="AH21" s="133" t="s">
        <v>136</v>
      </c>
      <c r="AI21" s="133" t="s">
        <v>137</v>
      </c>
      <c r="AJ21" s="141"/>
      <c r="AK21" s="133"/>
      <c r="AL21" s="133" t="s">
        <v>138</v>
      </c>
      <c r="AM21" s="133"/>
    </row>
    <row r="22" spans="1:39" ht="236.25">
      <c r="A22" s="99" t="s">
        <v>233</v>
      </c>
      <c r="B22" s="296" t="s">
        <v>139</v>
      </c>
      <c r="C22" s="132"/>
      <c r="D22" s="132" t="s">
        <v>55</v>
      </c>
      <c r="E22" s="132" t="s">
        <v>55</v>
      </c>
      <c r="F22" s="133" t="s">
        <v>140</v>
      </c>
      <c r="G22" s="132"/>
      <c r="H22" s="132"/>
      <c r="I22" s="132">
        <v>116</v>
      </c>
      <c r="J22" s="132">
        <v>232</v>
      </c>
      <c r="K22" s="144">
        <f t="shared" ref="K22" si="10">SUM(G22:J22)</f>
        <v>348</v>
      </c>
      <c r="L22" s="136" t="s">
        <v>141</v>
      </c>
      <c r="M22" s="136" t="s">
        <v>108</v>
      </c>
      <c r="N22" s="137">
        <v>404</v>
      </c>
      <c r="O22" s="138"/>
      <c r="P22" s="145" t="s">
        <v>142</v>
      </c>
      <c r="Q22" s="146">
        <v>232</v>
      </c>
      <c r="R22" s="147" t="s">
        <v>143</v>
      </c>
      <c r="S22" s="148">
        <v>124</v>
      </c>
      <c r="T22" s="148">
        <v>124</v>
      </c>
      <c r="U22" s="148">
        <v>75</v>
      </c>
      <c r="V22" s="148" t="s">
        <v>144</v>
      </c>
      <c r="W22" s="148">
        <v>3</v>
      </c>
      <c r="X22" s="148">
        <v>3</v>
      </c>
      <c r="Y22" s="148">
        <v>0</v>
      </c>
      <c r="Z22" s="148">
        <v>3</v>
      </c>
      <c r="AA22" s="148">
        <v>372</v>
      </c>
      <c r="AB22" s="149" t="s">
        <v>145</v>
      </c>
      <c r="AC22" s="150" t="s">
        <v>146</v>
      </c>
      <c r="AD22" s="133">
        <v>1</v>
      </c>
      <c r="AE22" s="148">
        <v>1</v>
      </c>
      <c r="AF22" s="133">
        <v>1</v>
      </c>
      <c r="AG22" s="148">
        <v>1</v>
      </c>
      <c r="AH22" s="148"/>
      <c r="AI22" s="148"/>
      <c r="AJ22" s="151">
        <v>0.95</v>
      </c>
      <c r="AK22" s="148"/>
      <c r="AL22" s="148"/>
      <c r="AM22" s="133" t="s">
        <v>147</v>
      </c>
    </row>
    <row r="23" spans="1:39" ht="56.25">
      <c r="A23" s="99" t="s">
        <v>233</v>
      </c>
      <c r="B23" s="296" t="s">
        <v>148</v>
      </c>
      <c r="C23" s="132" t="s">
        <v>55</v>
      </c>
      <c r="D23" s="132" t="s">
        <v>55</v>
      </c>
      <c r="E23" s="132" t="s">
        <v>55</v>
      </c>
      <c r="F23" s="133" t="s">
        <v>149</v>
      </c>
      <c r="G23" s="132"/>
      <c r="H23" s="132"/>
      <c r="I23" s="132">
        <v>1</v>
      </c>
      <c r="J23" s="132">
        <v>2</v>
      </c>
      <c r="K23" s="144">
        <f t="shared" ref="K23:K30" si="11">SUM(G23:J23)</f>
        <v>3</v>
      </c>
      <c r="L23" s="136" t="s">
        <v>107</v>
      </c>
      <c r="M23" s="136" t="s">
        <v>108</v>
      </c>
      <c r="N23" s="137">
        <v>404</v>
      </c>
      <c r="O23" s="138" t="s">
        <v>150</v>
      </c>
      <c r="P23" s="145" t="s">
        <v>151</v>
      </c>
      <c r="Q23" s="146">
        <v>20</v>
      </c>
      <c r="R23" s="147" t="s">
        <v>152</v>
      </c>
      <c r="S23" s="148">
        <v>2</v>
      </c>
      <c r="T23" s="148">
        <v>20</v>
      </c>
      <c r="U23" s="148">
        <v>0</v>
      </c>
      <c r="V23" s="133"/>
      <c r="W23" s="148">
        <v>1</v>
      </c>
      <c r="X23" s="148">
        <v>2</v>
      </c>
      <c r="Y23" s="148"/>
      <c r="Z23" s="148"/>
      <c r="AA23" s="148" t="s">
        <v>153</v>
      </c>
      <c r="AB23" s="148" t="s">
        <v>154</v>
      </c>
      <c r="AC23" s="152" t="s">
        <v>155</v>
      </c>
      <c r="AD23" s="148"/>
      <c r="AE23" s="133">
        <v>1</v>
      </c>
      <c r="AF23" s="148"/>
      <c r="AG23" s="133">
        <v>1</v>
      </c>
      <c r="AH23" s="150" t="s">
        <v>156</v>
      </c>
      <c r="AI23" s="150" t="s">
        <v>157</v>
      </c>
      <c r="AJ23" s="151">
        <v>1</v>
      </c>
      <c r="AK23" s="150"/>
      <c r="AL23" s="150"/>
      <c r="AM23" s="150"/>
    </row>
    <row r="24" spans="1:39" ht="90">
      <c r="A24" s="99" t="s">
        <v>233</v>
      </c>
      <c r="B24" s="296" t="s">
        <v>148</v>
      </c>
      <c r="C24" s="132" t="s">
        <v>55</v>
      </c>
      <c r="D24" s="132" t="s">
        <v>55</v>
      </c>
      <c r="E24" s="132" t="s">
        <v>55</v>
      </c>
      <c r="F24" s="133" t="s">
        <v>158</v>
      </c>
      <c r="G24" s="132"/>
      <c r="H24" s="132"/>
      <c r="I24" s="132">
        <v>1</v>
      </c>
      <c r="J24" s="132">
        <v>4</v>
      </c>
      <c r="K24" s="144">
        <f t="shared" si="11"/>
        <v>5</v>
      </c>
      <c r="L24" s="136" t="s">
        <v>159</v>
      </c>
      <c r="M24" s="136" t="s">
        <v>108</v>
      </c>
      <c r="N24" s="137">
        <v>404</v>
      </c>
      <c r="O24" s="138" t="s">
        <v>160</v>
      </c>
      <c r="P24" s="145" t="s">
        <v>161</v>
      </c>
      <c r="Q24" s="146">
        <v>15</v>
      </c>
      <c r="R24" s="147" t="s">
        <v>152</v>
      </c>
      <c r="S24" s="148">
        <v>4</v>
      </c>
      <c r="T24" s="148">
        <v>357</v>
      </c>
      <c r="U24" s="148">
        <v>0</v>
      </c>
      <c r="V24" s="148">
        <v>0</v>
      </c>
      <c r="W24" s="148">
        <v>1</v>
      </c>
      <c r="X24" s="148">
        <v>15</v>
      </c>
      <c r="Y24" s="148"/>
      <c r="Z24" s="148"/>
      <c r="AA24" s="148"/>
      <c r="AB24" s="150" t="s">
        <v>162</v>
      </c>
      <c r="AC24" s="152" t="s">
        <v>163</v>
      </c>
      <c r="AD24" s="133">
        <v>1</v>
      </c>
      <c r="AE24" s="148"/>
      <c r="AF24" s="148"/>
      <c r="AG24" s="133">
        <v>1</v>
      </c>
      <c r="AH24" s="150" t="s">
        <v>164</v>
      </c>
      <c r="AI24" s="150" t="s">
        <v>165</v>
      </c>
      <c r="AJ24" s="151">
        <v>1</v>
      </c>
      <c r="AK24" s="148"/>
      <c r="AL24" s="150" t="s">
        <v>166</v>
      </c>
      <c r="AM24" s="153"/>
    </row>
    <row r="25" spans="1:39" ht="114">
      <c r="A25" s="99" t="s">
        <v>233</v>
      </c>
      <c r="B25" s="296" t="s">
        <v>167</v>
      </c>
      <c r="C25" s="132"/>
      <c r="D25" s="132"/>
      <c r="E25" s="132" t="s">
        <v>55</v>
      </c>
      <c r="F25" s="133" t="s">
        <v>168</v>
      </c>
      <c r="G25" s="132"/>
      <c r="H25" s="132"/>
      <c r="I25" s="132">
        <v>3</v>
      </c>
      <c r="J25" s="132">
        <v>3</v>
      </c>
      <c r="K25" s="144">
        <f t="shared" si="11"/>
        <v>6</v>
      </c>
      <c r="L25" s="136" t="s">
        <v>169</v>
      </c>
      <c r="M25" s="136" t="s">
        <v>108</v>
      </c>
      <c r="N25" s="137">
        <v>407</v>
      </c>
      <c r="O25" s="138" t="s">
        <v>170</v>
      </c>
      <c r="P25" s="145" t="s">
        <v>171</v>
      </c>
      <c r="Q25" s="55" t="s">
        <v>172</v>
      </c>
      <c r="R25" s="147" t="s">
        <v>152</v>
      </c>
      <c r="S25" s="148">
        <v>2</v>
      </c>
      <c r="T25" s="148">
        <v>3</v>
      </c>
      <c r="U25" s="148">
        <v>3</v>
      </c>
      <c r="V25" s="150" t="s">
        <v>173</v>
      </c>
      <c r="W25" s="148">
        <v>1</v>
      </c>
      <c r="X25" s="148" t="s">
        <v>174</v>
      </c>
      <c r="Y25" s="148"/>
      <c r="Z25" s="148"/>
      <c r="AA25" s="148" t="s">
        <v>175</v>
      </c>
      <c r="AB25" s="150" t="s">
        <v>176</v>
      </c>
      <c r="AC25" s="150" t="s">
        <v>177</v>
      </c>
      <c r="AD25" s="133">
        <v>1</v>
      </c>
      <c r="AE25" s="133"/>
      <c r="AF25" s="133">
        <v>1</v>
      </c>
      <c r="AG25" s="133"/>
      <c r="AH25" s="150" t="s">
        <v>178</v>
      </c>
      <c r="AI25" s="150" t="s">
        <v>179</v>
      </c>
      <c r="AJ25" s="151"/>
      <c r="AK25" s="148"/>
      <c r="AL25" s="150" t="s">
        <v>180</v>
      </c>
      <c r="AM25" s="153"/>
    </row>
    <row r="26" spans="1:39" ht="169.5">
      <c r="A26" s="99" t="s">
        <v>233</v>
      </c>
      <c r="B26" s="296">
        <v>1</v>
      </c>
      <c r="C26" s="132"/>
      <c r="D26" s="132" t="s">
        <v>55</v>
      </c>
      <c r="E26" s="132" t="s">
        <v>55</v>
      </c>
      <c r="F26" s="133" t="s">
        <v>181</v>
      </c>
      <c r="G26" s="132"/>
      <c r="H26" s="132"/>
      <c r="I26" s="132">
        <v>20</v>
      </c>
      <c r="J26" s="132">
        <v>15</v>
      </c>
      <c r="K26" s="144">
        <f t="shared" si="11"/>
        <v>35</v>
      </c>
      <c r="L26" s="136" t="s">
        <v>182</v>
      </c>
      <c r="M26" s="136" t="s">
        <v>108</v>
      </c>
      <c r="N26" s="147" t="s">
        <v>183</v>
      </c>
      <c r="O26" s="138" t="s">
        <v>184</v>
      </c>
      <c r="P26" s="145" t="s">
        <v>185</v>
      </c>
      <c r="Q26" s="146">
        <v>525</v>
      </c>
      <c r="R26" s="147" t="s">
        <v>152</v>
      </c>
      <c r="S26" s="148">
        <v>7</v>
      </c>
      <c r="T26" s="148">
        <v>139</v>
      </c>
      <c r="U26" s="148">
        <v>6</v>
      </c>
      <c r="V26" s="147" t="s">
        <v>186</v>
      </c>
      <c r="W26" s="148">
        <v>1</v>
      </c>
      <c r="X26" s="148">
        <v>6</v>
      </c>
      <c r="Y26" s="148"/>
      <c r="Z26" s="148">
        <v>1</v>
      </c>
      <c r="AA26" s="148" t="s">
        <v>187</v>
      </c>
      <c r="AB26" s="147" t="s">
        <v>188</v>
      </c>
      <c r="AC26" s="147" t="s">
        <v>189</v>
      </c>
      <c r="AD26" s="148"/>
      <c r="AE26" s="133">
        <v>1</v>
      </c>
      <c r="AF26" s="133"/>
      <c r="AG26" s="133">
        <v>1</v>
      </c>
      <c r="AH26" s="147" t="s">
        <v>181</v>
      </c>
      <c r="AI26" s="154"/>
      <c r="AJ26" s="151">
        <v>1</v>
      </c>
      <c r="AK26" s="154"/>
      <c r="AL26" s="154"/>
      <c r="AM26" s="150" t="s">
        <v>190</v>
      </c>
    </row>
    <row r="27" spans="1:39" ht="135">
      <c r="A27" s="99" t="s">
        <v>233</v>
      </c>
      <c r="B27" s="296" t="s">
        <v>167</v>
      </c>
      <c r="C27" s="132" t="s">
        <v>55</v>
      </c>
      <c r="D27" s="132"/>
      <c r="E27" s="132"/>
      <c r="F27" s="133" t="s">
        <v>191</v>
      </c>
      <c r="G27" s="132"/>
      <c r="H27" s="132"/>
      <c r="I27" s="132">
        <v>1</v>
      </c>
      <c r="J27" s="132">
        <v>1</v>
      </c>
      <c r="K27" s="144">
        <f t="shared" si="11"/>
        <v>2</v>
      </c>
      <c r="L27" s="55" t="s">
        <v>192</v>
      </c>
      <c r="M27" s="136" t="s">
        <v>108</v>
      </c>
      <c r="N27" s="137">
        <v>407</v>
      </c>
      <c r="O27" s="138" t="s">
        <v>193</v>
      </c>
      <c r="P27" s="145" t="s">
        <v>194</v>
      </c>
      <c r="Q27" s="55" t="s">
        <v>195</v>
      </c>
      <c r="R27" s="147" t="s">
        <v>152</v>
      </c>
      <c r="S27" s="148">
        <v>1</v>
      </c>
      <c r="T27" s="148">
        <v>20</v>
      </c>
      <c r="U27" s="148">
        <v>3</v>
      </c>
      <c r="V27" s="147" t="s">
        <v>196</v>
      </c>
      <c r="W27" s="148">
        <v>1</v>
      </c>
      <c r="X27" s="148">
        <v>1</v>
      </c>
      <c r="Y27" s="148"/>
      <c r="Z27" s="148">
        <v>1</v>
      </c>
      <c r="AA27" s="148" t="s">
        <v>153</v>
      </c>
      <c r="AB27" s="147" t="s">
        <v>197</v>
      </c>
      <c r="AC27" s="155">
        <v>43030</v>
      </c>
      <c r="AD27" s="133">
        <v>1</v>
      </c>
      <c r="AE27" s="148"/>
      <c r="AF27" s="148"/>
      <c r="AG27" s="133">
        <v>1</v>
      </c>
      <c r="AH27" s="147" t="s">
        <v>198</v>
      </c>
      <c r="AI27" s="147" t="s">
        <v>199</v>
      </c>
      <c r="AJ27" s="151">
        <v>1</v>
      </c>
      <c r="AK27" s="148">
        <v>15</v>
      </c>
      <c r="AL27" s="147" t="s">
        <v>200</v>
      </c>
      <c r="AM27" s="153"/>
    </row>
    <row r="28" spans="1:39" ht="135">
      <c r="A28" s="99" t="s">
        <v>233</v>
      </c>
      <c r="B28" s="296" t="s">
        <v>167</v>
      </c>
      <c r="C28" s="132"/>
      <c r="D28" s="132" t="s">
        <v>55</v>
      </c>
      <c r="E28" s="132"/>
      <c r="F28" s="133" t="s">
        <v>201</v>
      </c>
      <c r="G28" s="132"/>
      <c r="H28" s="132"/>
      <c r="I28" s="132">
        <v>1</v>
      </c>
      <c r="J28" s="132">
        <v>1</v>
      </c>
      <c r="K28" s="144">
        <f t="shared" si="11"/>
        <v>2</v>
      </c>
      <c r="L28" s="136" t="s">
        <v>202</v>
      </c>
      <c r="M28" s="136" t="s">
        <v>108</v>
      </c>
      <c r="N28" s="137">
        <v>407</v>
      </c>
      <c r="O28" s="138" t="s">
        <v>203</v>
      </c>
      <c r="P28" s="145" t="s">
        <v>194</v>
      </c>
      <c r="Q28" s="55" t="s">
        <v>204</v>
      </c>
      <c r="R28" s="147" t="s">
        <v>152</v>
      </c>
      <c r="S28" s="148">
        <v>2</v>
      </c>
      <c r="T28" s="148">
        <v>100</v>
      </c>
      <c r="U28" s="148">
        <v>7</v>
      </c>
      <c r="V28" s="147" t="s">
        <v>205</v>
      </c>
      <c r="W28" s="148">
        <v>1</v>
      </c>
      <c r="X28" s="148">
        <v>1</v>
      </c>
      <c r="Y28" s="148"/>
      <c r="Z28" s="148"/>
      <c r="AA28" s="148" t="s">
        <v>206</v>
      </c>
      <c r="AB28" s="148" t="s">
        <v>207</v>
      </c>
      <c r="AC28" s="148" t="s">
        <v>208</v>
      </c>
      <c r="AD28" s="133">
        <v>1</v>
      </c>
      <c r="AE28" s="133"/>
      <c r="AF28" s="148"/>
      <c r="AG28" s="133">
        <v>1</v>
      </c>
      <c r="AH28" s="147" t="s">
        <v>198</v>
      </c>
      <c r="AI28" s="147" t="s">
        <v>199</v>
      </c>
      <c r="AJ28" s="151">
        <v>1</v>
      </c>
      <c r="AK28" s="148"/>
      <c r="AL28" s="147"/>
      <c r="AM28" s="153"/>
    </row>
    <row r="29" spans="1:39" ht="90">
      <c r="A29" s="99" t="s">
        <v>233</v>
      </c>
      <c r="B29" s="296" t="s">
        <v>209</v>
      </c>
      <c r="C29" s="132"/>
      <c r="D29" s="132"/>
      <c r="E29" s="132" t="s">
        <v>55</v>
      </c>
      <c r="F29" s="133" t="s">
        <v>210</v>
      </c>
      <c r="G29" s="132"/>
      <c r="H29" s="132"/>
      <c r="I29" s="132">
        <v>10</v>
      </c>
      <c r="J29" s="132">
        <v>10</v>
      </c>
      <c r="K29" s="144">
        <f t="shared" si="11"/>
        <v>20</v>
      </c>
      <c r="L29" s="136" t="s">
        <v>211</v>
      </c>
      <c r="M29" s="136" t="s">
        <v>108</v>
      </c>
      <c r="N29" s="137">
        <v>411</v>
      </c>
      <c r="O29" s="138" t="s">
        <v>212</v>
      </c>
      <c r="P29" s="145" t="s">
        <v>213</v>
      </c>
      <c r="Q29" s="55" t="s">
        <v>214</v>
      </c>
      <c r="R29" s="147" t="s">
        <v>215</v>
      </c>
      <c r="S29" s="156">
        <v>30</v>
      </c>
      <c r="T29" s="157">
        <v>117</v>
      </c>
      <c r="U29" s="157">
        <v>116</v>
      </c>
      <c r="V29" s="158" t="s">
        <v>216</v>
      </c>
      <c r="W29" s="157">
        <v>1</v>
      </c>
      <c r="X29" s="157" t="s">
        <v>217</v>
      </c>
      <c r="Y29" s="157"/>
      <c r="Z29" s="157"/>
      <c r="AA29" s="157"/>
      <c r="AB29" s="55" t="s">
        <v>218</v>
      </c>
      <c r="AC29" s="158" t="s">
        <v>219</v>
      </c>
      <c r="AD29" s="157"/>
      <c r="AE29" s="157">
        <v>1</v>
      </c>
      <c r="AF29" s="157">
        <v>1</v>
      </c>
      <c r="AG29" s="157"/>
      <c r="AH29" s="149" t="s">
        <v>220</v>
      </c>
      <c r="AI29" s="149" t="s">
        <v>221</v>
      </c>
      <c r="AJ29" s="151">
        <v>0.86</v>
      </c>
      <c r="AK29" s="148">
        <v>117</v>
      </c>
      <c r="AL29" s="148"/>
      <c r="AM29" s="153"/>
    </row>
    <row r="30" spans="1:39" ht="80.25">
      <c r="A30" s="99" t="s">
        <v>233</v>
      </c>
      <c r="B30" s="296" t="s">
        <v>222</v>
      </c>
      <c r="C30" s="132"/>
      <c r="D30" s="132" t="s">
        <v>55</v>
      </c>
      <c r="E30" s="132"/>
      <c r="F30" s="133" t="s">
        <v>223</v>
      </c>
      <c r="G30" s="132"/>
      <c r="H30" s="132"/>
      <c r="I30" s="132">
        <v>2</v>
      </c>
      <c r="J30" s="132">
        <v>3</v>
      </c>
      <c r="K30" s="144">
        <f t="shared" si="11"/>
        <v>5</v>
      </c>
      <c r="L30" s="136" t="s">
        <v>182</v>
      </c>
      <c r="M30" s="136" t="s">
        <v>108</v>
      </c>
      <c r="N30" s="137">
        <v>396</v>
      </c>
      <c r="O30" s="138" t="s">
        <v>224</v>
      </c>
      <c r="P30" s="145" t="s">
        <v>213</v>
      </c>
      <c r="Q30" s="55">
        <v>20</v>
      </c>
      <c r="R30" s="147" t="s">
        <v>215</v>
      </c>
      <c r="S30" s="156">
        <v>5</v>
      </c>
      <c r="T30" s="157">
        <v>4</v>
      </c>
      <c r="U30" s="157">
        <v>4</v>
      </c>
      <c r="V30" s="158" t="s">
        <v>225</v>
      </c>
      <c r="W30" s="157">
        <v>1</v>
      </c>
      <c r="X30" s="157" t="s">
        <v>226</v>
      </c>
      <c r="Y30" s="157"/>
      <c r="Z30" s="157"/>
      <c r="AA30" s="157"/>
      <c r="AB30" s="158" t="s">
        <v>227</v>
      </c>
      <c r="AC30" s="158" t="s">
        <v>219</v>
      </c>
      <c r="AD30" s="157"/>
      <c r="AE30" s="157">
        <v>1</v>
      </c>
      <c r="AF30" s="157"/>
      <c r="AG30" s="157">
        <v>1</v>
      </c>
      <c r="AH30" s="149" t="s">
        <v>228</v>
      </c>
      <c r="AI30" s="149" t="s">
        <v>229</v>
      </c>
      <c r="AJ30" s="151">
        <v>1</v>
      </c>
      <c r="AK30" s="148">
        <v>5</v>
      </c>
      <c r="AL30" s="148"/>
      <c r="AM30" s="159"/>
    </row>
    <row r="31" spans="1:39" ht="79.5">
      <c r="A31" s="299" t="s">
        <v>1220</v>
      </c>
      <c r="B31" s="507" t="s">
        <v>1194</v>
      </c>
      <c r="C31" s="281" t="s">
        <v>55</v>
      </c>
      <c r="D31" s="281"/>
      <c r="E31" s="281"/>
      <c r="F31" s="507" t="s">
        <v>1195</v>
      </c>
      <c r="G31" s="455"/>
      <c r="H31" s="455"/>
      <c r="I31" s="455">
        <v>15</v>
      </c>
      <c r="J31" s="455">
        <v>15</v>
      </c>
      <c r="K31" s="435">
        <f t="shared" ref="K31:K34" si="12">SUM(G31:J31)</f>
        <v>30</v>
      </c>
      <c r="L31" s="211" t="s">
        <v>1141</v>
      </c>
      <c r="M31" s="212" t="s">
        <v>1196</v>
      </c>
      <c r="N31" s="281">
        <v>491</v>
      </c>
      <c r="O31" s="507" t="s">
        <v>1197</v>
      </c>
      <c r="P31" s="507" t="s">
        <v>1198</v>
      </c>
      <c r="Q31" s="281">
        <v>3500</v>
      </c>
      <c r="R31" s="507" t="s">
        <v>1199</v>
      </c>
      <c r="S31" s="173">
        <v>1</v>
      </c>
      <c r="T31" s="173">
        <v>27</v>
      </c>
      <c r="U31" s="173">
        <v>0</v>
      </c>
      <c r="V31" s="507" t="s">
        <v>1200</v>
      </c>
      <c r="W31" s="173">
        <v>1</v>
      </c>
      <c r="X31" s="173" t="s">
        <v>1201</v>
      </c>
      <c r="Y31" s="173">
        <v>0</v>
      </c>
      <c r="Z31" s="173">
        <v>0</v>
      </c>
      <c r="AA31" s="173">
        <v>0</v>
      </c>
      <c r="AB31" s="173" t="s">
        <v>1202</v>
      </c>
      <c r="AC31" s="533">
        <v>43042</v>
      </c>
      <c r="AD31" s="173">
        <v>1</v>
      </c>
      <c r="AE31" s="173"/>
      <c r="AF31" s="173">
        <v>1</v>
      </c>
      <c r="AG31" s="173"/>
      <c r="AH31" s="507" t="s">
        <v>1203</v>
      </c>
      <c r="AI31" s="507" t="s">
        <v>1204</v>
      </c>
      <c r="AJ31" s="539"/>
      <c r="AK31" s="173">
        <v>0</v>
      </c>
      <c r="AL31" s="173">
        <v>0</v>
      </c>
      <c r="AM31" s="174" t="s">
        <v>1205</v>
      </c>
    </row>
    <row r="32" spans="1:39" ht="105">
      <c r="A32" s="299" t="s">
        <v>1220</v>
      </c>
      <c r="B32" s="173"/>
      <c r="C32" s="173"/>
      <c r="D32" s="173"/>
      <c r="E32" s="173"/>
      <c r="F32" s="173"/>
      <c r="G32" s="173"/>
      <c r="H32" s="173"/>
      <c r="I32" s="173"/>
      <c r="J32" s="173"/>
      <c r="K32" s="435">
        <f t="shared" si="12"/>
        <v>0</v>
      </c>
      <c r="L32" s="531"/>
      <c r="M32" s="532"/>
      <c r="N32" s="281"/>
      <c r="O32" s="281"/>
      <c r="P32" s="281"/>
      <c r="Q32" s="281"/>
      <c r="R32" s="281"/>
      <c r="S32" s="173">
        <v>1</v>
      </c>
      <c r="T32" s="173">
        <v>107</v>
      </c>
      <c r="U32" s="173">
        <v>0</v>
      </c>
      <c r="V32" s="173" t="s">
        <v>1206</v>
      </c>
      <c r="W32" s="173">
        <v>1</v>
      </c>
      <c r="X32" s="173" t="s">
        <v>1201</v>
      </c>
      <c r="Y32" s="173">
        <v>0</v>
      </c>
      <c r="Z32" s="173">
        <v>0</v>
      </c>
      <c r="AA32" s="173">
        <v>0</v>
      </c>
      <c r="AB32" s="173" t="s">
        <v>1207</v>
      </c>
      <c r="AC32" s="533" t="s">
        <v>1208</v>
      </c>
      <c r="AD32" s="173">
        <v>1</v>
      </c>
      <c r="AE32" s="173"/>
      <c r="AF32" s="173">
        <v>1</v>
      </c>
      <c r="AG32" s="173"/>
      <c r="AH32" s="507" t="s">
        <v>1203</v>
      </c>
      <c r="AI32" s="534" t="s">
        <v>1209</v>
      </c>
      <c r="AJ32" s="174"/>
      <c r="AK32" s="173">
        <v>0</v>
      </c>
      <c r="AL32" s="173">
        <v>0</v>
      </c>
      <c r="AM32" s="512" t="s">
        <v>1205</v>
      </c>
    </row>
    <row r="33" spans="1:39" ht="75">
      <c r="A33" s="299" t="s">
        <v>1220</v>
      </c>
      <c r="B33" s="173"/>
      <c r="C33" s="173"/>
      <c r="D33" s="173"/>
      <c r="E33" s="173"/>
      <c r="F33" s="173"/>
      <c r="G33" s="173"/>
      <c r="H33" s="173"/>
      <c r="I33" s="173"/>
      <c r="J33" s="173"/>
      <c r="K33" s="435">
        <f t="shared" si="12"/>
        <v>0</v>
      </c>
      <c r="L33" s="531"/>
      <c r="M33" s="532"/>
      <c r="N33" s="281"/>
      <c r="O33" s="281"/>
      <c r="P33" s="281"/>
      <c r="Q33" s="281"/>
      <c r="R33" s="281"/>
      <c r="S33" s="173">
        <v>1</v>
      </c>
      <c r="T33" s="173">
        <v>19</v>
      </c>
      <c r="U33" s="173" t="s">
        <v>1210</v>
      </c>
      <c r="V33" s="173" t="s">
        <v>1211</v>
      </c>
      <c r="W33" s="173">
        <v>1</v>
      </c>
      <c r="X33" s="173" t="s">
        <v>1201</v>
      </c>
      <c r="Y33" s="173">
        <v>0</v>
      </c>
      <c r="Z33" s="173"/>
      <c r="AA33" s="173">
        <v>0</v>
      </c>
      <c r="AB33" s="173" t="s">
        <v>1212</v>
      </c>
      <c r="AC33" s="533">
        <v>43068</v>
      </c>
      <c r="AD33" s="173"/>
      <c r="AE33" s="173">
        <v>1</v>
      </c>
      <c r="AF33" s="173"/>
      <c r="AG33" s="173">
        <v>1</v>
      </c>
      <c r="AH33" s="507" t="s">
        <v>1203</v>
      </c>
      <c r="AI33" s="534" t="s">
        <v>1213</v>
      </c>
      <c r="AJ33" s="174"/>
      <c r="AK33" s="173">
        <v>0</v>
      </c>
      <c r="AL33" s="173">
        <v>0</v>
      </c>
      <c r="AM33" s="512" t="s">
        <v>1205</v>
      </c>
    </row>
    <row r="34" spans="1:39" ht="47.25" thickBot="1">
      <c r="A34" s="299" t="s">
        <v>1220</v>
      </c>
      <c r="B34" s="173"/>
      <c r="C34" s="173"/>
      <c r="D34" s="173"/>
      <c r="E34" s="173"/>
      <c r="F34" s="173"/>
      <c r="G34" s="173"/>
      <c r="H34" s="173"/>
      <c r="I34" s="173"/>
      <c r="J34" s="173"/>
      <c r="K34" s="435">
        <f t="shared" si="12"/>
        <v>0</v>
      </c>
      <c r="L34" s="531"/>
      <c r="M34" s="532"/>
      <c r="N34" s="281"/>
      <c r="O34" s="281"/>
      <c r="P34" s="281"/>
      <c r="Q34" s="281"/>
      <c r="R34" s="281"/>
      <c r="S34" s="173">
        <v>1</v>
      </c>
      <c r="T34" s="173">
        <v>8</v>
      </c>
      <c r="U34" s="173">
        <v>0</v>
      </c>
      <c r="V34" s="173" t="s">
        <v>1214</v>
      </c>
      <c r="W34" s="173">
        <v>1</v>
      </c>
      <c r="X34" s="173" t="s">
        <v>1201</v>
      </c>
      <c r="Y34" s="173">
        <v>0</v>
      </c>
      <c r="Z34" s="173">
        <v>0</v>
      </c>
      <c r="AA34" s="173">
        <v>0</v>
      </c>
      <c r="AB34" s="173" t="s">
        <v>1215</v>
      </c>
      <c r="AC34" s="533">
        <v>43064</v>
      </c>
      <c r="AD34" s="173"/>
      <c r="AE34" s="173">
        <v>1</v>
      </c>
      <c r="AF34" s="173"/>
      <c r="AG34" s="173">
        <v>1</v>
      </c>
      <c r="AH34" s="534" t="s">
        <v>1216</v>
      </c>
      <c r="AI34" s="534" t="s">
        <v>1217</v>
      </c>
      <c r="AJ34" s="174"/>
      <c r="AK34" s="173">
        <v>0</v>
      </c>
      <c r="AL34" s="173">
        <v>0</v>
      </c>
      <c r="AM34" s="512" t="s">
        <v>1205</v>
      </c>
    </row>
    <row r="35" spans="1:39" ht="125.25" thickBot="1">
      <c r="A35" s="291" t="s">
        <v>2786</v>
      </c>
      <c r="B35" s="918" t="s">
        <v>2783</v>
      </c>
      <c r="C35" s="919"/>
      <c r="D35" s="920" t="s">
        <v>55</v>
      </c>
      <c r="E35" s="921"/>
      <c r="F35" s="922" t="s">
        <v>2784</v>
      </c>
      <c r="G35" s="165"/>
      <c r="H35" s="165"/>
      <c r="I35" s="923" t="s">
        <v>55</v>
      </c>
      <c r="J35" s="923" t="s">
        <v>55</v>
      </c>
      <c r="K35" s="923" t="s">
        <v>55</v>
      </c>
      <c r="L35" s="922" t="s">
        <v>592</v>
      </c>
      <c r="M35" s="924" t="s">
        <v>593</v>
      </c>
      <c r="N35" s="925" t="s">
        <v>2785</v>
      </c>
      <c r="O35" s="925" t="s">
        <v>2786</v>
      </c>
      <c r="P35" s="925" t="s">
        <v>595</v>
      </c>
      <c r="Q35" s="920" t="s">
        <v>596</v>
      </c>
      <c r="R35" s="926" t="s">
        <v>2787</v>
      </c>
      <c r="S35" s="927">
        <v>485</v>
      </c>
      <c r="T35" s="928">
        <v>140</v>
      </c>
      <c r="U35" s="928">
        <v>116</v>
      </c>
      <c r="V35" s="929" t="s">
        <v>2788</v>
      </c>
      <c r="W35" s="928">
        <f t="shared" ref="W35" si="13">SUM(U35)</f>
        <v>116</v>
      </c>
      <c r="X35" s="928">
        <f t="shared" ref="X35" si="14">SUM(W35,S35)</f>
        <v>601</v>
      </c>
      <c r="Y35" s="928">
        <v>0</v>
      </c>
      <c r="Z35" s="928">
        <f t="shared" ref="Z35" si="15">SUM(X35)</f>
        <v>601</v>
      </c>
      <c r="AA35" s="928">
        <f t="shared" ref="AA35" si="16">SUM(Z35)</f>
        <v>601</v>
      </c>
      <c r="AB35" s="928">
        <v>0</v>
      </c>
      <c r="AC35" s="928">
        <v>0</v>
      </c>
      <c r="AD35" s="928">
        <v>1</v>
      </c>
      <c r="AE35" s="928">
        <v>1</v>
      </c>
      <c r="AF35" s="928">
        <f t="shared" ref="AF35:AG35" si="17">SUM(AE35)</f>
        <v>1</v>
      </c>
      <c r="AG35" s="928">
        <f t="shared" si="17"/>
        <v>1</v>
      </c>
      <c r="AH35" s="930" t="s">
        <v>2789</v>
      </c>
      <c r="AI35" s="928"/>
      <c r="AJ35" s="931">
        <v>0.98</v>
      </c>
      <c r="AK35" s="928">
        <v>360</v>
      </c>
      <c r="AL35" s="928"/>
      <c r="AM35" s="932"/>
    </row>
    <row r="36" spans="1:39" ht="90">
      <c r="A36" s="299" t="s">
        <v>575</v>
      </c>
      <c r="B36" s="297" t="s">
        <v>235</v>
      </c>
      <c r="C36" s="65" t="s">
        <v>55</v>
      </c>
      <c r="D36" s="210"/>
      <c r="E36" s="210"/>
      <c r="F36" s="211" t="s">
        <v>236</v>
      </c>
      <c r="G36" s="212">
        <v>0</v>
      </c>
      <c r="H36" s="212">
        <v>0</v>
      </c>
      <c r="I36" s="212">
        <v>10</v>
      </c>
      <c r="J36" s="213">
        <v>10</v>
      </c>
      <c r="K36" s="214">
        <f t="shared" ref="K36" si="18">SUM(G36:J36)</f>
        <v>20</v>
      </c>
      <c r="L36" s="215" t="s">
        <v>237</v>
      </c>
      <c r="M36" s="211" t="s">
        <v>238</v>
      </c>
      <c r="N36" s="65">
        <v>442</v>
      </c>
      <c r="O36" s="65" t="s">
        <v>239</v>
      </c>
      <c r="P36" s="56" t="s">
        <v>240</v>
      </c>
      <c r="Q36" s="65">
        <v>20</v>
      </c>
      <c r="R36" s="56" t="s">
        <v>241</v>
      </c>
      <c r="S36" s="65">
        <v>1</v>
      </c>
      <c r="T36" s="65">
        <v>4</v>
      </c>
      <c r="U36" s="65">
        <v>1</v>
      </c>
      <c r="V36" s="216" t="s">
        <v>242</v>
      </c>
      <c r="W36" s="65">
        <v>2</v>
      </c>
      <c r="X36" s="65">
        <v>5</v>
      </c>
      <c r="Y36" s="65"/>
      <c r="Z36" s="65"/>
      <c r="AA36" s="65"/>
      <c r="AB36" s="56" t="s">
        <v>243</v>
      </c>
      <c r="AC36" s="217">
        <v>43062</v>
      </c>
      <c r="AD36" s="77">
        <v>1</v>
      </c>
      <c r="AE36" s="65"/>
      <c r="AF36" s="65"/>
      <c r="AG36" s="65">
        <v>1</v>
      </c>
      <c r="AH36" s="218" t="s">
        <v>244</v>
      </c>
      <c r="AI36" s="218" t="s">
        <v>245</v>
      </c>
      <c r="AJ36" s="219">
        <v>0.98</v>
      </c>
      <c r="AK36" s="65">
        <f t="shared" ref="AK36:AK39" si="19">+T36</f>
        <v>4</v>
      </c>
      <c r="AL36" s="65"/>
      <c r="AM36" s="220"/>
    </row>
    <row r="37" spans="1:39" ht="90">
      <c r="A37" s="299" t="s">
        <v>575</v>
      </c>
      <c r="B37" s="297" t="s">
        <v>235</v>
      </c>
      <c r="C37" s="65" t="s">
        <v>55</v>
      </c>
      <c r="D37" s="210"/>
      <c r="E37" s="210"/>
      <c r="F37" s="211" t="s">
        <v>236</v>
      </c>
      <c r="G37" s="212">
        <v>0</v>
      </c>
      <c r="H37" s="212">
        <v>0</v>
      </c>
      <c r="I37" s="212">
        <v>10</v>
      </c>
      <c r="J37" s="213">
        <v>10</v>
      </c>
      <c r="K37" s="214">
        <f t="shared" ref="K37:K47" si="20">SUM(G37:J37)</f>
        <v>20</v>
      </c>
      <c r="L37" s="215" t="s">
        <v>237</v>
      </c>
      <c r="M37" s="211" t="s">
        <v>238</v>
      </c>
      <c r="N37" s="65">
        <v>442</v>
      </c>
      <c r="O37" s="65" t="s">
        <v>239</v>
      </c>
      <c r="P37" s="56" t="s">
        <v>240</v>
      </c>
      <c r="Q37" s="65">
        <v>20</v>
      </c>
      <c r="R37" s="56" t="s">
        <v>241</v>
      </c>
      <c r="S37" s="65">
        <v>1</v>
      </c>
      <c r="T37" s="65">
        <v>3</v>
      </c>
      <c r="U37" s="65">
        <v>1</v>
      </c>
      <c r="V37" s="56" t="s">
        <v>246</v>
      </c>
      <c r="W37" s="65">
        <v>1</v>
      </c>
      <c r="X37" s="65">
        <v>5</v>
      </c>
      <c r="Y37" s="65"/>
      <c r="Z37" s="65"/>
      <c r="AA37" s="65"/>
      <c r="AB37" s="56" t="s">
        <v>247</v>
      </c>
      <c r="AC37" s="221" t="s">
        <v>248</v>
      </c>
      <c r="AD37" s="65"/>
      <c r="AE37" s="222">
        <v>1</v>
      </c>
      <c r="AF37" s="65"/>
      <c r="AG37" s="65">
        <v>1</v>
      </c>
      <c r="AH37" s="218" t="str">
        <f>AH36</f>
        <v>Evaluación PTAP , buenas practicas sanitarias y capacitación en operación.</v>
      </c>
      <c r="AI37" s="218" t="str">
        <f>AI36</f>
        <v>Recomendaciones  para el cumpllimiento de las BPS y determinación de la dosis optima de los productos químicos.</v>
      </c>
      <c r="AJ37" s="219">
        <v>0.98</v>
      </c>
      <c r="AK37" s="65">
        <f t="shared" si="19"/>
        <v>3</v>
      </c>
      <c r="AL37" s="65"/>
      <c r="AM37" s="220"/>
    </row>
    <row r="38" spans="1:39" ht="90">
      <c r="A38" s="299" t="s">
        <v>575</v>
      </c>
      <c r="B38" s="297" t="s">
        <v>235</v>
      </c>
      <c r="C38" s="65" t="s">
        <v>55</v>
      </c>
      <c r="D38" s="210"/>
      <c r="E38" s="210"/>
      <c r="F38" s="211" t="s">
        <v>236</v>
      </c>
      <c r="G38" s="212">
        <v>0</v>
      </c>
      <c r="H38" s="212">
        <v>0</v>
      </c>
      <c r="I38" s="212">
        <v>10</v>
      </c>
      <c r="J38" s="213">
        <v>10</v>
      </c>
      <c r="K38" s="214">
        <f t="shared" si="20"/>
        <v>20</v>
      </c>
      <c r="L38" s="215" t="s">
        <v>237</v>
      </c>
      <c r="M38" s="211" t="s">
        <v>238</v>
      </c>
      <c r="N38" s="65">
        <v>442</v>
      </c>
      <c r="O38" s="65" t="s">
        <v>239</v>
      </c>
      <c r="P38" s="56" t="s">
        <v>240</v>
      </c>
      <c r="Q38" s="65">
        <v>20</v>
      </c>
      <c r="R38" s="56" t="s">
        <v>241</v>
      </c>
      <c r="S38" s="65">
        <v>1</v>
      </c>
      <c r="T38" s="65">
        <v>3</v>
      </c>
      <c r="U38" s="65">
        <v>1</v>
      </c>
      <c r="V38" s="216" t="s">
        <v>242</v>
      </c>
      <c r="W38" s="65">
        <v>3</v>
      </c>
      <c r="X38" s="65">
        <v>5</v>
      </c>
      <c r="Y38" s="65"/>
      <c r="Z38" s="65"/>
      <c r="AA38" s="65"/>
      <c r="AB38" s="56" t="s">
        <v>249</v>
      </c>
      <c r="AC38" s="221">
        <v>43073</v>
      </c>
      <c r="AD38" s="65">
        <v>1</v>
      </c>
      <c r="AE38" s="65"/>
      <c r="AF38" s="65"/>
      <c r="AG38" s="65">
        <v>1</v>
      </c>
      <c r="AH38" s="218" t="s">
        <v>244</v>
      </c>
      <c r="AI38" s="218" t="s">
        <v>245</v>
      </c>
      <c r="AJ38" s="219">
        <v>0.98</v>
      </c>
      <c r="AK38" s="65">
        <f t="shared" si="19"/>
        <v>3</v>
      </c>
      <c r="AL38" s="65"/>
      <c r="AM38" s="220"/>
    </row>
    <row r="39" spans="1:39" ht="90">
      <c r="A39" s="299" t="s">
        <v>575</v>
      </c>
      <c r="B39" s="297" t="s">
        <v>235</v>
      </c>
      <c r="C39" s="65" t="s">
        <v>55</v>
      </c>
      <c r="D39" s="210"/>
      <c r="E39" s="210"/>
      <c r="F39" s="211" t="s">
        <v>236</v>
      </c>
      <c r="G39" s="212">
        <v>0</v>
      </c>
      <c r="H39" s="212">
        <v>0</v>
      </c>
      <c r="I39" s="212">
        <v>10</v>
      </c>
      <c r="J39" s="213">
        <v>10</v>
      </c>
      <c r="K39" s="214">
        <f t="shared" si="20"/>
        <v>20</v>
      </c>
      <c r="L39" s="215" t="s">
        <v>237</v>
      </c>
      <c r="M39" s="211" t="s">
        <v>238</v>
      </c>
      <c r="N39" s="65">
        <v>442</v>
      </c>
      <c r="O39" s="65" t="s">
        <v>239</v>
      </c>
      <c r="P39" s="56" t="s">
        <v>240</v>
      </c>
      <c r="Q39" s="65">
        <v>20</v>
      </c>
      <c r="R39" s="56" t="s">
        <v>241</v>
      </c>
      <c r="S39" s="65">
        <v>1</v>
      </c>
      <c r="T39" s="65">
        <v>4</v>
      </c>
      <c r="U39" s="65">
        <v>1</v>
      </c>
      <c r="V39" s="56" t="s">
        <v>246</v>
      </c>
      <c r="W39" s="65">
        <v>1</v>
      </c>
      <c r="X39" s="65">
        <v>10</v>
      </c>
      <c r="Y39" s="65"/>
      <c r="Z39" s="65"/>
      <c r="AA39" s="65"/>
      <c r="AB39" s="65" t="s">
        <v>250</v>
      </c>
      <c r="AC39" s="221" t="s">
        <v>251</v>
      </c>
      <c r="AD39" s="65"/>
      <c r="AE39" s="65">
        <v>1</v>
      </c>
      <c r="AF39" s="65"/>
      <c r="AG39" s="65">
        <v>1</v>
      </c>
      <c r="AH39" s="218" t="e">
        <f>#REF!</f>
        <v>#REF!</v>
      </c>
      <c r="AI39" s="218" t="e">
        <f>#REF!</f>
        <v>#REF!</v>
      </c>
      <c r="AJ39" s="219">
        <v>0.98</v>
      </c>
      <c r="AK39" s="65">
        <f t="shared" si="19"/>
        <v>4</v>
      </c>
      <c r="AL39" s="65"/>
      <c r="AM39" s="220"/>
    </row>
    <row r="40" spans="1:39" ht="90">
      <c r="A40" s="299" t="s">
        <v>575</v>
      </c>
      <c r="B40" s="297" t="s">
        <v>235</v>
      </c>
      <c r="C40" s="65" t="s">
        <v>55</v>
      </c>
      <c r="D40" s="210"/>
      <c r="E40" s="210"/>
      <c r="F40" s="211" t="s">
        <v>236</v>
      </c>
      <c r="G40" s="212">
        <v>0</v>
      </c>
      <c r="H40" s="212">
        <v>0</v>
      </c>
      <c r="I40" s="212">
        <v>10</v>
      </c>
      <c r="J40" s="213">
        <v>10</v>
      </c>
      <c r="K40" s="214">
        <f t="shared" si="20"/>
        <v>20</v>
      </c>
      <c r="L40" s="215" t="s">
        <v>237</v>
      </c>
      <c r="M40" s="211" t="s">
        <v>238</v>
      </c>
      <c r="N40" s="65">
        <v>442</v>
      </c>
      <c r="O40" s="65" t="s">
        <v>239</v>
      </c>
      <c r="P40" s="56" t="s">
        <v>240</v>
      </c>
      <c r="Q40" s="65">
        <v>20</v>
      </c>
      <c r="R40" s="56" t="s">
        <v>241</v>
      </c>
      <c r="S40" s="65">
        <v>1</v>
      </c>
      <c r="T40" s="65">
        <v>9</v>
      </c>
      <c r="U40" s="65">
        <v>1</v>
      </c>
      <c r="V40" s="216" t="s">
        <v>252</v>
      </c>
      <c r="W40" s="65">
        <v>2</v>
      </c>
      <c r="X40" s="65">
        <v>8</v>
      </c>
      <c r="Y40" s="65"/>
      <c r="Z40" s="65"/>
      <c r="AA40" s="65"/>
      <c r="AB40" s="65" t="s">
        <v>253</v>
      </c>
      <c r="AC40" s="221">
        <v>43012</v>
      </c>
      <c r="AD40" s="65">
        <v>1</v>
      </c>
      <c r="AE40" s="65"/>
      <c r="AF40" s="65"/>
      <c r="AG40" s="65">
        <v>1</v>
      </c>
      <c r="AH40" s="223" t="s">
        <v>254</v>
      </c>
      <c r="AI40" s="223" t="s">
        <v>255</v>
      </c>
      <c r="AJ40" s="219">
        <v>0.98</v>
      </c>
      <c r="AK40" s="65">
        <f>+T40</f>
        <v>9</v>
      </c>
      <c r="AL40" s="224"/>
      <c r="AM40" s="225"/>
    </row>
    <row r="41" spans="1:39" ht="90">
      <c r="A41" s="299" t="s">
        <v>575</v>
      </c>
      <c r="B41" s="297" t="s">
        <v>235</v>
      </c>
      <c r="C41" s="65" t="s">
        <v>55</v>
      </c>
      <c r="D41" s="210"/>
      <c r="E41" s="210"/>
      <c r="F41" s="211" t="s">
        <v>236</v>
      </c>
      <c r="G41" s="212">
        <v>0</v>
      </c>
      <c r="H41" s="212">
        <v>0</v>
      </c>
      <c r="I41" s="212">
        <v>10</v>
      </c>
      <c r="J41" s="213">
        <v>10</v>
      </c>
      <c r="K41" s="214">
        <f t="shared" si="20"/>
        <v>20</v>
      </c>
      <c r="L41" s="215" t="s">
        <v>237</v>
      </c>
      <c r="M41" s="211" t="s">
        <v>238</v>
      </c>
      <c r="N41" s="65">
        <v>442</v>
      </c>
      <c r="O41" s="65" t="s">
        <v>239</v>
      </c>
      <c r="P41" s="56" t="s">
        <v>240</v>
      </c>
      <c r="Q41" s="65">
        <v>20</v>
      </c>
      <c r="R41" s="56" t="s">
        <v>241</v>
      </c>
      <c r="S41" s="65">
        <v>1</v>
      </c>
      <c r="T41" s="65">
        <v>16</v>
      </c>
      <c r="U41" s="65">
        <v>9</v>
      </c>
      <c r="V41" s="56" t="s">
        <v>256</v>
      </c>
      <c r="W41" s="65">
        <v>1</v>
      </c>
      <c r="X41" s="65">
        <v>10</v>
      </c>
      <c r="Y41" s="65"/>
      <c r="Z41" s="65"/>
      <c r="AA41" s="65"/>
      <c r="AB41" s="65" t="s">
        <v>257</v>
      </c>
      <c r="AC41" s="221">
        <v>43019</v>
      </c>
      <c r="AD41" s="65">
        <v>1</v>
      </c>
      <c r="AE41" s="65"/>
      <c r="AF41" s="65"/>
      <c r="AG41" s="65">
        <v>1</v>
      </c>
      <c r="AH41" s="223" t="s">
        <v>254</v>
      </c>
      <c r="AI41" s="223" t="s">
        <v>255</v>
      </c>
      <c r="AJ41" s="219">
        <v>0.98</v>
      </c>
      <c r="AK41" s="65">
        <f t="shared" ref="AK41:AK47" si="21">+T41</f>
        <v>16</v>
      </c>
      <c r="AL41" s="224"/>
      <c r="AM41" s="225"/>
    </row>
    <row r="42" spans="1:39" ht="90">
      <c r="A42" s="299" t="s">
        <v>575</v>
      </c>
      <c r="B42" s="297" t="s">
        <v>235</v>
      </c>
      <c r="C42" s="65" t="s">
        <v>55</v>
      </c>
      <c r="D42" s="210"/>
      <c r="E42" s="210"/>
      <c r="F42" s="211" t="s">
        <v>236</v>
      </c>
      <c r="G42" s="212">
        <v>0</v>
      </c>
      <c r="H42" s="212">
        <v>0</v>
      </c>
      <c r="I42" s="212">
        <v>10</v>
      </c>
      <c r="J42" s="213">
        <v>10</v>
      </c>
      <c r="K42" s="214">
        <f t="shared" si="20"/>
        <v>20</v>
      </c>
      <c r="L42" s="215" t="s">
        <v>237</v>
      </c>
      <c r="M42" s="211" t="s">
        <v>238</v>
      </c>
      <c r="N42" s="65">
        <v>442</v>
      </c>
      <c r="O42" s="65" t="s">
        <v>239</v>
      </c>
      <c r="P42" s="56" t="s">
        <v>240</v>
      </c>
      <c r="Q42" s="65">
        <v>20</v>
      </c>
      <c r="R42" s="56" t="s">
        <v>241</v>
      </c>
      <c r="S42" s="65">
        <v>1</v>
      </c>
      <c r="T42" s="65">
        <v>8</v>
      </c>
      <c r="U42" s="65">
        <v>1</v>
      </c>
      <c r="V42" s="56" t="s">
        <v>252</v>
      </c>
      <c r="W42" s="65">
        <v>2</v>
      </c>
      <c r="X42" s="65">
        <v>8</v>
      </c>
      <c r="Y42" s="65"/>
      <c r="Z42" s="65"/>
      <c r="AA42" s="65"/>
      <c r="AB42" s="65" t="s">
        <v>258</v>
      </c>
      <c r="AC42" s="221">
        <v>43020</v>
      </c>
      <c r="AD42" s="65">
        <v>1</v>
      </c>
      <c r="AE42" s="65"/>
      <c r="AF42" s="65"/>
      <c r="AG42" s="65">
        <v>1</v>
      </c>
      <c r="AH42" s="223" t="s">
        <v>254</v>
      </c>
      <c r="AI42" s="223" t="s">
        <v>255</v>
      </c>
      <c r="AJ42" s="219">
        <v>0.98</v>
      </c>
      <c r="AK42" s="65">
        <f t="shared" si="21"/>
        <v>8</v>
      </c>
      <c r="AL42" s="226"/>
      <c r="AM42" s="227"/>
    </row>
    <row r="43" spans="1:39" ht="90">
      <c r="A43" s="299" t="s">
        <v>575</v>
      </c>
      <c r="B43" s="297" t="s">
        <v>235</v>
      </c>
      <c r="C43" s="65" t="s">
        <v>55</v>
      </c>
      <c r="D43" s="210"/>
      <c r="E43" s="210"/>
      <c r="F43" s="211" t="s">
        <v>236</v>
      </c>
      <c r="G43" s="212">
        <v>0</v>
      </c>
      <c r="H43" s="212">
        <v>0</v>
      </c>
      <c r="I43" s="212">
        <v>10</v>
      </c>
      <c r="J43" s="213">
        <v>10</v>
      </c>
      <c r="K43" s="214">
        <f t="shared" si="20"/>
        <v>20</v>
      </c>
      <c r="L43" s="215" t="s">
        <v>237</v>
      </c>
      <c r="M43" s="211" t="s">
        <v>238</v>
      </c>
      <c r="N43" s="65">
        <v>442</v>
      </c>
      <c r="O43" s="65" t="s">
        <v>239</v>
      </c>
      <c r="P43" s="56" t="s">
        <v>240</v>
      </c>
      <c r="Q43" s="65">
        <v>20</v>
      </c>
      <c r="R43" s="56" t="s">
        <v>241</v>
      </c>
      <c r="S43" s="65">
        <v>1</v>
      </c>
      <c r="T43" s="65">
        <v>4</v>
      </c>
      <c r="U43" s="65">
        <v>1</v>
      </c>
      <c r="V43" s="56" t="s">
        <v>259</v>
      </c>
      <c r="W43" s="65">
        <v>2</v>
      </c>
      <c r="X43" s="65">
        <v>7</v>
      </c>
      <c r="Y43" s="65"/>
      <c r="Z43" s="65"/>
      <c r="AA43" s="65"/>
      <c r="AB43" s="65" t="s">
        <v>260</v>
      </c>
      <c r="AC43" s="221">
        <v>43025</v>
      </c>
      <c r="AD43" s="65">
        <v>1</v>
      </c>
      <c r="AE43" s="65"/>
      <c r="AF43" s="65"/>
      <c r="AG43" s="65">
        <v>1</v>
      </c>
      <c r="AH43" s="223" t="s">
        <v>254</v>
      </c>
      <c r="AI43" s="223" t="s">
        <v>255</v>
      </c>
      <c r="AJ43" s="219">
        <v>0.98</v>
      </c>
      <c r="AK43" s="65">
        <f t="shared" si="21"/>
        <v>4</v>
      </c>
      <c r="AL43" s="226"/>
      <c r="AM43" s="227"/>
    </row>
    <row r="44" spans="1:39" ht="90">
      <c r="A44" s="299" t="s">
        <v>575</v>
      </c>
      <c r="B44" s="297" t="s">
        <v>235</v>
      </c>
      <c r="C44" s="65" t="s">
        <v>55</v>
      </c>
      <c r="D44" s="210"/>
      <c r="E44" s="210"/>
      <c r="F44" s="211" t="s">
        <v>236</v>
      </c>
      <c r="G44" s="212">
        <v>0</v>
      </c>
      <c r="H44" s="212">
        <v>0</v>
      </c>
      <c r="I44" s="212">
        <v>10</v>
      </c>
      <c r="J44" s="213">
        <v>10</v>
      </c>
      <c r="K44" s="214">
        <f t="shared" si="20"/>
        <v>20</v>
      </c>
      <c r="L44" s="215" t="s">
        <v>237</v>
      </c>
      <c r="M44" s="211" t="s">
        <v>238</v>
      </c>
      <c r="N44" s="65">
        <v>442</v>
      </c>
      <c r="O44" s="65" t="s">
        <v>239</v>
      </c>
      <c r="P44" s="56" t="s">
        <v>240</v>
      </c>
      <c r="Q44" s="65">
        <v>20</v>
      </c>
      <c r="R44" s="56" t="s">
        <v>241</v>
      </c>
      <c r="S44" s="65">
        <v>1</v>
      </c>
      <c r="T44" s="65">
        <v>10</v>
      </c>
      <c r="U44" s="65">
        <v>1</v>
      </c>
      <c r="V44" s="56" t="s">
        <v>261</v>
      </c>
      <c r="W44" s="65">
        <v>2</v>
      </c>
      <c r="X44" s="65">
        <v>8</v>
      </c>
      <c r="Y44" s="65"/>
      <c r="Z44" s="65"/>
      <c r="AA44" s="65"/>
      <c r="AB44" s="65" t="s">
        <v>262</v>
      </c>
      <c r="AC44" s="221">
        <v>43042</v>
      </c>
      <c r="AD44" s="65">
        <v>1</v>
      </c>
      <c r="AE44" s="65"/>
      <c r="AF44" s="65"/>
      <c r="AG44" s="65">
        <v>1</v>
      </c>
      <c r="AH44" s="223" t="s">
        <v>254</v>
      </c>
      <c r="AI44" s="223" t="s">
        <v>255</v>
      </c>
      <c r="AJ44" s="219">
        <v>0.98</v>
      </c>
      <c r="AK44" s="65">
        <f t="shared" si="21"/>
        <v>10</v>
      </c>
      <c r="AL44" s="226"/>
      <c r="AM44" s="227"/>
    </row>
    <row r="45" spans="1:39" ht="90">
      <c r="A45" s="299" t="s">
        <v>575</v>
      </c>
      <c r="B45" s="297" t="s">
        <v>235</v>
      </c>
      <c r="C45" s="65" t="s">
        <v>55</v>
      </c>
      <c r="D45" s="210"/>
      <c r="E45" s="210"/>
      <c r="F45" s="211" t="s">
        <v>236</v>
      </c>
      <c r="G45" s="212">
        <v>0</v>
      </c>
      <c r="H45" s="212">
        <v>0</v>
      </c>
      <c r="I45" s="212">
        <v>10</v>
      </c>
      <c r="J45" s="213">
        <v>10</v>
      </c>
      <c r="K45" s="214">
        <f t="shared" si="20"/>
        <v>20</v>
      </c>
      <c r="L45" s="215" t="s">
        <v>237</v>
      </c>
      <c r="M45" s="211" t="s">
        <v>238</v>
      </c>
      <c r="N45" s="65">
        <v>442</v>
      </c>
      <c r="O45" s="65" t="s">
        <v>239</v>
      </c>
      <c r="P45" s="56" t="s">
        <v>240</v>
      </c>
      <c r="Q45" s="65">
        <v>20</v>
      </c>
      <c r="R45" s="56" t="s">
        <v>241</v>
      </c>
      <c r="S45" s="65">
        <v>1</v>
      </c>
      <c r="T45" s="65">
        <v>3</v>
      </c>
      <c r="U45" s="65">
        <v>1</v>
      </c>
      <c r="V45" s="56" t="s">
        <v>263</v>
      </c>
      <c r="W45" s="65">
        <v>1</v>
      </c>
      <c r="X45" s="65">
        <v>7</v>
      </c>
      <c r="Y45" s="65"/>
      <c r="Z45" s="65"/>
      <c r="AA45" s="65"/>
      <c r="AB45" s="65" t="s">
        <v>249</v>
      </c>
      <c r="AC45" s="221">
        <v>43056</v>
      </c>
      <c r="AD45" s="65">
        <v>1</v>
      </c>
      <c r="AE45" s="65"/>
      <c r="AF45" s="65"/>
      <c r="AG45" s="65">
        <v>1</v>
      </c>
      <c r="AH45" s="223" t="s">
        <v>254</v>
      </c>
      <c r="AI45" s="223" t="s">
        <v>255</v>
      </c>
      <c r="AJ45" s="219">
        <v>0.98</v>
      </c>
      <c r="AK45" s="65">
        <f t="shared" si="21"/>
        <v>3</v>
      </c>
      <c r="AL45" s="226"/>
      <c r="AM45" s="227"/>
    </row>
    <row r="46" spans="1:39" ht="90">
      <c r="A46" s="299" t="s">
        <v>575</v>
      </c>
      <c r="B46" s="297" t="s">
        <v>235</v>
      </c>
      <c r="C46" s="65" t="s">
        <v>55</v>
      </c>
      <c r="D46" s="210"/>
      <c r="E46" s="210"/>
      <c r="F46" s="211" t="s">
        <v>236</v>
      </c>
      <c r="G46" s="212">
        <v>0</v>
      </c>
      <c r="H46" s="212">
        <v>0</v>
      </c>
      <c r="I46" s="212">
        <v>10</v>
      </c>
      <c r="J46" s="213">
        <v>10</v>
      </c>
      <c r="K46" s="214">
        <f t="shared" si="20"/>
        <v>20</v>
      </c>
      <c r="L46" s="215" t="s">
        <v>237</v>
      </c>
      <c r="M46" s="211" t="s">
        <v>238</v>
      </c>
      <c r="N46" s="65">
        <v>442</v>
      </c>
      <c r="O46" s="65" t="s">
        <v>239</v>
      </c>
      <c r="P46" s="56" t="s">
        <v>240</v>
      </c>
      <c r="Q46" s="65">
        <v>20</v>
      </c>
      <c r="R46" s="56" t="s">
        <v>241</v>
      </c>
      <c r="S46" s="65">
        <v>1</v>
      </c>
      <c r="T46" s="65">
        <v>10</v>
      </c>
      <c r="U46" s="65">
        <v>1</v>
      </c>
      <c r="V46" s="56" t="s">
        <v>264</v>
      </c>
      <c r="W46" s="65">
        <v>2</v>
      </c>
      <c r="X46" s="65">
        <v>8</v>
      </c>
      <c r="Y46" s="65"/>
      <c r="Z46" s="65"/>
      <c r="AA46" s="65"/>
      <c r="AB46" s="65" t="s">
        <v>265</v>
      </c>
      <c r="AC46" s="221">
        <v>43063</v>
      </c>
      <c r="AD46" s="65">
        <v>1</v>
      </c>
      <c r="AE46" s="65"/>
      <c r="AF46" s="65"/>
      <c r="AG46" s="65">
        <v>1</v>
      </c>
      <c r="AH46" s="223" t="s">
        <v>254</v>
      </c>
      <c r="AI46" s="223" t="s">
        <v>255</v>
      </c>
      <c r="AJ46" s="219">
        <v>0.98</v>
      </c>
      <c r="AK46" s="65">
        <f t="shared" si="21"/>
        <v>10</v>
      </c>
      <c r="AL46" s="226"/>
      <c r="AM46" s="227"/>
    </row>
    <row r="47" spans="1:39" ht="90.75" thickBot="1">
      <c r="A47" s="299" t="s">
        <v>575</v>
      </c>
      <c r="B47" s="297" t="s">
        <v>235</v>
      </c>
      <c r="C47" s="65" t="s">
        <v>55</v>
      </c>
      <c r="D47" s="210"/>
      <c r="E47" s="210"/>
      <c r="F47" s="211" t="s">
        <v>236</v>
      </c>
      <c r="G47" s="212">
        <v>0</v>
      </c>
      <c r="H47" s="212">
        <v>0</v>
      </c>
      <c r="I47" s="212">
        <v>10</v>
      </c>
      <c r="J47" s="213">
        <v>10</v>
      </c>
      <c r="K47" s="214">
        <f t="shared" si="20"/>
        <v>20</v>
      </c>
      <c r="L47" s="215" t="s">
        <v>237</v>
      </c>
      <c r="M47" s="211" t="s">
        <v>238</v>
      </c>
      <c r="N47" s="65">
        <v>442</v>
      </c>
      <c r="O47" s="65" t="s">
        <v>239</v>
      </c>
      <c r="P47" s="56" t="s">
        <v>240</v>
      </c>
      <c r="Q47" s="65">
        <v>20</v>
      </c>
      <c r="R47" s="56" t="s">
        <v>241</v>
      </c>
      <c r="S47" s="65">
        <v>1</v>
      </c>
      <c r="T47" s="65">
        <v>2</v>
      </c>
      <c r="U47" s="65">
        <v>1</v>
      </c>
      <c r="V47" s="56" t="s">
        <v>266</v>
      </c>
      <c r="W47" s="65">
        <v>2</v>
      </c>
      <c r="X47" s="65">
        <v>7</v>
      </c>
      <c r="Y47" s="65"/>
      <c r="Z47" s="65"/>
      <c r="AA47" s="65"/>
      <c r="AB47" s="65" t="s">
        <v>267</v>
      </c>
      <c r="AC47" s="221">
        <v>43070</v>
      </c>
      <c r="AD47" s="65">
        <v>1</v>
      </c>
      <c r="AE47" s="65"/>
      <c r="AF47" s="65"/>
      <c r="AG47" s="65">
        <v>1</v>
      </c>
      <c r="AH47" s="223" t="s">
        <v>254</v>
      </c>
      <c r="AI47" s="223" t="s">
        <v>255</v>
      </c>
      <c r="AJ47" s="219">
        <v>0.98</v>
      </c>
      <c r="AK47" s="65">
        <f t="shared" si="21"/>
        <v>2</v>
      </c>
      <c r="AL47" s="226"/>
      <c r="AM47" s="227"/>
    </row>
    <row r="48" spans="1:39" ht="75">
      <c r="A48" s="299" t="s">
        <v>575</v>
      </c>
      <c r="B48" s="297" t="s">
        <v>268</v>
      </c>
      <c r="C48" s="65"/>
      <c r="D48" s="65" t="s">
        <v>55</v>
      </c>
      <c r="E48" s="210"/>
      <c r="F48" s="211" t="s">
        <v>269</v>
      </c>
      <c r="G48" s="212">
        <v>0</v>
      </c>
      <c r="H48" s="212">
        <v>0</v>
      </c>
      <c r="I48" s="212">
        <v>10</v>
      </c>
      <c r="J48" s="213">
        <v>10</v>
      </c>
      <c r="K48" s="214">
        <f>SUM(G48:J48)</f>
        <v>20</v>
      </c>
      <c r="L48" s="211" t="s">
        <v>270</v>
      </c>
      <c r="M48" s="211" t="s">
        <v>271</v>
      </c>
      <c r="N48" s="65">
        <v>442</v>
      </c>
      <c r="O48" s="65" t="s">
        <v>239</v>
      </c>
      <c r="P48" s="56" t="s">
        <v>272</v>
      </c>
      <c r="Q48" s="65">
        <v>20</v>
      </c>
      <c r="R48" s="56" t="s">
        <v>241</v>
      </c>
      <c r="S48" s="65">
        <v>1</v>
      </c>
      <c r="T48" s="65">
        <v>2</v>
      </c>
      <c r="U48" s="65">
        <v>1</v>
      </c>
      <c r="V48" s="228" t="s">
        <v>273</v>
      </c>
      <c r="W48" s="229">
        <v>2</v>
      </c>
      <c r="X48" s="229" t="s">
        <v>274</v>
      </c>
      <c r="Y48" s="229"/>
      <c r="Z48" s="229"/>
      <c r="AA48" s="229"/>
      <c r="AB48" s="229" t="s">
        <v>275</v>
      </c>
      <c r="AC48" s="230">
        <v>43019</v>
      </c>
      <c r="AD48" s="229">
        <v>1</v>
      </c>
      <c r="AE48" s="229"/>
      <c r="AF48" s="229">
        <v>1</v>
      </c>
      <c r="AG48" s="229"/>
      <c r="AH48" s="228" t="s">
        <v>276</v>
      </c>
      <c r="AI48" s="228" t="s">
        <v>277</v>
      </c>
      <c r="AJ48" s="231">
        <v>0.95</v>
      </c>
      <c r="AK48" s="229">
        <v>2</v>
      </c>
      <c r="AL48" s="226"/>
      <c r="AM48" s="232" t="s">
        <v>278</v>
      </c>
    </row>
    <row r="49" spans="1:39" ht="75">
      <c r="A49" s="299" t="s">
        <v>575</v>
      </c>
      <c r="B49" s="297" t="s">
        <v>268</v>
      </c>
      <c r="C49" s="65"/>
      <c r="D49" s="65" t="s">
        <v>55</v>
      </c>
      <c r="E49" s="210"/>
      <c r="F49" s="211" t="s">
        <v>269</v>
      </c>
      <c r="G49" s="212">
        <v>0</v>
      </c>
      <c r="H49" s="212">
        <v>0</v>
      </c>
      <c r="I49" s="212">
        <v>10</v>
      </c>
      <c r="J49" s="213">
        <v>10</v>
      </c>
      <c r="K49" s="214">
        <f t="shared" ref="K49:K112" si="22">SUM(G49:J49)</f>
        <v>20</v>
      </c>
      <c r="L49" s="211" t="s">
        <v>270</v>
      </c>
      <c r="M49" s="211" t="s">
        <v>271</v>
      </c>
      <c r="N49" s="65">
        <v>442</v>
      </c>
      <c r="O49" s="65" t="s">
        <v>239</v>
      </c>
      <c r="P49" s="56" t="s">
        <v>272</v>
      </c>
      <c r="Q49" s="65">
        <v>20</v>
      </c>
      <c r="R49" s="56" t="s">
        <v>241</v>
      </c>
      <c r="S49" s="65">
        <v>1</v>
      </c>
      <c r="T49" s="65">
        <v>2</v>
      </c>
      <c r="U49" s="65">
        <v>1</v>
      </c>
      <c r="V49" s="56" t="s">
        <v>279</v>
      </c>
      <c r="W49" s="65">
        <v>2</v>
      </c>
      <c r="X49" s="65" t="s">
        <v>274</v>
      </c>
      <c r="Y49" s="65"/>
      <c r="Z49" s="65"/>
      <c r="AA49" s="65"/>
      <c r="AB49" s="56" t="s">
        <v>280</v>
      </c>
      <c r="AC49" s="221">
        <v>43020</v>
      </c>
      <c r="AD49" s="65">
        <v>1</v>
      </c>
      <c r="AE49" s="65"/>
      <c r="AF49" s="65">
        <v>1</v>
      </c>
      <c r="AG49" s="65"/>
      <c r="AH49" s="56" t="s">
        <v>276</v>
      </c>
      <c r="AI49" s="56" t="s">
        <v>281</v>
      </c>
      <c r="AJ49" s="219">
        <v>0.95</v>
      </c>
      <c r="AK49" s="65">
        <v>2</v>
      </c>
      <c r="AL49" s="226"/>
      <c r="AM49" s="232"/>
    </row>
    <row r="50" spans="1:39" ht="75">
      <c r="A50" s="299" t="s">
        <v>575</v>
      </c>
      <c r="B50" s="297" t="s">
        <v>268</v>
      </c>
      <c r="C50" s="65"/>
      <c r="D50" s="65" t="s">
        <v>55</v>
      </c>
      <c r="E50" s="210"/>
      <c r="F50" s="211" t="s">
        <v>269</v>
      </c>
      <c r="G50" s="212">
        <v>0</v>
      </c>
      <c r="H50" s="212">
        <v>0</v>
      </c>
      <c r="I50" s="212">
        <v>10</v>
      </c>
      <c r="J50" s="213">
        <v>10</v>
      </c>
      <c r="K50" s="214">
        <f t="shared" si="22"/>
        <v>20</v>
      </c>
      <c r="L50" s="211" t="s">
        <v>270</v>
      </c>
      <c r="M50" s="211" t="s">
        <v>271</v>
      </c>
      <c r="N50" s="65">
        <v>442</v>
      </c>
      <c r="O50" s="65" t="s">
        <v>239</v>
      </c>
      <c r="P50" s="56" t="s">
        <v>272</v>
      </c>
      <c r="Q50" s="65">
        <v>20</v>
      </c>
      <c r="R50" s="56" t="s">
        <v>241</v>
      </c>
      <c r="S50" s="65">
        <v>1</v>
      </c>
      <c r="T50" s="65">
        <v>2</v>
      </c>
      <c r="U50" s="65">
        <v>1</v>
      </c>
      <c r="V50" s="56" t="s">
        <v>279</v>
      </c>
      <c r="W50" s="65">
        <v>2</v>
      </c>
      <c r="X50" s="65" t="s">
        <v>282</v>
      </c>
      <c r="Y50" s="65"/>
      <c r="Z50" s="65"/>
      <c r="AA50" s="65"/>
      <c r="AB50" s="65" t="s">
        <v>283</v>
      </c>
      <c r="AC50" s="221">
        <v>43021</v>
      </c>
      <c r="AD50" s="65">
        <v>1</v>
      </c>
      <c r="AE50" s="65"/>
      <c r="AF50" s="65"/>
      <c r="AG50" s="65">
        <v>1</v>
      </c>
      <c r="AH50" s="56" t="s">
        <v>276</v>
      </c>
      <c r="AI50" s="56" t="s">
        <v>284</v>
      </c>
      <c r="AJ50" s="219">
        <v>0.9</v>
      </c>
      <c r="AK50" s="65">
        <v>2</v>
      </c>
      <c r="AL50" s="226"/>
      <c r="AM50" s="232"/>
    </row>
    <row r="51" spans="1:39" ht="75">
      <c r="A51" s="299" t="s">
        <v>575</v>
      </c>
      <c r="B51" s="297" t="s">
        <v>268</v>
      </c>
      <c r="C51" s="65"/>
      <c r="D51" s="65" t="s">
        <v>55</v>
      </c>
      <c r="E51" s="210"/>
      <c r="F51" s="211" t="s">
        <v>269</v>
      </c>
      <c r="G51" s="212">
        <v>0</v>
      </c>
      <c r="H51" s="212">
        <v>0</v>
      </c>
      <c r="I51" s="212">
        <v>10</v>
      </c>
      <c r="J51" s="213">
        <v>10</v>
      </c>
      <c r="K51" s="214">
        <f t="shared" si="22"/>
        <v>20</v>
      </c>
      <c r="L51" s="211" t="s">
        <v>270</v>
      </c>
      <c r="M51" s="211" t="s">
        <v>271</v>
      </c>
      <c r="N51" s="65">
        <v>442</v>
      </c>
      <c r="O51" s="65" t="s">
        <v>239</v>
      </c>
      <c r="P51" s="56" t="s">
        <v>272</v>
      </c>
      <c r="Q51" s="65">
        <v>20</v>
      </c>
      <c r="R51" s="56" t="s">
        <v>241</v>
      </c>
      <c r="S51" s="65">
        <v>1</v>
      </c>
      <c r="T51" s="65">
        <v>2</v>
      </c>
      <c r="U51" s="65">
        <v>1</v>
      </c>
      <c r="V51" s="56" t="s">
        <v>279</v>
      </c>
      <c r="W51" s="65">
        <v>2</v>
      </c>
      <c r="X51" s="65" t="s">
        <v>285</v>
      </c>
      <c r="Y51" s="65"/>
      <c r="Z51" s="65"/>
      <c r="AA51" s="65"/>
      <c r="AB51" s="65" t="s">
        <v>286</v>
      </c>
      <c r="AC51" s="221">
        <v>43040</v>
      </c>
      <c r="AD51" s="65">
        <v>1</v>
      </c>
      <c r="AE51" s="65"/>
      <c r="AF51" s="65"/>
      <c r="AG51" s="65">
        <v>1</v>
      </c>
      <c r="AH51" s="56" t="s">
        <v>276</v>
      </c>
      <c r="AI51" s="56" t="s">
        <v>287</v>
      </c>
      <c r="AJ51" s="219">
        <v>0.9</v>
      </c>
      <c r="AK51" s="65">
        <v>2</v>
      </c>
      <c r="AL51" s="226"/>
      <c r="AM51" s="232"/>
    </row>
    <row r="52" spans="1:39" ht="75">
      <c r="A52" s="299" t="s">
        <v>575</v>
      </c>
      <c r="B52" s="297" t="s">
        <v>268</v>
      </c>
      <c r="C52" s="65"/>
      <c r="D52" s="65" t="s">
        <v>55</v>
      </c>
      <c r="E52" s="210"/>
      <c r="F52" s="211" t="s">
        <v>269</v>
      </c>
      <c r="G52" s="212">
        <v>0</v>
      </c>
      <c r="H52" s="212">
        <v>0</v>
      </c>
      <c r="I52" s="212">
        <v>10</v>
      </c>
      <c r="J52" s="213">
        <v>10</v>
      </c>
      <c r="K52" s="214">
        <f t="shared" si="22"/>
        <v>20</v>
      </c>
      <c r="L52" s="211" t="s">
        <v>270</v>
      </c>
      <c r="M52" s="211" t="s">
        <v>271</v>
      </c>
      <c r="N52" s="65">
        <v>442</v>
      </c>
      <c r="O52" s="65" t="s">
        <v>239</v>
      </c>
      <c r="P52" s="56" t="s">
        <v>272</v>
      </c>
      <c r="Q52" s="65">
        <v>20</v>
      </c>
      <c r="R52" s="56" t="s">
        <v>241</v>
      </c>
      <c r="S52" s="65">
        <v>1</v>
      </c>
      <c r="T52" s="65">
        <v>2</v>
      </c>
      <c r="U52" s="65">
        <v>1</v>
      </c>
      <c r="V52" s="56" t="s">
        <v>279</v>
      </c>
      <c r="W52" s="65">
        <v>2</v>
      </c>
      <c r="X52" s="65" t="s">
        <v>285</v>
      </c>
      <c r="Y52" s="65"/>
      <c r="Z52" s="65"/>
      <c r="AA52" s="65"/>
      <c r="AB52" s="65" t="s">
        <v>288</v>
      </c>
      <c r="AC52" s="221">
        <v>43041</v>
      </c>
      <c r="AD52" s="65">
        <v>1</v>
      </c>
      <c r="AE52" s="65"/>
      <c r="AF52" s="65"/>
      <c r="AG52" s="65">
        <v>1</v>
      </c>
      <c r="AH52" s="56" t="s">
        <v>276</v>
      </c>
      <c r="AI52" s="56" t="s">
        <v>289</v>
      </c>
      <c r="AJ52" s="219">
        <v>0.95</v>
      </c>
      <c r="AK52" s="65">
        <v>2</v>
      </c>
      <c r="AL52" s="226"/>
      <c r="AM52" s="232"/>
    </row>
    <row r="53" spans="1:39" ht="75">
      <c r="A53" s="299" t="s">
        <v>575</v>
      </c>
      <c r="B53" s="297" t="s">
        <v>268</v>
      </c>
      <c r="C53" s="65"/>
      <c r="D53" s="65" t="s">
        <v>55</v>
      </c>
      <c r="E53" s="210"/>
      <c r="F53" s="211" t="s">
        <v>269</v>
      </c>
      <c r="G53" s="212">
        <v>0</v>
      </c>
      <c r="H53" s="212">
        <v>0</v>
      </c>
      <c r="I53" s="212">
        <v>10</v>
      </c>
      <c r="J53" s="213">
        <v>10</v>
      </c>
      <c r="K53" s="214">
        <f t="shared" si="22"/>
        <v>20</v>
      </c>
      <c r="L53" s="211" t="s">
        <v>270</v>
      </c>
      <c r="M53" s="211" t="s">
        <v>271</v>
      </c>
      <c r="N53" s="65">
        <v>442</v>
      </c>
      <c r="O53" s="65" t="s">
        <v>239</v>
      </c>
      <c r="P53" s="56" t="s">
        <v>272</v>
      </c>
      <c r="Q53" s="65">
        <v>20</v>
      </c>
      <c r="R53" s="56" t="s">
        <v>241</v>
      </c>
      <c r="S53" s="65">
        <v>1</v>
      </c>
      <c r="T53" s="65">
        <v>2</v>
      </c>
      <c r="U53" s="65">
        <v>1</v>
      </c>
      <c r="V53" s="56" t="s">
        <v>279</v>
      </c>
      <c r="W53" s="65">
        <v>2</v>
      </c>
      <c r="X53" s="65" t="s">
        <v>274</v>
      </c>
      <c r="Y53" s="65"/>
      <c r="Z53" s="65"/>
      <c r="AA53" s="65"/>
      <c r="AB53" s="65" t="s">
        <v>290</v>
      </c>
      <c r="AC53" s="221">
        <v>43048</v>
      </c>
      <c r="AD53" s="65">
        <v>1</v>
      </c>
      <c r="AE53" s="65"/>
      <c r="AF53" s="65"/>
      <c r="AG53" s="65">
        <v>1</v>
      </c>
      <c r="AH53" s="56" t="s">
        <v>276</v>
      </c>
      <c r="AI53" s="56" t="s">
        <v>287</v>
      </c>
      <c r="AJ53" s="219">
        <v>0.95</v>
      </c>
      <c r="AK53" s="65">
        <v>2</v>
      </c>
      <c r="AL53" s="226"/>
      <c r="AM53" s="232"/>
    </row>
    <row r="54" spans="1:39" ht="75">
      <c r="A54" s="299" t="s">
        <v>575</v>
      </c>
      <c r="B54" s="297" t="s">
        <v>268</v>
      </c>
      <c r="C54" s="65"/>
      <c r="D54" s="65" t="s">
        <v>55</v>
      </c>
      <c r="E54" s="210"/>
      <c r="F54" s="211" t="s">
        <v>269</v>
      </c>
      <c r="G54" s="212">
        <v>0</v>
      </c>
      <c r="H54" s="212">
        <v>0</v>
      </c>
      <c r="I54" s="212">
        <v>10</v>
      </c>
      <c r="J54" s="213">
        <v>10</v>
      </c>
      <c r="K54" s="214">
        <f t="shared" si="22"/>
        <v>20</v>
      </c>
      <c r="L54" s="211" t="s">
        <v>270</v>
      </c>
      <c r="M54" s="211" t="s">
        <v>271</v>
      </c>
      <c r="N54" s="65">
        <v>442</v>
      </c>
      <c r="O54" s="65" t="s">
        <v>239</v>
      </c>
      <c r="P54" s="56" t="s">
        <v>272</v>
      </c>
      <c r="Q54" s="65">
        <v>20</v>
      </c>
      <c r="R54" s="56" t="s">
        <v>241</v>
      </c>
      <c r="S54" s="65">
        <v>1</v>
      </c>
      <c r="T54" s="65">
        <v>2</v>
      </c>
      <c r="U54" s="65">
        <v>1</v>
      </c>
      <c r="V54" s="56" t="s">
        <v>279</v>
      </c>
      <c r="W54" s="65">
        <v>2</v>
      </c>
      <c r="X54" s="65" t="s">
        <v>285</v>
      </c>
      <c r="Y54" s="65"/>
      <c r="Z54" s="65"/>
      <c r="AA54" s="65"/>
      <c r="AB54" s="65" t="s">
        <v>291</v>
      </c>
      <c r="AC54" s="221">
        <v>43049</v>
      </c>
      <c r="AD54" s="65">
        <v>1</v>
      </c>
      <c r="AE54" s="65"/>
      <c r="AF54" s="65"/>
      <c r="AG54" s="65">
        <v>1</v>
      </c>
      <c r="AH54" s="56" t="s">
        <v>276</v>
      </c>
      <c r="AI54" s="56" t="s">
        <v>289</v>
      </c>
      <c r="AJ54" s="219">
        <v>0.9</v>
      </c>
      <c r="AK54" s="65">
        <v>2</v>
      </c>
      <c r="AL54" s="226"/>
      <c r="AM54" s="232"/>
    </row>
    <row r="55" spans="1:39" ht="75">
      <c r="A55" s="299" t="s">
        <v>575</v>
      </c>
      <c r="B55" s="297" t="s">
        <v>268</v>
      </c>
      <c r="C55" s="65"/>
      <c r="D55" s="65" t="s">
        <v>55</v>
      </c>
      <c r="E55" s="210"/>
      <c r="F55" s="211" t="s">
        <v>269</v>
      </c>
      <c r="G55" s="212">
        <v>0</v>
      </c>
      <c r="H55" s="212">
        <v>0</v>
      </c>
      <c r="I55" s="212">
        <v>10</v>
      </c>
      <c r="J55" s="213">
        <v>10</v>
      </c>
      <c r="K55" s="214">
        <f t="shared" si="22"/>
        <v>20</v>
      </c>
      <c r="L55" s="211" t="s">
        <v>270</v>
      </c>
      <c r="M55" s="211" t="s">
        <v>271</v>
      </c>
      <c r="N55" s="65">
        <v>442</v>
      </c>
      <c r="O55" s="65" t="s">
        <v>239</v>
      </c>
      <c r="P55" s="56" t="s">
        <v>272</v>
      </c>
      <c r="Q55" s="65">
        <v>20</v>
      </c>
      <c r="R55" s="56" t="s">
        <v>241</v>
      </c>
      <c r="S55" s="65">
        <v>1</v>
      </c>
      <c r="T55" s="65">
        <v>2</v>
      </c>
      <c r="U55" s="65">
        <v>1</v>
      </c>
      <c r="V55" s="56" t="s">
        <v>279</v>
      </c>
      <c r="W55" s="65">
        <v>2</v>
      </c>
      <c r="X55" s="65" t="s">
        <v>282</v>
      </c>
      <c r="Y55" s="65"/>
      <c r="Z55" s="65"/>
      <c r="AA55" s="65"/>
      <c r="AB55" s="65" t="s">
        <v>292</v>
      </c>
      <c r="AC55" s="221">
        <v>43055</v>
      </c>
      <c r="AD55" s="65">
        <v>1</v>
      </c>
      <c r="AE55" s="65"/>
      <c r="AF55" s="65"/>
      <c r="AG55" s="65">
        <v>1</v>
      </c>
      <c r="AH55" s="56" t="s">
        <v>276</v>
      </c>
      <c r="AI55" s="56" t="s">
        <v>281</v>
      </c>
      <c r="AJ55" s="219">
        <v>0.9</v>
      </c>
      <c r="AK55" s="65">
        <v>2</v>
      </c>
      <c r="AL55" s="226"/>
      <c r="AM55" s="232"/>
    </row>
    <row r="56" spans="1:39" ht="75">
      <c r="A56" s="299" t="s">
        <v>575</v>
      </c>
      <c r="B56" s="297" t="s">
        <v>268</v>
      </c>
      <c r="C56" s="65"/>
      <c r="D56" s="65" t="s">
        <v>55</v>
      </c>
      <c r="E56" s="210"/>
      <c r="F56" s="211" t="s">
        <v>269</v>
      </c>
      <c r="G56" s="212">
        <v>0</v>
      </c>
      <c r="H56" s="212">
        <v>0</v>
      </c>
      <c r="I56" s="212">
        <v>10</v>
      </c>
      <c r="J56" s="213">
        <v>10</v>
      </c>
      <c r="K56" s="214">
        <f t="shared" si="22"/>
        <v>20</v>
      </c>
      <c r="L56" s="211" t="s">
        <v>270</v>
      </c>
      <c r="M56" s="211" t="s">
        <v>271</v>
      </c>
      <c r="N56" s="65">
        <v>442</v>
      </c>
      <c r="O56" s="65" t="s">
        <v>239</v>
      </c>
      <c r="P56" s="56" t="s">
        <v>272</v>
      </c>
      <c r="Q56" s="65">
        <v>20</v>
      </c>
      <c r="R56" s="56" t="s">
        <v>241</v>
      </c>
      <c r="S56" s="65">
        <v>1</v>
      </c>
      <c r="T56" s="65">
        <v>2</v>
      </c>
      <c r="U56" s="65">
        <v>1</v>
      </c>
      <c r="V56" s="56" t="s">
        <v>279</v>
      </c>
      <c r="W56" s="65">
        <v>2</v>
      </c>
      <c r="X56" s="65" t="s">
        <v>285</v>
      </c>
      <c r="Y56" s="65"/>
      <c r="Z56" s="65"/>
      <c r="AA56" s="65"/>
      <c r="AB56" s="65" t="s">
        <v>293</v>
      </c>
      <c r="AC56" s="221">
        <v>43056</v>
      </c>
      <c r="AD56" s="65">
        <v>1</v>
      </c>
      <c r="AE56" s="65"/>
      <c r="AF56" s="65"/>
      <c r="AG56" s="65">
        <v>1</v>
      </c>
      <c r="AH56" s="56" t="s">
        <v>276</v>
      </c>
      <c r="AI56" s="56" t="s">
        <v>289</v>
      </c>
      <c r="AJ56" s="219">
        <v>0.95</v>
      </c>
      <c r="AK56" s="65">
        <v>2</v>
      </c>
      <c r="AL56" s="226"/>
      <c r="AM56" s="232"/>
    </row>
    <row r="57" spans="1:39" ht="75">
      <c r="A57" s="299" t="s">
        <v>575</v>
      </c>
      <c r="B57" s="297" t="s">
        <v>268</v>
      </c>
      <c r="C57" s="65"/>
      <c r="D57" s="65" t="s">
        <v>55</v>
      </c>
      <c r="E57" s="210"/>
      <c r="F57" s="211" t="s">
        <v>269</v>
      </c>
      <c r="G57" s="212">
        <v>0</v>
      </c>
      <c r="H57" s="212">
        <v>0</v>
      </c>
      <c r="I57" s="212">
        <v>10</v>
      </c>
      <c r="J57" s="213">
        <v>10</v>
      </c>
      <c r="K57" s="214">
        <f t="shared" si="22"/>
        <v>20</v>
      </c>
      <c r="L57" s="211" t="s">
        <v>270</v>
      </c>
      <c r="M57" s="211" t="s">
        <v>271</v>
      </c>
      <c r="N57" s="65">
        <v>442</v>
      </c>
      <c r="O57" s="65" t="s">
        <v>239</v>
      </c>
      <c r="P57" s="56" t="s">
        <v>272</v>
      </c>
      <c r="Q57" s="65">
        <v>20</v>
      </c>
      <c r="R57" s="56" t="s">
        <v>241</v>
      </c>
      <c r="S57" s="65">
        <v>1</v>
      </c>
      <c r="T57" s="65">
        <v>2</v>
      </c>
      <c r="U57" s="65">
        <v>1</v>
      </c>
      <c r="V57" s="56" t="s">
        <v>279</v>
      </c>
      <c r="W57" s="65">
        <v>2</v>
      </c>
      <c r="X57" s="65" t="s">
        <v>226</v>
      </c>
      <c r="Y57" s="65"/>
      <c r="Z57" s="65"/>
      <c r="AA57" s="65"/>
      <c r="AB57" s="65" t="s">
        <v>294</v>
      </c>
      <c r="AC57" s="221">
        <v>43061</v>
      </c>
      <c r="AD57" s="65">
        <v>1</v>
      </c>
      <c r="AE57" s="65"/>
      <c r="AF57" s="65"/>
      <c r="AG57" s="65">
        <v>1</v>
      </c>
      <c r="AH57" s="56" t="s">
        <v>276</v>
      </c>
      <c r="AI57" s="56" t="s">
        <v>289</v>
      </c>
      <c r="AJ57" s="219">
        <v>0.95</v>
      </c>
      <c r="AK57" s="65">
        <v>2</v>
      </c>
      <c r="AL57" s="226"/>
      <c r="AM57" s="232"/>
    </row>
    <row r="58" spans="1:39" ht="75">
      <c r="A58" s="299" t="s">
        <v>575</v>
      </c>
      <c r="B58" s="297" t="s">
        <v>268</v>
      </c>
      <c r="C58" s="65"/>
      <c r="D58" s="65" t="s">
        <v>55</v>
      </c>
      <c r="E58" s="210"/>
      <c r="F58" s="211" t="s">
        <v>269</v>
      </c>
      <c r="G58" s="212">
        <v>0</v>
      </c>
      <c r="H58" s="212">
        <v>0</v>
      </c>
      <c r="I58" s="212">
        <v>10</v>
      </c>
      <c r="J58" s="213">
        <v>10</v>
      </c>
      <c r="K58" s="214">
        <f t="shared" si="22"/>
        <v>20</v>
      </c>
      <c r="L58" s="211" t="s">
        <v>270</v>
      </c>
      <c r="M58" s="211" t="s">
        <v>271</v>
      </c>
      <c r="N58" s="65">
        <v>442</v>
      </c>
      <c r="O58" s="65" t="s">
        <v>239</v>
      </c>
      <c r="P58" s="56" t="s">
        <v>272</v>
      </c>
      <c r="Q58" s="65">
        <v>20</v>
      </c>
      <c r="R58" s="56" t="s">
        <v>241</v>
      </c>
      <c r="S58" s="65">
        <v>1</v>
      </c>
      <c r="T58" s="65">
        <v>2</v>
      </c>
      <c r="U58" s="65">
        <v>1</v>
      </c>
      <c r="V58" s="56" t="s">
        <v>279</v>
      </c>
      <c r="W58" s="65">
        <v>2</v>
      </c>
      <c r="X58" s="65" t="s">
        <v>285</v>
      </c>
      <c r="Y58" s="65"/>
      <c r="Z58" s="65"/>
      <c r="AA58" s="65"/>
      <c r="AB58" s="65" t="s">
        <v>295</v>
      </c>
      <c r="AC58" s="221">
        <v>43041</v>
      </c>
      <c r="AD58" s="65">
        <v>1</v>
      </c>
      <c r="AE58" s="65"/>
      <c r="AF58" s="65"/>
      <c r="AG58" s="65">
        <v>1</v>
      </c>
      <c r="AH58" s="56" t="s">
        <v>276</v>
      </c>
      <c r="AI58" s="56" t="s">
        <v>296</v>
      </c>
      <c r="AJ58" s="219">
        <v>0.9</v>
      </c>
      <c r="AK58" s="65">
        <v>2</v>
      </c>
      <c r="AL58" s="226"/>
      <c r="AM58" s="232"/>
    </row>
    <row r="59" spans="1:39" ht="75.75" thickBot="1">
      <c r="A59" s="299" t="s">
        <v>575</v>
      </c>
      <c r="B59" s="297" t="s">
        <v>268</v>
      </c>
      <c r="C59" s="65"/>
      <c r="D59" s="65" t="s">
        <v>55</v>
      </c>
      <c r="E59" s="210"/>
      <c r="F59" s="211" t="s">
        <v>269</v>
      </c>
      <c r="G59" s="212">
        <v>0</v>
      </c>
      <c r="H59" s="212">
        <v>0</v>
      </c>
      <c r="I59" s="212">
        <v>10</v>
      </c>
      <c r="J59" s="213">
        <v>10</v>
      </c>
      <c r="K59" s="214">
        <f t="shared" si="22"/>
        <v>20</v>
      </c>
      <c r="L59" s="211" t="s">
        <v>270</v>
      </c>
      <c r="M59" s="211" t="s">
        <v>271</v>
      </c>
      <c r="N59" s="65">
        <v>442</v>
      </c>
      <c r="O59" s="65" t="s">
        <v>239</v>
      </c>
      <c r="P59" s="56" t="s">
        <v>272</v>
      </c>
      <c r="Q59" s="65">
        <v>20</v>
      </c>
      <c r="R59" s="56" t="s">
        <v>241</v>
      </c>
      <c r="S59" s="65">
        <v>1</v>
      </c>
      <c r="T59" s="65">
        <v>2</v>
      </c>
      <c r="U59" s="65">
        <v>1</v>
      </c>
      <c r="V59" s="56" t="s">
        <v>279</v>
      </c>
      <c r="W59" s="54">
        <v>2</v>
      </c>
      <c r="X59" s="54" t="s">
        <v>226</v>
      </c>
      <c r="Y59" s="54"/>
      <c r="Z59" s="54"/>
      <c r="AA59" s="54"/>
      <c r="AB59" s="54" t="s">
        <v>297</v>
      </c>
      <c r="AC59" s="233">
        <v>43063</v>
      </c>
      <c r="AD59" s="54">
        <v>1</v>
      </c>
      <c r="AE59" s="54"/>
      <c r="AF59" s="54"/>
      <c r="AG59" s="54">
        <v>1</v>
      </c>
      <c r="AH59" s="66" t="s">
        <v>276</v>
      </c>
      <c r="AI59" s="56" t="s">
        <v>289</v>
      </c>
      <c r="AJ59" s="219">
        <v>0.95</v>
      </c>
      <c r="AK59" s="65">
        <v>2</v>
      </c>
      <c r="AL59" s="226"/>
      <c r="AM59" s="232"/>
    </row>
    <row r="60" spans="1:39" ht="75">
      <c r="A60" s="299" t="s">
        <v>575</v>
      </c>
      <c r="B60" s="297" t="s">
        <v>298</v>
      </c>
      <c r="C60" s="65"/>
      <c r="D60" s="65" t="s">
        <v>55</v>
      </c>
      <c r="E60" s="210"/>
      <c r="F60" s="211" t="s">
        <v>299</v>
      </c>
      <c r="G60" s="212">
        <v>0</v>
      </c>
      <c r="H60" s="212">
        <v>0</v>
      </c>
      <c r="I60" s="212">
        <v>0</v>
      </c>
      <c r="J60" s="213">
        <v>119</v>
      </c>
      <c r="K60" s="214">
        <f t="shared" si="22"/>
        <v>119</v>
      </c>
      <c r="L60" s="211" t="s">
        <v>270</v>
      </c>
      <c r="M60" s="211" t="s">
        <v>271</v>
      </c>
      <c r="N60" s="65">
        <v>458</v>
      </c>
      <c r="O60" s="65" t="s">
        <v>239</v>
      </c>
      <c r="P60" s="56" t="s">
        <v>300</v>
      </c>
      <c r="Q60" s="65">
        <v>119</v>
      </c>
      <c r="R60" s="56" t="s">
        <v>241</v>
      </c>
      <c r="S60" s="234">
        <v>2</v>
      </c>
      <c r="T60" s="235">
        <v>12</v>
      </c>
      <c r="U60" s="235">
        <v>1</v>
      </c>
      <c r="V60" s="236" t="s">
        <v>301</v>
      </c>
      <c r="W60" s="235">
        <v>3</v>
      </c>
      <c r="X60" s="235">
        <v>6</v>
      </c>
      <c r="Y60" s="235">
        <v>0</v>
      </c>
      <c r="Z60" s="235">
        <v>0</v>
      </c>
      <c r="AA60" s="235">
        <v>0</v>
      </c>
      <c r="AB60" s="236" t="s">
        <v>302</v>
      </c>
      <c r="AC60" s="237">
        <v>43040</v>
      </c>
      <c r="AD60" s="235"/>
      <c r="AE60" s="235">
        <v>1</v>
      </c>
      <c r="AF60" s="235">
        <v>1</v>
      </c>
      <c r="AG60" s="235"/>
      <c r="AH60" s="238" t="s">
        <v>303</v>
      </c>
      <c r="AI60" s="239" t="s">
        <v>304</v>
      </c>
      <c r="AJ60" s="240">
        <v>100</v>
      </c>
      <c r="AK60" s="235">
        <v>12</v>
      </c>
      <c r="AL60" s="226"/>
      <c r="AM60" s="241"/>
    </row>
    <row r="61" spans="1:39" ht="75">
      <c r="A61" s="299" t="s">
        <v>575</v>
      </c>
      <c r="B61" s="297" t="s">
        <v>298</v>
      </c>
      <c r="C61" s="65"/>
      <c r="D61" s="65" t="s">
        <v>55</v>
      </c>
      <c r="E61" s="210"/>
      <c r="F61" s="211" t="s">
        <v>299</v>
      </c>
      <c r="G61" s="212">
        <v>0</v>
      </c>
      <c r="H61" s="212">
        <v>0</v>
      </c>
      <c r="I61" s="212">
        <v>0</v>
      </c>
      <c r="J61" s="213">
        <v>119</v>
      </c>
      <c r="K61" s="214">
        <f t="shared" si="22"/>
        <v>119</v>
      </c>
      <c r="L61" s="211" t="s">
        <v>270</v>
      </c>
      <c r="M61" s="211" t="s">
        <v>271</v>
      </c>
      <c r="N61" s="65">
        <v>458</v>
      </c>
      <c r="O61" s="65" t="s">
        <v>239</v>
      </c>
      <c r="P61" s="56" t="s">
        <v>300</v>
      </c>
      <c r="Q61" s="65">
        <v>119</v>
      </c>
      <c r="R61" s="56" t="s">
        <v>241</v>
      </c>
      <c r="S61" s="234">
        <v>2</v>
      </c>
      <c r="T61" s="235">
        <v>8</v>
      </c>
      <c r="U61" s="235">
        <v>1</v>
      </c>
      <c r="V61" s="52" t="s">
        <v>305</v>
      </c>
      <c r="W61" s="235">
        <v>3</v>
      </c>
      <c r="X61" s="235">
        <v>6</v>
      </c>
      <c r="Y61" s="235">
        <v>0</v>
      </c>
      <c r="Z61" s="235">
        <v>0</v>
      </c>
      <c r="AA61" s="235">
        <v>0</v>
      </c>
      <c r="AB61" s="236" t="s">
        <v>306</v>
      </c>
      <c r="AC61" s="237">
        <v>43043</v>
      </c>
      <c r="AD61" s="235"/>
      <c r="AE61" s="235">
        <v>1</v>
      </c>
      <c r="AF61" s="235">
        <v>1</v>
      </c>
      <c r="AG61" s="235"/>
      <c r="AH61" s="238" t="s">
        <v>307</v>
      </c>
      <c r="AI61" s="239" t="s">
        <v>304</v>
      </c>
      <c r="AJ61" s="240">
        <v>100</v>
      </c>
      <c r="AK61" s="235">
        <v>8</v>
      </c>
      <c r="AL61" s="226"/>
      <c r="AM61" s="241"/>
    </row>
    <row r="62" spans="1:39" ht="75">
      <c r="A62" s="299" t="s">
        <v>575</v>
      </c>
      <c r="B62" s="297" t="s">
        <v>298</v>
      </c>
      <c r="C62" s="65"/>
      <c r="D62" s="65" t="s">
        <v>55</v>
      </c>
      <c r="E62" s="210"/>
      <c r="F62" s="211" t="s">
        <v>299</v>
      </c>
      <c r="G62" s="212">
        <v>0</v>
      </c>
      <c r="H62" s="212">
        <v>0</v>
      </c>
      <c r="I62" s="212">
        <v>0</v>
      </c>
      <c r="J62" s="213">
        <v>119</v>
      </c>
      <c r="K62" s="214">
        <f t="shared" si="22"/>
        <v>119</v>
      </c>
      <c r="L62" s="211" t="s">
        <v>270</v>
      </c>
      <c r="M62" s="211" t="s">
        <v>271</v>
      </c>
      <c r="N62" s="65">
        <v>458</v>
      </c>
      <c r="O62" s="65" t="s">
        <v>239</v>
      </c>
      <c r="P62" s="56" t="s">
        <v>300</v>
      </c>
      <c r="Q62" s="65">
        <v>119</v>
      </c>
      <c r="R62" s="56" t="s">
        <v>241</v>
      </c>
      <c r="S62" s="234">
        <v>1</v>
      </c>
      <c r="T62" s="235">
        <v>12</v>
      </c>
      <c r="U62" s="235">
        <v>1</v>
      </c>
      <c r="V62" s="52" t="s">
        <v>308</v>
      </c>
      <c r="W62" s="235">
        <v>3</v>
      </c>
      <c r="X62" s="235">
        <v>6</v>
      </c>
      <c r="Y62" s="235">
        <v>0</v>
      </c>
      <c r="Z62" s="235">
        <v>0</v>
      </c>
      <c r="AA62" s="235">
        <v>0</v>
      </c>
      <c r="AB62" s="236" t="s">
        <v>309</v>
      </c>
      <c r="AC62" s="237">
        <v>43034</v>
      </c>
      <c r="AD62" s="235"/>
      <c r="AE62" s="235">
        <v>1</v>
      </c>
      <c r="AF62" s="235">
        <v>1</v>
      </c>
      <c r="AG62" s="235"/>
      <c r="AH62" s="238" t="s">
        <v>303</v>
      </c>
      <c r="AI62" s="239" t="s">
        <v>304</v>
      </c>
      <c r="AJ62" s="240">
        <v>100</v>
      </c>
      <c r="AK62" s="235">
        <v>12</v>
      </c>
      <c r="AL62" s="226"/>
      <c r="AM62" s="241"/>
    </row>
    <row r="63" spans="1:39" ht="75">
      <c r="A63" s="299" t="s">
        <v>575</v>
      </c>
      <c r="B63" s="297" t="s">
        <v>298</v>
      </c>
      <c r="C63" s="65"/>
      <c r="D63" s="65" t="s">
        <v>55</v>
      </c>
      <c r="E63" s="210"/>
      <c r="F63" s="211" t="s">
        <v>299</v>
      </c>
      <c r="G63" s="212">
        <v>0</v>
      </c>
      <c r="H63" s="212">
        <v>0</v>
      </c>
      <c r="I63" s="212">
        <v>0</v>
      </c>
      <c r="J63" s="213">
        <v>119</v>
      </c>
      <c r="K63" s="214">
        <f t="shared" si="22"/>
        <v>119</v>
      </c>
      <c r="L63" s="211" t="s">
        <v>270</v>
      </c>
      <c r="M63" s="211" t="s">
        <v>271</v>
      </c>
      <c r="N63" s="65">
        <v>458</v>
      </c>
      <c r="O63" s="65" t="s">
        <v>239</v>
      </c>
      <c r="P63" s="56" t="s">
        <v>300</v>
      </c>
      <c r="Q63" s="65">
        <v>119</v>
      </c>
      <c r="R63" s="56" t="s">
        <v>241</v>
      </c>
      <c r="S63" s="234">
        <v>1</v>
      </c>
      <c r="T63" s="235">
        <v>10</v>
      </c>
      <c r="U63" s="235">
        <v>1</v>
      </c>
      <c r="V63" s="52" t="s">
        <v>310</v>
      </c>
      <c r="W63" s="235">
        <v>3</v>
      </c>
      <c r="X63" s="235">
        <v>6</v>
      </c>
      <c r="Y63" s="235">
        <v>0</v>
      </c>
      <c r="Z63" s="235">
        <v>0</v>
      </c>
      <c r="AA63" s="235">
        <v>0</v>
      </c>
      <c r="AB63" s="236" t="s">
        <v>309</v>
      </c>
      <c r="AC63" s="237">
        <v>43047</v>
      </c>
      <c r="AD63" s="235"/>
      <c r="AE63" s="235">
        <v>1</v>
      </c>
      <c r="AF63" s="235">
        <v>1</v>
      </c>
      <c r="AG63" s="235"/>
      <c r="AH63" s="238" t="s">
        <v>303</v>
      </c>
      <c r="AI63" s="239" t="s">
        <v>304</v>
      </c>
      <c r="AJ63" s="240">
        <v>100</v>
      </c>
      <c r="AK63" s="235">
        <v>10</v>
      </c>
      <c r="AL63" s="226"/>
      <c r="AM63" s="241"/>
    </row>
    <row r="64" spans="1:39" ht="75">
      <c r="A64" s="299" t="s">
        <v>575</v>
      </c>
      <c r="B64" s="297" t="s">
        <v>298</v>
      </c>
      <c r="C64" s="65"/>
      <c r="D64" s="65" t="s">
        <v>55</v>
      </c>
      <c r="E64" s="210"/>
      <c r="F64" s="211" t="s">
        <v>299</v>
      </c>
      <c r="G64" s="212">
        <v>0</v>
      </c>
      <c r="H64" s="212">
        <v>0</v>
      </c>
      <c r="I64" s="212">
        <v>0</v>
      </c>
      <c r="J64" s="213">
        <v>119</v>
      </c>
      <c r="K64" s="214">
        <f t="shared" si="22"/>
        <v>119</v>
      </c>
      <c r="L64" s="211" t="s">
        <v>270</v>
      </c>
      <c r="M64" s="211" t="s">
        <v>271</v>
      </c>
      <c r="N64" s="65">
        <v>458</v>
      </c>
      <c r="O64" s="65" t="s">
        <v>239</v>
      </c>
      <c r="P64" s="56" t="s">
        <v>300</v>
      </c>
      <c r="Q64" s="65">
        <v>119</v>
      </c>
      <c r="R64" s="56" t="s">
        <v>241</v>
      </c>
      <c r="S64" s="234">
        <v>2</v>
      </c>
      <c r="T64" s="235">
        <v>16</v>
      </c>
      <c r="U64" s="235">
        <v>1</v>
      </c>
      <c r="V64" s="242" t="s">
        <v>311</v>
      </c>
      <c r="W64" s="235">
        <v>3</v>
      </c>
      <c r="X64" s="235">
        <v>6</v>
      </c>
      <c r="Y64" s="235">
        <v>0</v>
      </c>
      <c r="Z64" s="235">
        <v>0</v>
      </c>
      <c r="AA64" s="235">
        <v>0</v>
      </c>
      <c r="AB64" s="236" t="s">
        <v>312</v>
      </c>
      <c r="AC64" s="237">
        <v>43043</v>
      </c>
      <c r="AD64" s="235"/>
      <c r="AE64" s="235">
        <v>1</v>
      </c>
      <c r="AF64" s="235">
        <v>1</v>
      </c>
      <c r="AG64" s="235"/>
      <c r="AH64" s="238" t="s">
        <v>303</v>
      </c>
      <c r="AI64" s="239" t="s">
        <v>304</v>
      </c>
      <c r="AJ64" s="240">
        <v>100</v>
      </c>
      <c r="AK64" s="235">
        <v>16</v>
      </c>
      <c r="AL64" s="226"/>
      <c r="AM64" s="241"/>
    </row>
    <row r="65" spans="1:39" ht="75">
      <c r="A65" s="299" t="s">
        <v>575</v>
      </c>
      <c r="B65" s="297" t="s">
        <v>298</v>
      </c>
      <c r="C65" s="65"/>
      <c r="D65" s="65" t="s">
        <v>55</v>
      </c>
      <c r="E65" s="210"/>
      <c r="F65" s="211" t="s">
        <v>299</v>
      </c>
      <c r="G65" s="212">
        <v>0</v>
      </c>
      <c r="H65" s="212">
        <v>0</v>
      </c>
      <c r="I65" s="212">
        <v>0</v>
      </c>
      <c r="J65" s="213">
        <v>119</v>
      </c>
      <c r="K65" s="214">
        <f t="shared" si="22"/>
        <v>119</v>
      </c>
      <c r="L65" s="211" t="s">
        <v>270</v>
      </c>
      <c r="M65" s="211" t="s">
        <v>271</v>
      </c>
      <c r="N65" s="65">
        <v>458</v>
      </c>
      <c r="O65" s="65" t="s">
        <v>239</v>
      </c>
      <c r="P65" s="56" t="s">
        <v>300</v>
      </c>
      <c r="Q65" s="65">
        <v>119</v>
      </c>
      <c r="R65" s="56" t="s">
        <v>241</v>
      </c>
      <c r="S65" s="234">
        <v>2</v>
      </c>
      <c r="T65" s="235">
        <v>34</v>
      </c>
      <c r="U65" s="235">
        <v>1</v>
      </c>
      <c r="V65" s="242" t="s">
        <v>313</v>
      </c>
      <c r="W65" s="235">
        <v>3</v>
      </c>
      <c r="X65" s="235">
        <v>6</v>
      </c>
      <c r="Y65" s="235">
        <v>0</v>
      </c>
      <c r="Z65" s="235">
        <v>0</v>
      </c>
      <c r="AA65" s="235">
        <v>0</v>
      </c>
      <c r="AB65" s="236" t="s">
        <v>314</v>
      </c>
      <c r="AC65" s="237">
        <v>43029</v>
      </c>
      <c r="AD65" s="235"/>
      <c r="AE65" s="235">
        <v>1</v>
      </c>
      <c r="AF65" s="235">
        <v>1</v>
      </c>
      <c r="AG65" s="235"/>
      <c r="AH65" s="238" t="s">
        <v>303</v>
      </c>
      <c r="AI65" s="239" t="s">
        <v>304</v>
      </c>
      <c r="AJ65" s="240">
        <v>100</v>
      </c>
      <c r="AK65" s="235">
        <v>34</v>
      </c>
      <c r="AL65" s="226"/>
      <c r="AM65" s="241"/>
    </row>
    <row r="66" spans="1:39" ht="75">
      <c r="A66" s="299" t="s">
        <v>575</v>
      </c>
      <c r="B66" s="297" t="s">
        <v>298</v>
      </c>
      <c r="C66" s="65"/>
      <c r="D66" s="65" t="s">
        <v>55</v>
      </c>
      <c r="E66" s="210"/>
      <c r="F66" s="211" t="s">
        <v>299</v>
      </c>
      <c r="G66" s="212">
        <v>0</v>
      </c>
      <c r="H66" s="212">
        <v>0</v>
      </c>
      <c r="I66" s="212">
        <v>0</v>
      </c>
      <c r="J66" s="213">
        <v>119</v>
      </c>
      <c r="K66" s="214">
        <f t="shared" si="22"/>
        <v>119</v>
      </c>
      <c r="L66" s="211" t="s">
        <v>270</v>
      </c>
      <c r="M66" s="211" t="s">
        <v>271</v>
      </c>
      <c r="N66" s="65">
        <v>458</v>
      </c>
      <c r="O66" s="65" t="s">
        <v>239</v>
      </c>
      <c r="P66" s="56" t="s">
        <v>300</v>
      </c>
      <c r="Q66" s="65">
        <v>119</v>
      </c>
      <c r="R66" s="56" t="s">
        <v>241</v>
      </c>
      <c r="S66" s="234">
        <v>2</v>
      </c>
      <c r="T66" s="235">
        <v>8</v>
      </c>
      <c r="U66" s="235">
        <v>1</v>
      </c>
      <c r="V66" s="236" t="s">
        <v>315</v>
      </c>
      <c r="W66" s="235">
        <v>3</v>
      </c>
      <c r="X66" s="235">
        <v>6</v>
      </c>
      <c r="Y66" s="235">
        <v>0</v>
      </c>
      <c r="Z66" s="235">
        <v>0</v>
      </c>
      <c r="AA66" s="235">
        <v>0</v>
      </c>
      <c r="AB66" s="236" t="s">
        <v>314</v>
      </c>
      <c r="AC66" s="237">
        <v>43040</v>
      </c>
      <c r="AD66" s="235"/>
      <c r="AE66" s="235">
        <v>1</v>
      </c>
      <c r="AF66" s="235">
        <v>1</v>
      </c>
      <c r="AG66" s="235"/>
      <c r="AH66" s="238" t="s">
        <v>303</v>
      </c>
      <c r="AI66" s="243" t="s">
        <v>304</v>
      </c>
      <c r="AJ66" s="240">
        <v>100</v>
      </c>
      <c r="AK66" s="235">
        <v>8</v>
      </c>
      <c r="AL66" s="226"/>
      <c r="AM66" s="241"/>
    </row>
    <row r="67" spans="1:39" ht="79.5">
      <c r="A67" s="299" t="s">
        <v>575</v>
      </c>
      <c r="B67" s="297" t="s">
        <v>298</v>
      </c>
      <c r="C67" s="65"/>
      <c r="D67" s="65" t="s">
        <v>55</v>
      </c>
      <c r="E67" s="210"/>
      <c r="F67" s="211" t="s">
        <v>299</v>
      </c>
      <c r="G67" s="212">
        <v>0</v>
      </c>
      <c r="H67" s="212">
        <v>0</v>
      </c>
      <c r="I67" s="212">
        <v>0</v>
      </c>
      <c r="J67" s="213">
        <v>119</v>
      </c>
      <c r="K67" s="214">
        <f t="shared" si="22"/>
        <v>119</v>
      </c>
      <c r="L67" s="211" t="s">
        <v>270</v>
      </c>
      <c r="M67" s="211" t="s">
        <v>271</v>
      </c>
      <c r="N67" s="65">
        <v>458</v>
      </c>
      <c r="O67" s="65" t="s">
        <v>239</v>
      </c>
      <c r="P67" s="56" t="s">
        <v>300</v>
      </c>
      <c r="Q67" s="65">
        <v>119</v>
      </c>
      <c r="R67" s="56" t="s">
        <v>241</v>
      </c>
      <c r="S67" s="234">
        <v>1</v>
      </c>
      <c r="T67" s="235">
        <v>4</v>
      </c>
      <c r="U67" s="235">
        <v>1</v>
      </c>
      <c r="V67" s="236" t="s">
        <v>316</v>
      </c>
      <c r="W67" s="235">
        <v>3</v>
      </c>
      <c r="X67" s="235">
        <v>24</v>
      </c>
      <c r="Y67" s="235"/>
      <c r="Z67" s="235"/>
      <c r="AA67" s="235"/>
      <c r="AB67" s="244" t="s">
        <v>317</v>
      </c>
      <c r="AC67" s="245">
        <v>43040</v>
      </c>
      <c r="AD67" s="235"/>
      <c r="AE67" s="235">
        <v>1</v>
      </c>
      <c r="AF67" s="235"/>
      <c r="AG67" s="235">
        <v>1</v>
      </c>
      <c r="AH67" s="246" t="s">
        <v>318</v>
      </c>
      <c r="AI67" s="247" t="s">
        <v>319</v>
      </c>
      <c r="AJ67" s="248">
        <v>0.75</v>
      </c>
      <c r="AK67" s="235">
        <v>0</v>
      </c>
      <c r="AL67" s="226"/>
      <c r="AM67" s="249" t="s">
        <v>320</v>
      </c>
    </row>
    <row r="68" spans="1:39" ht="79.5">
      <c r="A68" s="299" t="s">
        <v>575</v>
      </c>
      <c r="B68" s="297" t="s">
        <v>298</v>
      </c>
      <c r="C68" s="65"/>
      <c r="D68" s="65" t="s">
        <v>55</v>
      </c>
      <c r="E68" s="210"/>
      <c r="F68" s="211" t="s">
        <v>299</v>
      </c>
      <c r="G68" s="212">
        <v>0</v>
      </c>
      <c r="H68" s="212">
        <v>0</v>
      </c>
      <c r="I68" s="212">
        <v>0</v>
      </c>
      <c r="J68" s="213">
        <v>119</v>
      </c>
      <c r="K68" s="214">
        <f t="shared" si="22"/>
        <v>119</v>
      </c>
      <c r="L68" s="211" t="s">
        <v>270</v>
      </c>
      <c r="M68" s="211" t="s">
        <v>271</v>
      </c>
      <c r="N68" s="65">
        <v>458</v>
      </c>
      <c r="O68" s="65" t="s">
        <v>239</v>
      </c>
      <c r="P68" s="56" t="s">
        <v>300</v>
      </c>
      <c r="Q68" s="65">
        <v>119</v>
      </c>
      <c r="R68" s="56" t="s">
        <v>241</v>
      </c>
      <c r="S68" s="234">
        <v>1</v>
      </c>
      <c r="T68" s="235">
        <v>4</v>
      </c>
      <c r="U68" s="235">
        <v>1</v>
      </c>
      <c r="V68" s="236" t="s">
        <v>321</v>
      </c>
      <c r="W68" s="235">
        <v>3</v>
      </c>
      <c r="X68" s="235">
        <v>24</v>
      </c>
      <c r="Y68" s="235"/>
      <c r="Z68" s="235"/>
      <c r="AA68" s="235"/>
      <c r="AB68" s="244" t="s">
        <v>322</v>
      </c>
      <c r="AC68" s="237">
        <v>43040</v>
      </c>
      <c r="AD68" s="235"/>
      <c r="AE68" s="235">
        <v>1</v>
      </c>
      <c r="AF68" s="235"/>
      <c r="AG68" s="235">
        <v>1</v>
      </c>
      <c r="AH68" s="246" t="s">
        <v>318</v>
      </c>
      <c r="AI68" s="247" t="s">
        <v>319</v>
      </c>
      <c r="AJ68" s="248">
        <v>0.75</v>
      </c>
      <c r="AK68" s="235">
        <v>0</v>
      </c>
      <c r="AL68" s="226"/>
      <c r="AM68" s="249" t="s">
        <v>320</v>
      </c>
    </row>
    <row r="69" spans="1:39" ht="79.5">
      <c r="A69" s="299" t="s">
        <v>575</v>
      </c>
      <c r="B69" s="297" t="s">
        <v>298</v>
      </c>
      <c r="C69" s="65"/>
      <c r="D69" s="65" t="s">
        <v>55</v>
      </c>
      <c r="E69" s="210"/>
      <c r="F69" s="211" t="s">
        <v>299</v>
      </c>
      <c r="G69" s="212">
        <v>0</v>
      </c>
      <c r="H69" s="212">
        <v>0</v>
      </c>
      <c r="I69" s="212">
        <v>0</v>
      </c>
      <c r="J69" s="213">
        <v>119</v>
      </c>
      <c r="K69" s="214">
        <f t="shared" si="22"/>
        <v>119</v>
      </c>
      <c r="L69" s="211" t="s">
        <v>270</v>
      </c>
      <c r="M69" s="211" t="s">
        <v>271</v>
      </c>
      <c r="N69" s="65">
        <v>458</v>
      </c>
      <c r="O69" s="65" t="s">
        <v>239</v>
      </c>
      <c r="P69" s="56" t="s">
        <v>300</v>
      </c>
      <c r="Q69" s="65">
        <v>119</v>
      </c>
      <c r="R69" s="56" t="s">
        <v>241</v>
      </c>
      <c r="S69" s="234">
        <v>1</v>
      </c>
      <c r="T69" s="235">
        <v>4</v>
      </c>
      <c r="U69" s="235">
        <v>1</v>
      </c>
      <c r="V69" s="236" t="s">
        <v>323</v>
      </c>
      <c r="W69" s="235">
        <v>3</v>
      </c>
      <c r="X69" s="235">
        <v>24</v>
      </c>
      <c r="Y69" s="235"/>
      <c r="Z69" s="235"/>
      <c r="AA69" s="235"/>
      <c r="AB69" s="244" t="s">
        <v>324</v>
      </c>
      <c r="AC69" s="237">
        <v>43040</v>
      </c>
      <c r="AD69" s="235"/>
      <c r="AE69" s="235">
        <v>1</v>
      </c>
      <c r="AF69" s="235">
        <v>1</v>
      </c>
      <c r="AG69" s="235"/>
      <c r="AH69" s="246" t="s">
        <v>318</v>
      </c>
      <c r="AI69" s="247" t="s">
        <v>319</v>
      </c>
      <c r="AJ69" s="248">
        <v>0.8</v>
      </c>
      <c r="AK69" s="235">
        <v>0</v>
      </c>
      <c r="AL69" s="226"/>
      <c r="AM69" s="249" t="s">
        <v>320</v>
      </c>
    </row>
    <row r="70" spans="1:39" ht="79.5">
      <c r="A70" s="299" t="s">
        <v>575</v>
      </c>
      <c r="B70" s="297" t="s">
        <v>298</v>
      </c>
      <c r="C70" s="65"/>
      <c r="D70" s="65" t="s">
        <v>55</v>
      </c>
      <c r="E70" s="210"/>
      <c r="F70" s="211" t="s">
        <v>299</v>
      </c>
      <c r="G70" s="212">
        <v>0</v>
      </c>
      <c r="H70" s="212">
        <v>0</v>
      </c>
      <c r="I70" s="212">
        <v>0</v>
      </c>
      <c r="J70" s="213">
        <v>119</v>
      </c>
      <c r="K70" s="214">
        <f t="shared" si="22"/>
        <v>119</v>
      </c>
      <c r="L70" s="211" t="s">
        <v>270</v>
      </c>
      <c r="M70" s="211" t="s">
        <v>271</v>
      </c>
      <c r="N70" s="65">
        <v>458</v>
      </c>
      <c r="O70" s="65" t="s">
        <v>239</v>
      </c>
      <c r="P70" s="56" t="s">
        <v>300</v>
      </c>
      <c r="Q70" s="65">
        <v>119</v>
      </c>
      <c r="R70" s="56" t="s">
        <v>241</v>
      </c>
      <c r="S70" s="234">
        <v>1</v>
      </c>
      <c r="T70" s="235">
        <v>4</v>
      </c>
      <c r="U70" s="235">
        <v>1</v>
      </c>
      <c r="V70" s="236" t="s">
        <v>325</v>
      </c>
      <c r="W70" s="235">
        <v>3</v>
      </c>
      <c r="X70" s="235">
        <v>24</v>
      </c>
      <c r="Y70" s="235"/>
      <c r="Z70" s="235"/>
      <c r="AA70" s="235"/>
      <c r="AB70" s="244" t="s">
        <v>297</v>
      </c>
      <c r="AC70" s="237">
        <v>43040</v>
      </c>
      <c r="AD70" s="235"/>
      <c r="AE70" s="235">
        <v>1</v>
      </c>
      <c r="AF70" s="235"/>
      <c r="AG70" s="235">
        <v>1</v>
      </c>
      <c r="AH70" s="246" t="s">
        <v>318</v>
      </c>
      <c r="AI70" s="247" t="s">
        <v>319</v>
      </c>
      <c r="AJ70" s="248">
        <v>0.6</v>
      </c>
      <c r="AK70" s="235">
        <v>0</v>
      </c>
      <c r="AL70" s="226"/>
      <c r="AM70" s="249" t="s">
        <v>320</v>
      </c>
    </row>
    <row r="71" spans="1:39" ht="79.5">
      <c r="A71" s="299" t="s">
        <v>575</v>
      </c>
      <c r="B71" s="297" t="s">
        <v>298</v>
      </c>
      <c r="C71" s="65"/>
      <c r="D71" s="65" t="s">
        <v>55</v>
      </c>
      <c r="E71" s="210"/>
      <c r="F71" s="211" t="s">
        <v>299</v>
      </c>
      <c r="G71" s="212">
        <v>0</v>
      </c>
      <c r="H71" s="212">
        <v>0</v>
      </c>
      <c r="I71" s="212">
        <v>0</v>
      </c>
      <c r="J71" s="213">
        <v>119</v>
      </c>
      <c r="K71" s="214">
        <f t="shared" si="22"/>
        <v>119</v>
      </c>
      <c r="L71" s="211" t="s">
        <v>270</v>
      </c>
      <c r="M71" s="211" t="s">
        <v>271</v>
      </c>
      <c r="N71" s="65">
        <v>458</v>
      </c>
      <c r="O71" s="65" t="s">
        <v>239</v>
      </c>
      <c r="P71" s="56" t="s">
        <v>300</v>
      </c>
      <c r="Q71" s="65">
        <v>119</v>
      </c>
      <c r="R71" s="56" t="s">
        <v>241</v>
      </c>
      <c r="S71" s="234">
        <v>1</v>
      </c>
      <c r="T71" s="235">
        <v>1</v>
      </c>
      <c r="U71" s="235">
        <v>1</v>
      </c>
      <c r="V71" s="236" t="s">
        <v>326</v>
      </c>
      <c r="W71" s="235">
        <v>3</v>
      </c>
      <c r="X71" s="235">
        <v>24</v>
      </c>
      <c r="Y71" s="235"/>
      <c r="Z71" s="235"/>
      <c r="AA71" s="235"/>
      <c r="AB71" s="244" t="s">
        <v>327</v>
      </c>
      <c r="AC71" s="237">
        <v>43040</v>
      </c>
      <c r="AD71" s="235"/>
      <c r="AE71" s="235">
        <v>1</v>
      </c>
      <c r="AF71" s="235">
        <v>1</v>
      </c>
      <c r="AG71" s="235"/>
      <c r="AH71" s="246" t="s">
        <v>318</v>
      </c>
      <c r="AI71" s="247" t="s">
        <v>319</v>
      </c>
      <c r="AJ71" s="248">
        <v>0.6</v>
      </c>
      <c r="AK71" s="235">
        <v>0</v>
      </c>
      <c r="AL71" s="226"/>
      <c r="AM71" s="249" t="s">
        <v>320</v>
      </c>
    </row>
    <row r="72" spans="1:39" ht="79.5">
      <c r="A72" s="299" t="s">
        <v>575</v>
      </c>
      <c r="B72" s="297" t="s">
        <v>298</v>
      </c>
      <c r="C72" s="65"/>
      <c r="D72" s="65" t="s">
        <v>55</v>
      </c>
      <c r="E72" s="210"/>
      <c r="F72" s="211" t="s">
        <v>299</v>
      </c>
      <c r="G72" s="212">
        <v>0</v>
      </c>
      <c r="H72" s="212">
        <v>0</v>
      </c>
      <c r="I72" s="212">
        <v>0</v>
      </c>
      <c r="J72" s="213">
        <v>119</v>
      </c>
      <c r="K72" s="214">
        <f t="shared" si="22"/>
        <v>119</v>
      </c>
      <c r="L72" s="211" t="s">
        <v>270</v>
      </c>
      <c r="M72" s="211" t="s">
        <v>271</v>
      </c>
      <c r="N72" s="65">
        <v>458</v>
      </c>
      <c r="O72" s="65" t="s">
        <v>239</v>
      </c>
      <c r="P72" s="56" t="s">
        <v>300</v>
      </c>
      <c r="Q72" s="65">
        <v>119</v>
      </c>
      <c r="R72" s="56" t="s">
        <v>241</v>
      </c>
      <c r="S72" s="234">
        <v>1</v>
      </c>
      <c r="T72" s="235">
        <v>1</v>
      </c>
      <c r="U72" s="235">
        <v>1</v>
      </c>
      <c r="V72" s="236" t="s">
        <v>328</v>
      </c>
      <c r="W72" s="235">
        <v>3</v>
      </c>
      <c r="X72" s="235">
        <v>24</v>
      </c>
      <c r="Y72" s="235"/>
      <c r="Z72" s="235"/>
      <c r="AA72" s="235"/>
      <c r="AB72" s="244" t="s">
        <v>329</v>
      </c>
      <c r="AC72" s="237">
        <v>43040</v>
      </c>
      <c r="AD72" s="235"/>
      <c r="AE72" s="235">
        <v>1</v>
      </c>
      <c r="AF72" s="235">
        <v>1</v>
      </c>
      <c r="AG72" s="235"/>
      <c r="AH72" s="246" t="s">
        <v>318</v>
      </c>
      <c r="AI72" s="247" t="s">
        <v>319</v>
      </c>
      <c r="AJ72" s="248">
        <v>0.6</v>
      </c>
      <c r="AK72" s="235">
        <v>0</v>
      </c>
      <c r="AL72" s="226"/>
      <c r="AM72" s="249" t="s">
        <v>320</v>
      </c>
    </row>
    <row r="73" spans="1:39" ht="101.25">
      <c r="A73" s="299" t="s">
        <v>575</v>
      </c>
      <c r="B73" s="297" t="s">
        <v>298</v>
      </c>
      <c r="C73" s="65"/>
      <c r="D73" s="65" t="s">
        <v>55</v>
      </c>
      <c r="E73" s="210"/>
      <c r="F73" s="211" t="s">
        <v>299</v>
      </c>
      <c r="G73" s="212">
        <v>0</v>
      </c>
      <c r="H73" s="212">
        <v>0</v>
      </c>
      <c r="I73" s="212">
        <v>0</v>
      </c>
      <c r="J73" s="213">
        <v>119</v>
      </c>
      <c r="K73" s="214">
        <f t="shared" si="22"/>
        <v>119</v>
      </c>
      <c r="L73" s="211" t="s">
        <v>270</v>
      </c>
      <c r="M73" s="211" t="s">
        <v>271</v>
      </c>
      <c r="N73" s="65">
        <v>458</v>
      </c>
      <c r="O73" s="65" t="s">
        <v>239</v>
      </c>
      <c r="P73" s="56" t="s">
        <v>300</v>
      </c>
      <c r="Q73" s="65">
        <v>119</v>
      </c>
      <c r="R73" s="56" t="s">
        <v>241</v>
      </c>
      <c r="S73" s="234">
        <v>1</v>
      </c>
      <c r="T73" s="235">
        <v>3</v>
      </c>
      <c r="U73" s="235">
        <v>1</v>
      </c>
      <c r="V73" s="52" t="s">
        <v>330</v>
      </c>
      <c r="W73" s="235">
        <v>3</v>
      </c>
      <c r="X73" s="235">
        <v>8</v>
      </c>
      <c r="Y73" s="235"/>
      <c r="Z73" s="235"/>
      <c r="AA73" s="235"/>
      <c r="AB73" s="52" t="s">
        <v>331</v>
      </c>
      <c r="AC73" s="250">
        <v>43055</v>
      </c>
      <c r="AD73" s="235"/>
      <c r="AE73" s="51">
        <v>1</v>
      </c>
      <c r="AF73" s="235"/>
      <c r="AG73" s="51">
        <v>1</v>
      </c>
      <c r="AH73" s="56" t="s">
        <v>332</v>
      </c>
      <c r="AI73" s="57" t="s">
        <v>333</v>
      </c>
      <c r="AJ73" s="240">
        <v>100</v>
      </c>
      <c r="AK73" s="235">
        <v>5</v>
      </c>
      <c r="AL73" s="226"/>
      <c r="AM73" s="251"/>
    </row>
    <row r="74" spans="1:39" ht="90">
      <c r="A74" s="299" t="s">
        <v>575</v>
      </c>
      <c r="B74" s="297" t="s">
        <v>298</v>
      </c>
      <c r="C74" s="65"/>
      <c r="D74" s="65" t="s">
        <v>55</v>
      </c>
      <c r="E74" s="210"/>
      <c r="F74" s="211" t="s">
        <v>299</v>
      </c>
      <c r="G74" s="212">
        <v>0</v>
      </c>
      <c r="H74" s="212">
        <v>0</v>
      </c>
      <c r="I74" s="212">
        <v>0</v>
      </c>
      <c r="J74" s="213">
        <v>119</v>
      </c>
      <c r="K74" s="214">
        <f t="shared" si="22"/>
        <v>119</v>
      </c>
      <c r="L74" s="211" t="s">
        <v>270</v>
      </c>
      <c r="M74" s="211" t="s">
        <v>271</v>
      </c>
      <c r="N74" s="65">
        <v>458</v>
      </c>
      <c r="O74" s="65" t="s">
        <v>239</v>
      </c>
      <c r="P74" s="56" t="s">
        <v>300</v>
      </c>
      <c r="Q74" s="65">
        <v>119</v>
      </c>
      <c r="R74" s="56" t="s">
        <v>241</v>
      </c>
      <c r="S74" s="234">
        <v>1</v>
      </c>
      <c r="T74" s="235">
        <v>3</v>
      </c>
      <c r="U74" s="235">
        <v>1</v>
      </c>
      <c r="V74" s="52" t="s">
        <v>334</v>
      </c>
      <c r="W74" s="235">
        <v>3</v>
      </c>
      <c r="X74" s="235">
        <v>8</v>
      </c>
      <c r="Y74" s="235"/>
      <c r="Z74" s="235"/>
      <c r="AA74" s="235"/>
      <c r="AB74" s="52" t="s">
        <v>335</v>
      </c>
      <c r="AC74" s="250">
        <v>43038</v>
      </c>
      <c r="AD74" s="235"/>
      <c r="AE74" s="51">
        <v>1</v>
      </c>
      <c r="AF74" s="235"/>
      <c r="AG74" s="51">
        <v>1</v>
      </c>
      <c r="AH74" s="56" t="s">
        <v>332</v>
      </c>
      <c r="AI74" s="57" t="s">
        <v>333</v>
      </c>
      <c r="AJ74" s="240">
        <v>100</v>
      </c>
      <c r="AK74" s="235">
        <v>5</v>
      </c>
      <c r="AL74" s="226"/>
      <c r="AM74" s="251"/>
    </row>
    <row r="75" spans="1:39" ht="78.75">
      <c r="A75" s="299" t="s">
        <v>575</v>
      </c>
      <c r="B75" s="297" t="s">
        <v>298</v>
      </c>
      <c r="C75" s="65"/>
      <c r="D75" s="65" t="s">
        <v>55</v>
      </c>
      <c r="E75" s="210"/>
      <c r="F75" s="211" t="s">
        <v>299</v>
      </c>
      <c r="G75" s="212">
        <v>0</v>
      </c>
      <c r="H75" s="212">
        <v>0</v>
      </c>
      <c r="I75" s="212">
        <v>0</v>
      </c>
      <c r="J75" s="213">
        <v>119</v>
      </c>
      <c r="K75" s="214">
        <f t="shared" si="22"/>
        <v>119</v>
      </c>
      <c r="L75" s="211" t="s">
        <v>270</v>
      </c>
      <c r="M75" s="211" t="s">
        <v>271</v>
      </c>
      <c r="N75" s="65">
        <v>458</v>
      </c>
      <c r="O75" s="65" t="s">
        <v>239</v>
      </c>
      <c r="P75" s="56" t="s">
        <v>300</v>
      </c>
      <c r="Q75" s="65">
        <v>119</v>
      </c>
      <c r="R75" s="56" t="s">
        <v>241</v>
      </c>
      <c r="S75" s="234">
        <v>1</v>
      </c>
      <c r="T75" s="235">
        <v>3</v>
      </c>
      <c r="U75" s="235">
        <v>1</v>
      </c>
      <c r="V75" s="52" t="s">
        <v>336</v>
      </c>
      <c r="W75" s="235">
        <v>3</v>
      </c>
      <c r="X75" s="235">
        <v>8</v>
      </c>
      <c r="Y75" s="235"/>
      <c r="Z75" s="235"/>
      <c r="AA75" s="235"/>
      <c r="AB75" s="52" t="s">
        <v>337</v>
      </c>
      <c r="AC75" s="250">
        <v>43054</v>
      </c>
      <c r="AD75" s="235"/>
      <c r="AE75" s="51">
        <v>1</v>
      </c>
      <c r="AF75" s="235"/>
      <c r="AG75" s="51">
        <v>1</v>
      </c>
      <c r="AH75" s="56" t="s">
        <v>332</v>
      </c>
      <c r="AI75" s="57" t="s">
        <v>333</v>
      </c>
      <c r="AJ75" s="240">
        <v>100</v>
      </c>
      <c r="AK75" s="235">
        <v>5</v>
      </c>
      <c r="AL75" s="226"/>
      <c r="AM75" s="251"/>
    </row>
    <row r="76" spans="1:39" ht="78.75">
      <c r="A76" s="299" t="s">
        <v>575</v>
      </c>
      <c r="B76" s="297" t="s">
        <v>298</v>
      </c>
      <c r="C76" s="65"/>
      <c r="D76" s="65" t="s">
        <v>55</v>
      </c>
      <c r="E76" s="210"/>
      <c r="F76" s="211" t="s">
        <v>299</v>
      </c>
      <c r="G76" s="212">
        <v>0</v>
      </c>
      <c r="H76" s="212">
        <v>0</v>
      </c>
      <c r="I76" s="212">
        <v>0</v>
      </c>
      <c r="J76" s="213">
        <v>119</v>
      </c>
      <c r="K76" s="214">
        <f t="shared" si="22"/>
        <v>119</v>
      </c>
      <c r="L76" s="211" t="s">
        <v>270</v>
      </c>
      <c r="M76" s="211" t="s">
        <v>271</v>
      </c>
      <c r="N76" s="65">
        <v>458</v>
      </c>
      <c r="O76" s="65" t="s">
        <v>239</v>
      </c>
      <c r="P76" s="56" t="s">
        <v>300</v>
      </c>
      <c r="Q76" s="65">
        <v>119</v>
      </c>
      <c r="R76" s="56" t="s">
        <v>241</v>
      </c>
      <c r="S76" s="234">
        <v>1</v>
      </c>
      <c r="T76" s="235">
        <v>3</v>
      </c>
      <c r="U76" s="235">
        <v>1</v>
      </c>
      <c r="V76" s="52" t="s">
        <v>338</v>
      </c>
      <c r="W76" s="235">
        <v>3</v>
      </c>
      <c r="X76" s="235">
        <v>8</v>
      </c>
      <c r="Y76" s="235"/>
      <c r="Z76" s="235"/>
      <c r="AA76" s="235"/>
      <c r="AB76" s="52" t="s">
        <v>339</v>
      </c>
      <c r="AC76" s="250">
        <v>43046</v>
      </c>
      <c r="AD76" s="235"/>
      <c r="AE76" s="51">
        <v>1</v>
      </c>
      <c r="AF76" s="51">
        <v>1</v>
      </c>
      <c r="AG76" s="235"/>
      <c r="AH76" s="56" t="s">
        <v>332</v>
      </c>
      <c r="AI76" s="57" t="s">
        <v>333</v>
      </c>
      <c r="AJ76" s="240">
        <v>100</v>
      </c>
      <c r="AK76" s="235">
        <v>5</v>
      </c>
      <c r="AL76" s="226"/>
      <c r="AM76" s="251"/>
    </row>
    <row r="77" spans="1:39" ht="78.75">
      <c r="A77" s="299" t="s">
        <v>575</v>
      </c>
      <c r="B77" s="297" t="s">
        <v>298</v>
      </c>
      <c r="C77" s="65"/>
      <c r="D77" s="65" t="s">
        <v>55</v>
      </c>
      <c r="E77" s="210"/>
      <c r="F77" s="211" t="s">
        <v>299</v>
      </c>
      <c r="G77" s="212">
        <v>0</v>
      </c>
      <c r="H77" s="212">
        <v>0</v>
      </c>
      <c r="I77" s="212">
        <v>0</v>
      </c>
      <c r="J77" s="213">
        <v>119</v>
      </c>
      <c r="K77" s="214">
        <f t="shared" si="22"/>
        <v>119</v>
      </c>
      <c r="L77" s="211" t="s">
        <v>270</v>
      </c>
      <c r="M77" s="211" t="s">
        <v>271</v>
      </c>
      <c r="N77" s="65">
        <v>458</v>
      </c>
      <c r="O77" s="65" t="s">
        <v>239</v>
      </c>
      <c r="P77" s="56" t="s">
        <v>300</v>
      </c>
      <c r="Q77" s="65">
        <v>119</v>
      </c>
      <c r="R77" s="56" t="s">
        <v>241</v>
      </c>
      <c r="S77" s="234">
        <v>1</v>
      </c>
      <c r="T77" s="235">
        <v>3</v>
      </c>
      <c r="U77" s="235">
        <v>1</v>
      </c>
      <c r="V77" s="52" t="s">
        <v>340</v>
      </c>
      <c r="W77" s="235">
        <v>3</v>
      </c>
      <c r="X77" s="235">
        <v>8</v>
      </c>
      <c r="Y77" s="235"/>
      <c r="Z77" s="235"/>
      <c r="AA77" s="235"/>
      <c r="AB77" s="52" t="s">
        <v>341</v>
      </c>
      <c r="AC77" s="250">
        <v>43058</v>
      </c>
      <c r="AD77" s="235"/>
      <c r="AE77" s="51">
        <v>1</v>
      </c>
      <c r="AF77" s="51">
        <v>1</v>
      </c>
      <c r="AG77" s="235"/>
      <c r="AH77" s="56" t="s">
        <v>332</v>
      </c>
      <c r="AI77" s="57" t="s">
        <v>333</v>
      </c>
      <c r="AJ77" s="240">
        <v>100</v>
      </c>
      <c r="AK77" s="235">
        <v>5</v>
      </c>
      <c r="AL77" s="226"/>
      <c r="AM77" s="251"/>
    </row>
    <row r="78" spans="1:39" ht="123.75">
      <c r="A78" s="299" t="s">
        <v>575</v>
      </c>
      <c r="B78" s="297" t="s">
        <v>298</v>
      </c>
      <c r="C78" s="65"/>
      <c r="D78" s="65" t="s">
        <v>55</v>
      </c>
      <c r="E78" s="210"/>
      <c r="F78" s="211" t="s">
        <v>299</v>
      </c>
      <c r="G78" s="212">
        <v>0</v>
      </c>
      <c r="H78" s="212">
        <v>0</v>
      </c>
      <c r="I78" s="212">
        <v>0</v>
      </c>
      <c r="J78" s="213">
        <v>119</v>
      </c>
      <c r="K78" s="214">
        <f t="shared" si="22"/>
        <v>119</v>
      </c>
      <c r="L78" s="211" t="s">
        <v>270</v>
      </c>
      <c r="M78" s="211" t="s">
        <v>271</v>
      </c>
      <c r="N78" s="65">
        <v>458</v>
      </c>
      <c r="O78" s="65" t="s">
        <v>239</v>
      </c>
      <c r="P78" s="56" t="s">
        <v>300</v>
      </c>
      <c r="Q78" s="65">
        <v>119</v>
      </c>
      <c r="R78" s="56" t="s">
        <v>241</v>
      </c>
      <c r="S78" s="40">
        <v>1</v>
      </c>
      <c r="T78" s="51">
        <v>3</v>
      </c>
      <c r="U78" s="51">
        <v>1</v>
      </c>
      <c r="V78" s="252" t="s">
        <v>342</v>
      </c>
      <c r="W78" s="51">
        <v>3</v>
      </c>
      <c r="X78" s="51">
        <v>5</v>
      </c>
      <c r="Y78" s="51"/>
      <c r="Z78" s="51"/>
      <c r="AA78" s="51">
        <v>0</v>
      </c>
      <c r="AB78" s="52" t="s">
        <v>343</v>
      </c>
      <c r="AC78" s="250">
        <v>43054</v>
      </c>
      <c r="AD78" s="51"/>
      <c r="AE78" s="51">
        <v>1</v>
      </c>
      <c r="AF78" s="51"/>
      <c r="AG78" s="51">
        <v>1</v>
      </c>
      <c r="AH78" s="56" t="s">
        <v>344</v>
      </c>
      <c r="AI78" s="253" t="s">
        <v>345</v>
      </c>
      <c r="AJ78" s="219">
        <v>1</v>
      </c>
      <c r="AK78" s="52">
        <v>5</v>
      </c>
      <c r="AL78" s="253"/>
      <c r="AM78" s="254"/>
    </row>
    <row r="79" spans="1:39" ht="78.75">
      <c r="A79" s="299" t="s">
        <v>575</v>
      </c>
      <c r="B79" s="297" t="s">
        <v>298</v>
      </c>
      <c r="C79" s="65"/>
      <c r="D79" s="65" t="s">
        <v>55</v>
      </c>
      <c r="E79" s="210"/>
      <c r="F79" s="211" t="s">
        <v>299</v>
      </c>
      <c r="G79" s="212">
        <v>0</v>
      </c>
      <c r="H79" s="212">
        <v>0</v>
      </c>
      <c r="I79" s="212">
        <v>0</v>
      </c>
      <c r="J79" s="213">
        <v>119</v>
      </c>
      <c r="K79" s="214">
        <f t="shared" si="22"/>
        <v>119</v>
      </c>
      <c r="L79" s="211" t="s">
        <v>270</v>
      </c>
      <c r="M79" s="211" t="s">
        <v>271</v>
      </c>
      <c r="N79" s="65">
        <v>458</v>
      </c>
      <c r="O79" s="65" t="s">
        <v>239</v>
      </c>
      <c r="P79" s="56" t="s">
        <v>300</v>
      </c>
      <c r="Q79" s="65">
        <v>119</v>
      </c>
      <c r="R79" s="56" t="s">
        <v>241</v>
      </c>
      <c r="S79" s="40">
        <v>1</v>
      </c>
      <c r="T79" s="51">
        <v>3</v>
      </c>
      <c r="U79" s="51">
        <v>6</v>
      </c>
      <c r="V79" s="252" t="s">
        <v>346</v>
      </c>
      <c r="W79" s="51">
        <v>3</v>
      </c>
      <c r="X79" s="51">
        <v>3</v>
      </c>
      <c r="Y79" s="51"/>
      <c r="Z79" s="51"/>
      <c r="AA79" s="51">
        <v>0</v>
      </c>
      <c r="AB79" s="52" t="s">
        <v>347</v>
      </c>
      <c r="AC79" s="250">
        <v>43054</v>
      </c>
      <c r="AD79" s="51"/>
      <c r="AE79" s="51">
        <v>1</v>
      </c>
      <c r="AF79" s="51"/>
      <c r="AG79" s="51">
        <v>1</v>
      </c>
      <c r="AH79" s="56" t="s">
        <v>348</v>
      </c>
      <c r="AI79" s="253" t="s">
        <v>349</v>
      </c>
      <c r="AJ79" s="219">
        <v>1</v>
      </c>
      <c r="AK79" s="52">
        <v>3</v>
      </c>
      <c r="AL79" s="253"/>
      <c r="AM79" s="254"/>
    </row>
    <row r="80" spans="1:39" ht="78.75">
      <c r="A80" s="299" t="s">
        <v>575</v>
      </c>
      <c r="B80" s="297" t="s">
        <v>298</v>
      </c>
      <c r="C80" s="65"/>
      <c r="D80" s="65" t="s">
        <v>55</v>
      </c>
      <c r="E80" s="210"/>
      <c r="F80" s="211" t="s">
        <v>299</v>
      </c>
      <c r="G80" s="212">
        <v>0</v>
      </c>
      <c r="H80" s="212">
        <v>0</v>
      </c>
      <c r="I80" s="212">
        <v>0</v>
      </c>
      <c r="J80" s="213">
        <v>119</v>
      </c>
      <c r="K80" s="214">
        <f t="shared" si="22"/>
        <v>119</v>
      </c>
      <c r="L80" s="211" t="s">
        <v>270</v>
      </c>
      <c r="M80" s="211" t="s">
        <v>271</v>
      </c>
      <c r="N80" s="65">
        <v>458</v>
      </c>
      <c r="O80" s="65" t="s">
        <v>239</v>
      </c>
      <c r="P80" s="56" t="s">
        <v>300</v>
      </c>
      <c r="Q80" s="65">
        <v>119</v>
      </c>
      <c r="R80" s="56" t="s">
        <v>241</v>
      </c>
      <c r="S80" s="40">
        <v>1</v>
      </c>
      <c r="T80" s="51">
        <v>8</v>
      </c>
      <c r="U80" s="51">
        <v>6</v>
      </c>
      <c r="V80" s="252" t="s">
        <v>350</v>
      </c>
      <c r="W80" s="51">
        <v>3</v>
      </c>
      <c r="X80" s="51">
        <v>3</v>
      </c>
      <c r="Y80" s="51"/>
      <c r="Z80" s="51"/>
      <c r="AA80" s="51">
        <v>0</v>
      </c>
      <c r="AB80" s="52" t="s">
        <v>351</v>
      </c>
      <c r="AC80" s="250">
        <v>43042</v>
      </c>
      <c r="AD80" s="51"/>
      <c r="AE80" s="51">
        <v>1</v>
      </c>
      <c r="AF80" s="51"/>
      <c r="AG80" s="51">
        <v>1</v>
      </c>
      <c r="AH80" s="56" t="s">
        <v>352</v>
      </c>
      <c r="AI80" s="253" t="s">
        <v>353</v>
      </c>
      <c r="AJ80" s="219">
        <v>1</v>
      </c>
      <c r="AK80" s="52">
        <v>3</v>
      </c>
      <c r="AL80" s="253"/>
      <c r="AM80" s="254"/>
    </row>
    <row r="81" spans="1:39" ht="101.25">
      <c r="A81" s="299" t="s">
        <v>575</v>
      </c>
      <c r="B81" s="297" t="s">
        <v>298</v>
      </c>
      <c r="C81" s="65"/>
      <c r="D81" s="65" t="s">
        <v>55</v>
      </c>
      <c r="E81" s="210"/>
      <c r="F81" s="211" t="s">
        <v>299</v>
      </c>
      <c r="G81" s="212">
        <v>0</v>
      </c>
      <c r="H81" s="212">
        <v>0</v>
      </c>
      <c r="I81" s="212">
        <v>0</v>
      </c>
      <c r="J81" s="213">
        <v>119</v>
      </c>
      <c r="K81" s="214">
        <f t="shared" si="22"/>
        <v>119</v>
      </c>
      <c r="L81" s="211" t="s">
        <v>270</v>
      </c>
      <c r="M81" s="211" t="s">
        <v>271</v>
      </c>
      <c r="N81" s="65">
        <v>458</v>
      </c>
      <c r="O81" s="65" t="s">
        <v>239</v>
      </c>
      <c r="P81" s="56" t="s">
        <v>300</v>
      </c>
      <c r="Q81" s="65">
        <v>119</v>
      </c>
      <c r="R81" s="56" t="s">
        <v>241</v>
      </c>
      <c r="S81" s="40">
        <v>1</v>
      </c>
      <c r="T81" s="51">
        <v>8</v>
      </c>
      <c r="U81" s="51">
        <v>6</v>
      </c>
      <c r="V81" s="252" t="s">
        <v>354</v>
      </c>
      <c r="W81" s="51">
        <v>3</v>
      </c>
      <c r="X81" s="51">
        <v>5</v>
      </c>
      <c r="Y81" s="51"/>
      <c r="Z81" s="51"/>
      <c r="AA81" s="51">
        <v>0</v>
      </c>
      <c r="AB81" s="52" t="s">
        <v>355</v>
      </c>
      <c r="AC81" s="250">
        <v>43050</v>
      </c>
      <c r="AD81" s="51"/>
      <c r="AE81" s="51">
        <v>1</v>
      </c>
      <c r="AF81" s="51"/>
      <c r="AG81" s="51">
        <v>1</v>
      </c>
      <c r="AH81" s="56" t="s">
        <v>356</v>
      </c>
      <c r="AI81" s="253" t="s">
        <v>357</v>
      </c>
      <c r="AJ81" s="219">
        <v>1</v>
      </c>
      <c r="AK81" s="52" t="s">
        <v>358</v>
      </c>
      <c r="AL81" s="253"/>
      <c r="AM81" s="254"/>
    </row>
    <row r="82" spans="1:39" ht="101.25">
      <c r="A82" s="299" t="s">
        <v>575</v>
      </c>
      <c r="B82" s="297" t="s">
        <v>298</v>
      </c>
      <c r="C82" s="65"/>
      <c r="D82" s="65" t="s">
        <v>55</v>
      </c>
      <c r="E82" s="210"/>
      <c r="F82" s="211" t="s">
        <v>299</v>
      </c>
      <c r="G82" s="212">
        <v>0</v>
      </c>
      <c r="H82" s="212">
        <v>0</v>
      </c>
      <c r="I82" s="212">
        <v>0</v>
      </c>
      <c r="J82" s="213">
        <v>119</v>
      </c>
      <c r="K82" s="214">
        <f t="shared" si="22"/>
        <v>119</v>
      </c>
      <c r="L82" s="211" t="s">
        <v>270</v>
      </c>
      <c r="M82" s="211" t="s">
        <v>271</v>
      </c>
      <c r="N82" s="65">
        <v>458</v>
      </c>
      <c r="O82" s="65" t="s">
        <v>239</v>
      </c>
      <c r="P82" s="56" t="s">
        <v>300</v>
      </c>
      <c r="Q82" s="65">
        <v>119</v>
      </c>
      <c r="R82" s="56" t="s">
        <v>241</v>
      </c>
      <c r="S82" s="40">
        <v>1</v>
      </c>
      <c r="T82" s="51">
        <v>2</v>
      </c>
      <c r="U82" s="51">
        <v>6</v>
      </c>
      <c r="V82" s="252" t="s">
        <v>359</v>
      </c>
      <c r="W82" s="51">
        <v>3</v>
      </c>
      <c r="X82" s="51">
        <v>5</v>
      </c>
      <c r="Y82" s="51"/>
      <c r="Z82" s="51"/>
      <c r="AA82" s="51">
        <v>0</v>
      </c>
      <c r="AB82" s="52" t="s">
        <v>317</v>
      </c>
      <c r="AC82" s="250">
        <v>43033</v>
      </c>
      <c r="AD82" s="51"/>
      <c r="AE82" s="51">
        <v>1</v>
      </c>
      <c r="AF82" s="51"/>
      <c r="AG82" s="51">
        <v>1</v>
      </c>
      <c r="AH82" s="56" t="s">
        <v>360</v>
      </c>
      <c r="AI82" s="253" t="s">
        <v>361</v>
      </c>
      <c r="AJ82" s="219">
        <v>1</v>
      </c>
      <c r="AK82" s="52">
        <v>5</v>
      </c>
      <c r="AL82" s="253"/>
      <c r="AM82" s="254"/>
    </row>
    <row r="83" spans="1:39" ht="78.75">
      <c r="A83" s="299" t="s">
        <v>575</v>
      </c>
      <c r="B83" s="297" t="s">
        <v>298</v>
      </c>
      <c r="C83" s="65"/>
      <c r="D83" s="65" t="s">
        <v>55</v>
      </c>
      <c r="E83" s="210"/>
      <c r="F83" s="211" t="s">
        <v>299</v>
      </c>
      <c r="G83" s="212">
        <v>0</v>
      </c>
      <c r="H83" s="212">
        <v>0</v>
      </c>
      <c r="I83" s="212">
        <v>0</v>
      </c>
      <c r="J83" s="213">
        <v>119</v>
      </c>
      <c r="K83" s="214">
        <f t="shared" si="22"/>
        <v>119</v>
      </c>
      <c r="L83" s="211" t="s">
        <v>270</v>
      </c>
      <c r="M83" s="211" t="s">
        <v>271</v>
      </c>
      <c r="N83" s="65">
        <v>458</v>
      </c>
      <c r="O83" s="65" t="s">
        <v>239</v>
      </c>
      <c r="P83" s="56" t="s">
        <v>300</v>
      </c>
      <c r="Q83" s="65">
        <v>119</v>
      </c>
      <c r="R83" s="56" t="s">
        <v>241</v>
      </c>
      <c r="S83" s="40">
        <v>1</v>
      </c>
      <c r="T83" s="51">
        <v>2</v>
      </c>
      <c r="U83" s="51">
        <v>6</v>
      </c>
      <c r="V83" s="252" t="s">
        <v>362</v>
      </c>
      <c r="W83" s="51">
        <v>3</v>
      </c>
      <c r="X83" s="51">
        <v>5</v>
      </c>
      <c r="Y83" s="51"/>
      <c r="Z83" s="51"/>
      <c r="AA83" s="51">
        <v>0</v>
      </c>
      <c r="AB83" s="52" t="s">
        <v>363</v>
      </c>
      <c r="AC83" s="250">
        <v>43065</v>
      </c>
      <c r="AD83" s="51"/>
      <c r="AE83" s="51">
        <v>1</v>
      </c>
      <c r="AF83" s="51">
        <v>1</v>
      </c>
      <c r="AG83" s="51"/>
      <c r="AH83" s="56" t="s">
        <v>364</v>
      </c>
      <c r="AI83" s="253" t="s">
        <v>365</v>
      </c>
      <c r="AJ83" s="219">
        <v>1</v>
      </c>
      <c r="AK83" s="52">
        <v>5</v>
      </c>
      <c r="AL83" s="253"/>
      <c r="AM83" s="254"/>
    </row>
    <row r="84" spans="1:39" ht="75">
      <c r="A84" s="299" t="s">
        <v>575</v>
      </c>
      <c r="B84" s="297" t="s">
        <v>298</v>
      </c>
      <c r="C84" s="65"/>
      <c r="D84" s="65" t="s">
        <v>55</v>
      </c>
      <c r="E84" s="210"/>
      <c r="F84" s="211" t="s">
        <v>299</v>
      </c>
      <c r="G84" s="212">
        <v>0</v>
      </c>
      <c r="H84" s="212">
        <v>0</v>
      </c>
      <c r="I84" s="212">
        <v>0</v>
      </c>
      <c r="J84" s="213">
        <v>119</v>
      </c>
      <c r="K84" s="214">
        <f t="shared" si="22"/>
        <v>119</v>
      </c>
      <c r="L84" s="211" t="s">
        <v>270</v>
      </c>
      <c r="M84" s="211" t="s">
        <v>271</v>
      </c>
      <c r="N84" s="65">
        <v>458</v>
      </c>
      <c r="O84" s="65" t="s">
        <v>239</v>
      </c>
      <c r="P84" s="56" t="s">
        <v>300</v>
      </c>
      <c r="Q84" s="65">
        <v>119</v>
      </c>
      <c r="R84" s="56" t="s">
        <v>241</v>
      </c>
      <c r="S84" s="234">
        <v>1</v>
      </c>
      <c r="T84" s="235">
        <v>3</v>
      </c>
      <c r="U84" s="235">
        <v>1</v>
      </c>
      <c r="V84" s="235" t="s">
        <v>366</v>
      </c>
      <c r="W84" s="235">
        <v>3</v>
      </c>
      <c r="X84" s="235">
        <v>4</v>
      </c>
      <c r="Y84" s="235"/>
      <c r="Z84" s="235"/>
      <c r="AA84" s="235"/>
      <c r="AB84" s="235" t="s">
        <v>367</v>
      </c>
      <c r="AC84" s="237" t="s">
        <v>368</v>
      </c>
      <c r="AD84" s="235"/>
      <c r="AE84" s="235">
        <v>1</v>
      </c>
      <c r="AF84" s="235"/>
      <c r="AG84" s="235">
        <v>1</v>
      </c>
      <c r="AH84" s="238" t="s">
        <v>369</v>
      </c>
      <c r="AI84" s="239" t="s">
        <v>370</v>
      </c>
      <c r="AJ84" s="248">
        <v>0.75</v>
      </c>
      <c r="AK84" s="235">
        <v>8</v>
      </c>
      <c r="AL84" s="226"/>
      <c r="AM84" s="241"/>
    </row>
    <row r="85" spans="1:39" ht="75">
      <c r="A85" s="299" t="s">
        <v>575</v>
      </c>
      <c r="B85" s="297" t="s">
        <v>298</v>
      </c>
      <c r="C85" s="65"/>
      <c r="D85" s="65" t="s">
        <v>55</v>
      </c>
      <c r="E85" s="210"/>
      <c r="F85" s="211" t="s">
        <v>299</v>
      </c>
      <c r="G85" s="212">
        <v>0</v>
      </c>
      <c r="H85" s="212">
        <v>0</v>
      </c>
      <c r="I85" s="212">
        <v>0</v>
      </c>
      <c r="J85" s="213">
        <v>119</v>
      </c>
      <c r="K85" s="214">
        <f t="shared" si="22"/>
        <v>119</v>
      </c>
      <c r="L85" s="211" t="s">
        <v>270</v>
      </c>
      <c r="M85" s="211" t="s">
        <v>271</v>
      </c>
      <c r="N85" s="65">
        <v>458</v>
      </c>
      <c r="O85" s="65" t="s">
        <v>239</v>
      </c>
      <c r="P85" s="56" t="s">
        <v>300</v>
      </c>
      <c r="Q85" s="65">
        <v>119</v>
      </c>
      <c r="R85" s="56" t="s">
        <v>241</v>
      </c>
      <c r="S85" s="234">
        <v>1</v>
      </c>
      <c r="T85" s="235">
        <v>3</v>
      </c>
      <c r="U85" s="235">
        <v>1</v>
      </c>
      <c r="V85" s="235" t="s">
        <v>371</v>
      </c>
      <c r="W85" s="235">
        <v>3</v>
      </c>
      <c r="X85" s="235">
        <v>6</v>
      </c>
      <c r="Y85" s="235"/>
      <c r="Z85" s="235"/>
      <c r="AA85" s="235"/>
      <c r="AB85" s="235" t="s">
        <v>253</v>
      </c>
      <c r="AC85" s="237">
        <v>43049</v>
      </c>
      <c r="AD85" s="235"/>
      <c r="AE85" s="235">
        <v>1</v>
      </c>
      <c r="AF85" s="235"/>
      <c r="AG85" s="235">
        <v>1</v>
      </c>
      <c r="AH85" s="173" t="s">
        <v>369</v>
      </c>
      <c r="AI85" s="240" t="s">
        <v>370</v>
      </c>
      <c r="AJ85" s="240">
        <v>68.5</v>
      </c>
      <c r="AK85" s="235">
        <v>9</v>
      </c>
      <c r="AL85" s="226"/>
      <c r="AM85" s="241"/>
    </row>
    <row r="86" spans="1:39" ht="75">
      <c r="A86" s="299" t="s">
        <v>575</v>
      </c>
      <c r="B86" s="297" t="s">
        <v>298</v>
      </c>
      <c r="C86" s="65"/>
      <c r="D86" s="65" t="s">
        <v>55</v>
      </c>
      <c r="E86" s="210"/>
      <c r="F86" s="211" t="s">
        <v>299</v>
      </c>
      <c r="G86" s="212">
        <v>0</v>
      </c>
      <c r="H86" s="212">
        <v>0</v>
      </c>
      <c r="I86" s="212">
        <v>0</v>
      </c>
      <c r="J86" s="213">
        <v>119</v>
      </c>
      <c r="K86" s="214">
        <f t="shared" si="22"/>
        <v>119</v>
      </c>
      <c r="L86" s="211" t="s">
        <v>270</v>
      </c>
      <c r="M86" s="211" t="s">
        <v>271</v>
      </c>
      <c r="N86" s="65">
        <v>458</v>
      </c>
      <c r="O86" s="65" t="s">
        <v>239</v>
      </c>
      <c r="P86" s="56" t="s">
        <v>300</v>
      </c>
      <c r="Q86" s="65">
        <v>119</v>
      </c>
      <c r="R86" s="56" t="s">
        <v>241</v>
      </c>
      <c r="S86" s="234">
        <v>1</v>
      </c>
      <c r="T86" s="235">
        <v>3</v>
      </c>
      <c r="U86" s="235">
        <v>1</v>
      </c>
      <c r="V86" s="235" t="s">
        <v>372</v>
      </c>
      <c r="W86" s="235">
        <v>3</v>
      </c>
      <c r="X86" s="235">
        <v>3</v>
      </c>
      <c r="Y86" s="235"/>
      <c r="Z86" s="235"/>
      <c r="AA86" s="235"/>
      <c r="AB86" s="235" t="s">
        <v>373</v>
      </c>
      <c r="AC86" s="237">
        <v>43038</v>
      </c>
      <c r="AD86" s="235"/>
      <c r="AE86" s="235" t="s">
        <v>374</v>
      </c>
      <c r="AF86" s="235"/>
      <c r="AG86" s="235">
        <v>1</v>
      </c>
      <c r="AH86" s="173" t="s">
        <v>369</v>
      </c>
      <c r="AI86" s="240" t="s">
        <v>370</v>
      </c>
      <c r="AJ86" s="240">
        <v>51.9</v>
      </c>
      <c r="AK86" s="235">
        <v>6</v>
      </c>
      <c r="AL86" s="226"/>
      <c r="AM86" s="241"/>
    </row>
    <row r="87" spans="1:39" ht="157.5">
      <c r="A87" s="299" t="s">
        <v>575</v>
      </c>
      <c r="B87" s="297" t="s">
        <v>298</v>
      </c>
      <c r="C87" s="65"/>
      <c r="D87" s="65" t="s">
        <v>55</v>
      </c>
      <c r="E87" s="210"/>
      <c r="F87" s="211" t="s">
        <v>299</v>
      </c>
      <c r="G87" s="212">
        <v>0</v>
      </c>
      <c r="H87" s="212">
        <v>0</v>
      </c>
      <c r="I87" s="212">
        <v>0</v>
      </c>
      <c r="J87" s="213">
        <v>119</v>
      </c>
      <c r="K87" s="214">
        <f t="shared" si="22"/>
        <v>119</v>
      </c>
      <c r="L87" s="211" t="s">
        <v>270</v>
      </c>
      <c r="M87" s="211" t="s">
        <v>271</v>
      </c>
      <c r="N87" s="65">
        <v>458</v>
      </c>
      <c r="O87" s="65" t="s">
        <v>239</v>
      </c>
      <c r="P87" s="56" t="s">
        <v>300</v>
      </c>
      <c r="Q87" s="65">
        <v>119</v>
      </c>
      <c r="R87" s="56" t="s">
        <v>241</v>
      </c>
      <c r="S87" s="255">
        <v>1</v>
      </c>
      <c r="T87" s="256">
        <v>5</v>
      </c>
      <c r="U87" s="256">
        <v>1</v>
      </c>
      <c r="V87" s="256" t="s">
        <v>375</v>
      </c>
      <c r="W87" s="257">
        <v>3</v>
      </c>
      <c r="X87" s="257">
        <v>6</v>
      </c>
      <c r="Y87" s="257"/>
      <c r="Z87" s="257"/>
      <c r="AA87" s="257"/>
      <c r="AB87" s="258" t="s">
        <v>376</v>
      </c>
      <c r="AC87" s="259">
        <v>43033</v>
      </c>
      <c r="AD87" s="257"/>
      <c r="AE87" s="257">
        <v>1</v>
      </c>
      <c r="AF87" s="256"/>
      <c r="AG87" s="260">
        <v>1</v>
      </c>
      <c r="AH87" s="52" t="s">
        <v>377</v>
      </c>
      <c r="AI87" s="261" t="s">
        <v>378</v>
      </c>
      <c r="AJ87" s="262">
        <v>0.85</v>
      </c>
      <c r="AK87" s="263">
        <v>3</v>
      </c>
      <c r="AL87" s="264"/>
      <c r="AM87" s="265"/>
    </row>
    <row r="88" spans="1:39" ht="180">
      <c r="A88" s="299" t="s">
        <v>575</v>
      </c>
      <c r="B88" s="297" t="s">
        <v>298</v>
      </c>
      <c r="C88" s="65"/>
      <c r="D88" s="65" t="s">
        <v>55</v>
      </c>
      <c r="E88" s="210"/>
      <c r="F88" s="211" t="s">
        <v>299</v>
      </c>
      <c r="G88" s="212">
        <v>0</v>
      </c>
      <c r="H88" s="212">
        <v>0</v>
      </c>
      <c r="I88" s="212">
        <v>0</v>
      </c>
      <c r="J88" s="213">
        <v>119</v>
      </c>
      <c r="K88" s="214">
        <f t="shared" si="22"/>
        <v>119</v>
      </c>
      <c r="L88" s="211" t="s">
        <v>270</v>
      </c>
      <c r="M88" s="211" t="s">
        <v>271</v>
      </c>
      <c r="N88" s="65">
        <v>458</v>
      </c>
      <c r="O88" s="65" t="s">
        <v>239</v>
      </c>
      <c r="P88" s="56" t="s">
        <v>300</v>
      </c>
      <c r="Q88" s="65">
        <v>119</v>
      </c>
      <c r="R88" s="56" t="s">
        <v>241</v>
      </c>
      <c r="S88" s="255">
        <v>1</v>
      </c>
      <c r="T88" s="256">
        <v>7</v>
      </c>
      <c r="U88" s="256">
        <v>1</v>
      </c>
      <c r="V88" s="256" t="s">
        <v>379</v>
      </c>
      <c r="W88" s="257">
        <v>1</v>
      </c>
      <c r="X88" s="257">
        <v>1</v>
      </c>
      <c r="Y88" s="257"/>
      <c r="Z88" s="257"/>
      <c r="AA88" s="257"/>
      <c r="AB88" s="258" t="s">
        <v>380</v>
      </c>
      <c r="AC88" s="259">
        <v>43061</v>
      </c>
      <c r="AD88" s="257"/>
      <c r="AE88" s="257">
        <v>1</v>
      </c>
      <c r="AF88" s="256"/>
      <c r="AG88" s="260">
        <v>1</v>
      </c>
      <c r="AH88" s="52" t="s">
        <v>381</v>
      </c>
      <c r="AI88" s="264" t="s">
        <v>382</v>
      </c>
      <c r="AJ88" s="262">
        <v>0.8</v>
      </c>
      <c r="AK88" s="263">
        <v>3</v>
      </c>
      <c r="AL88" s="264"/>
      <c r="AM88" s="265"/>
    </row>
    <row r="89" spans="1:39" ht="146.25">
      <c r="A89" s="299" t="s">
        <v>575</v>
      </c>
      <c r="B89" s="297" t="s">
        <v>298</v>
      </c>
      <c r="C89" s="65"/>
      <c r="D89" s="65" t="s">
        <v>55</v>
      </c>
      <c r="E89" s="210"/>
      <c r="F89" s="211" t="s">
        <v>299</v>
      </c>
      <c r="G89" s="212">
        <v>0</v>
      </c>
      <c r="H89" s="212">
        <v>0</v>
      </c>
      <c r="I89" s="212">
        <v>0</v>
      </c>
      <c r="J89" s="213">
        <v>119</v>
      </c>
      <c r="K89" s="214">
        <f t="shared" si="22"/>
        <v>119</v>
      </c>
      <c r="L89" s="211" t="s">
        <v>270</v>
      </c>
      <c r="M89" s="211" t="s">
        <v>271</v>
      </c>
      <c r="N89" s="65">
        <v>458</v>
      </c>
      <c r="O89" s="65" t="s">
        <v>239</v>
      </c>
      <c r="P89" s="56" t="s">
        <v>300</v>
      </c>
      <c r="Q89" s="65">
        <v>119</v>
      </c>
      <c r="R89" s="56" t="s">
        <v>241</v>
      </c>
      <c r="S89" s="255">
        <v>1</v>
      </c>
      <c r="T89" s="256">
        <v>6</v>
      </c>
      <c r="U89" s="256">
        <v>1</v>
      </c>
      <c r="V89" s="256" t="s">
        <v>383</v>
      </c>
      <c r="W89" s="266">
        <v>3</v>
      </c>
      <c r="X89" s="266">
        <v>6</v>
      </c>
      <c r="Y89" s="267"/>
      <c r="Z89" s="235"/>
      <c r="AA89" s="235"/>
      <c r="AB89" s="51" t="s">
        <v>384</v>
      </c>
      <c r="AC89" s="268">
        <v>43062</v>
      </c>
      <c r="AD89" s="235"/>
      <c r="AE89" s="51">
        <v>1</v>
      </c>
      <c r="AF89" s="235"/>
      <c r="AG89" s="51">
        <v>1</v>
      </c>
      <c r="AH89" s="52" t="s">
        <v>377</v>
      </c>
      <c r="AI89" s="264" t="s">
        <v>385</v>
      </c>
      <c r="AJ89" s="262">
        <v>0.8</v>
      </c>
      <c r="AK89" s="263">
        <v>0</v>
      </c>
      <c r="AL89" s="264"/>
      <c r="AM89" s="265"/>
    </row>
    <row r="90" spans="1:39" ht="168.75">
      <c r="A90" s="299" t="s">
        <v>575</v>
      </c>
      <c r="B90" s="297" t="s">
        <v>298</v>
      </c>
      <c r="C90" s="65"/>
      <c r="D90" s="65" t="s">
        <v>55</v>
      </c>
      <c r="E90" s="210"/>
      <c r="F90" s="211" t="s">
        <v>299</v>
      </c>
      <c r="G90" s="212">
        <v>0</v>
      </c>
      <c r="H90" s="212">
        <v>0</v>
      </c>
      <c r="I90" s="212">
        <v>0</v>
      </c>
      <c r="J90" s="213">
        <v>119</v>
      </c>
      <c r="K90" s="214">
        <f t="shared" si="22"/>
        <v>119</v>
      </c>
      <c r="L90" s="211" t="s">
        <v>270</v>
      </c>
      <c r="M90" s="211" t="s">
        <v>271</v>
      </c>
      <c r="N90" s="65">
        <v>458</v>
      </c>
      <c r="O90" s="65" t="s">
        <v>239</v>
      </c>
      <c r="P90" s="56" t="s">
        <v>300</v>
      </c>
      <c r="Q90" s="65">
        <v>119</v>
      </c>
      <c r="R90" s="56" t="s">
        <v>241</v>
      </c>
      <c r="S90" s="64">
        <v>1</v>
      </c>
      <c r="T90" s="51">
        <v>7</v>
      </c>
      <c r="U90" s="51">
        <v>1</v>
      </c>
      <c r="V90" s="269" t="s">
        <v>383</v>
      </c>
      <c r="W90" s="51">
        <v>3</v>
      </c>
      <c r="X90" s="51">
        <v>6</v>
      </c>
      <c r="Y90" s="235"/>
      <c r="Z90" s="235"/>
      <c r="AA90" s="235"/>
      <c r="AB90" s="51" t="s">
        <v>384</v>
      </c>
      <c r="AC90" s="268">
        <v>43047</v>
      </c>
      <c r="AD90" s="235"/>
      <c r="AE90" s="51">
        <v>1</v>
      </c>
      <c r="AF90" s="235"/>
      <c r="AG90" s="51">
        <v>1</v>
      </c>
      <c r="AH90" s="52" t="s">
        <v>377</v>
      </c>
      <c r="AI90" s="261" t="s">
        <v>386</v>
      </c>
      <c r="AJ90" s="270">
        <v>0.75</v>
      </c>
      <c r="AK90" s="51">
        <v>0</v>
      </c>
      <c r="AL90" s="226"/>
      <c r="AM90" s="271" t="s">
        <v>387</v>
      </c>
    </row>
    <row r="91" spans="1:39" ht="78.75">
      <c r="A91" s="299" t="s">
        <v>575</v>
      </c>
      <c r="B91" s="297" t="s">
        <v>298</v>
      </c>
      <c r="C91" s="65"/>
      <c r="D91" s="65" t="s">
        <v>55</v>
      </c>
      <c r="E91" s="210"/>
      <c r="F91" s="211" t="s">
        <v>299</v>
      </c>
      <c r="G91" s="212">
        <v>0</v>
      </c>
      <c r="H91" s="212">
        <v>0</v>
      </c>
      <c r="I91" s="212">
        <v>0</v>
      </c>
      <c r="J91" s="213">
        <v>119</v>
      </c>
      <c r="K91" s="214">
        <f t="shared" si="22"/>
        <v>119</v>
      </c>
      <c r="L91" s="211" t="s">
        <v>270</v>
      </c>
      <c r="M91" s="211" t="s">
        <v>271</v>
      </c>
      <c r="N91" s="65">
        <v>458</v>
      </c>
      <c r="O91" s="65" t="s">
        <v>239</v>
      </c>
      <c r="P91" s="56" t="s">
        <v>300</v>
      </c>
      <c r="Q91" s="65">
        <v>119</v>
      </c>
      <c r="R91" s="56" t="s">
        <v>241</v>
      </c>
      <c r="S91" s="234">
        <v>1</v>
      </c>
      <c r="T91" s="235">
        <v>15</v>
      </c>
      <c r="U91" s="235">
        <v>1</v>
      </c>
      <c r="V91" s="52" t="s">
        <v>388</v>
      </c>
      <c r="W91" s="235">
        <v>3</v>
      </c>
      <c r="X91" s="235">
        <v>3</v>
      </c>
      <c r="Y91" s="235">
        <v>0</v>
      </c>
      <c r="Z91" s="235">
        <v>0</v>
      </c>
      <c r="AA91" s="235">
        <v>0</v>
      </c>
      <c r="AB91" s="52" t="s">
        <v>389</v>
      </c>
      <c r="AC91" s="237">
        <v>43038</v>
      </c>
      <c r="AD91" s="235"/>
      <c r="AE91" s="235">
        <v>1</v>
      </c>
      <c r="AF91" s="235"/>
      <c r="AG91" s="235">
        <v>1</v>
      </c>
      <c r="AH91" s="56" t="s">
        <v>390</v>
      </c>
      <c r="AI91" s="57" t="s">
        <v>391</v>
      </c>
      <c r="AJ91" s="240">
        <v>100</v>
      </c>
      <c r="AK91" s="235">
        <v>15</v>
      </c>
      <c r="AL91" s="226"/>
      <c r="AM91" s="251"/>
    </row>
    <row r="92" spans="1:39" ht="90">
      <c r="A92" s="299" t="s">
        <v>575</v>
      </c>
      <c r="B92" s="297" t="s">
        <v>298</v>
      </c>
      <c r="C92" s="65"/>
      <c r="D92" s="65" t="s">
        <v>55</v>
      </c>
      <c r="E92" s="210"/>
      <c r="F92" s="211" t="s">
        <v>299</v>
      </c>
      <c r="G92" s="212">
        <v>0</v>
      </c>
      <c r="H92" s="212">
        <v>0</v>
      </c>
      <c r="I92" s="212">
        <v>0</v>
      </c>
      <c r="J92" s="213">
        <v>119</v>
      </c>
      <c r="K92" s="214">
        <f t="shared" si="22"/>
        <v>119</v>
      </c>
      <c r="L92" s="211" t="s">
        <v>270</v>
      </c>
      <c r="M92" s="211" t="s">
        <v>271</v>
      </c>
      <c r="N92" s="65">
        <v>458</v>
      </c>
      <c r="O92" s="65" t="s">
        <v>239</v>
      </c>
      <c r="P92" s="56" t="s">
        <v>300</v>
      </c>
      <c r="Q92" s="65">
        <v>119</v>
      </c>
      <c r="R92" s="56" t="s">
        <v>241</v>
      </c>
      <c r="S92" s="234">
        <v>1</v>
      </c>
      <c r="T92" s="235">
        <v>13</v>
      </c>
      <c r="U92" s="235">
        <v>1</v>
      </c>
      <c r="V92" s="52" t="s">
        <v>392</v>
      </c>
      <c r="W92" s="235">
        <v>3</v>
      </c>
      <c r="X92" s="235">
        <v>3</v>
      </c>
      <c r="Y92" s="235">
        <v>0</v>
      </c>
      <c r="Z92" s="235">
        <v>0</v>
      </c>
      <c r="AA92" s="235">
        <v>0</v>
      </c>
      <c r="AB92" s="52" t="s">
        <v>393</v>
      </c>
      <c r="AC92" s="237">
        <v>43040</v>
      </c>
      <c r="AD92" s="235"/>
      <c r="AE92" s="235">
        <v>1</v>
      </c>
      <c r="AF92" s="235"/>
      <c r="AG92" s="235">
        <v>1</v>
      </c>
      <c r="AH92" s="56" t="s">
        <v>390</v>
      </c>
      <c r="AI92" s="57" t="s">
        <v>391</v>
      </c>
      <c r="AJ92" s="240">
        <v>100</v>
      </c>
      <c r="AK92" s="235">
        <v>13</v>
      </c>
      <c r="AL92" s="226"/>
      <c r="AM92" s="251"/>
    </row>
    <row r="93" spans="1:39" ht="101.25">
      <c r="A93" s="299" t="s">
        <v>575</v>
      </c>
      <c r="B93" s="297" t="s">
        <v>298</v>
      </c>
      <c r="C93" s="65"/>
      <c r="D93" s="65" t="s">
        <v>55</v>
      </c>
      <c r="E93" s="210"/>
      <c r="F93" s="211" t="s">
        <v>299</v>
      </c>
      <c r="G93" s="212">
        <v>0</v>
      </c>
      <c r="H93" s="212">
        <v>0</v>
      </c>
      <c r="I93" s="212">
        <v>0</v>
      </c>
      <c r="J93" s="213">
        <v>119</v>
      </c>
      <c r="K93" s="214">
        <f t="shared" si="22"/>
        <v>119</v>
      </c>
      <c r="L93" s="211" t="s">
        <v>270</v>
      </c>
      <c r="M93" s="211" t="s">
        <v>271</v>
      </c>
      <c r="N93" s="65">
        <v>458</v>
      </c>
      <c r="O93" s="65" t="s">
        <v>239</v>
      </c>
      <c r="P93" s="56" t="s">
        <v>300</v>
      </c>
      <c r="Q93" s="65">
        <v>119</v>
      </c>
      <c r="R93" s="56" t="s">
        <v>241</v>
      </c>
      <c r="S93" s="234">
        <v>1</v>
      </c>
      <c r="T93" s="235">
        <v>4</v>
      </c>
      <c r="U93" s="235">
        <v>1</v>
      </c>
      <c r="V93" s="52" t="s">
        <v>394</v>
      </c>
      <c r="W93" s="235">
        <v>3</v>
      </c>
      <c r="X93" s="235">
        <v>3</v>
      </c>
      <c r="Y93" s="235">
        <v>0</v>
      </c>
      <c r="Z93" s="235">
        <v>0</v>
      </c>
      <c r="AA93" s="235">
        <v>0</v>
      </c>
      <c r="AB93" s="52" t="s">
        <v>395</v>
      </c>
      <c r="AC93" s="237">
        <v>43042</v>
      </c>
      <c r="AD93" s="235"/>
      <c r="AE93" s="235">
        <v>1</v>
      </c>
      <c r="AF93" s="235"/>
      <c r="AG93" s="235">
        <v>1</v>
      </c>
      <c r="AH93" s="56" t="s">
        <v>396</v>
      </c>
      <c r="AI93" s="57" t="s">
        <v>397</v>
      </c>
      <c r="AJ93" s="240">
        <v>100</v>
      </c>
      <c r="AK93" s="235">
        <v>4</v>
      </c>
      <c r="AL93" s="226"/>
      <c r="AM93" s="251"/>
    </row>
    <row r="94" spans="1:39" ht="90">
      <c r="A94" s="299" t="s">
        <v>575</v>
      </c>
      <c r="B94" s="297" t="s">
        <v>298</v>
      </c>
      <c r="C94" s="65"/>
      <c r="D94" s="65" t="s">
        <v>55</v>
      </c>
      <c r="E94" s="210"/>
      <c r="F94" s="211" t="s">
        <v>299</v>
      </c>
      <c r="G94" s="212">
        <v>0</v>
      </c>
      <c r="H94" s="212">
        <v>0</v>
      </c>
      <c r="I94" s="212">
        <v>0</v>
      </c>
      <c r="J94" s="213">
        <v>119</v>
      </c>
      <c r="K94" s="214">
        <f t="shared" si="22"/>
        <v>119</v>
      </c>
      <c r="L94" s="211" t="s">
        <v>270</v>
      </c>
      <c r="M94" s="211" t="s">
        <v>271</v>
      </c>
      <c r="N94" s="65">
        <v>458</v>
      </c>
      <c r="O94" s="65" t="s">
        <v>239</v>
      </c>
      <c r="P94" s="56" t="s">
        <v>300</v>
      </c>
      <c r="Q94" s="65">
        <v>119</v>
      </c>
      <c r="R94" s="56" t="s">
        <v>241</v>
      </c>
      <c r="S94" s="234">
        <v>1</v>
      </c>
      <c r="T94" s="235">
        <v>15</v>
      </c>
      <c r="U94" s="235">
        <v>1</v>
      </c>
      <c r="V94" s="52" t="s">
        <v>398</v>
      </c>
      <c r="W94" s="235">
        <v>3</v>
      </c>
      <c r="X94" s="235">
        <v>3</v>
      </c>
      <c r="Y94" s="235">
        <v>0</v>
      </c>
      <c r="Z94" s="235">
        <v>0</v>
      </c>
      <c r="AA94" s="235">
        <v>0</v>
      </c>
      <c r="AB94" s="52" t="s">
        <v>399</v>
      </c>
      <c r="AC94" s="237">
        <v>43057</v>
      </c>
      <c r="AD94" s="235"/>
      <c r="AE94" s="235">
        <v>1</v>
      </c>
      <c r="AF94" s="235"/>
      <c r="AG94" s="235">
        <v>1</v>
      </c>
      <c r="AH94" s="56" t="s">
        <v>390</v>
      </c>
      <c r="AI94" s="57" t="s">
        <v>391</v>
      </c>
      <c r="AJ94" s="240">
        <v>100</v>
      </c>
      <c r="AK94" s="235">
        <v>15</v>
      </c>
      <c r="AL94" s="226"/>
      <c r="AM94" s="251"/>
    </row>
    <row r="95" spans="1:39" ht="75">
      <c r="A95" s="299" t="s">
        <v>575</v>
      </c>
      <c r="B95" s="297" t="s">
        <v>298</v>
      </c>
      <c r="C95" s="65"/>
      <c r="D95" s="65" t="s">
        <v>55</v>
      </c>
      <c r="E95" s="210"/>
      <c r="F95" s="211" t="s">
        <v>299</v>
      </c>
      <c r="G95" s="212">
        <v>0</v>
      </c>
      <c r="H95" s="212">
        <v>0</v>
      </c>
      <c r="I95" s="212">
        <v>0</v>
      </c>
      <c r="J95" s="213">
        <v>119</v>
      </c>
      <c r="K95" s="214">
        <f t="shared" si="22"/>
        <v>119</v>
      </c>
      <c r="L95" s="211" t="s">
        <v>270</v>
      </c>
      <c r="M95" s="211" t="s">
        <v>271</v>
      </c>
      <c r="N95" s="65">
        <v>458</v>
      </c>
      <c r="O95" s="65" t="s">
        <v>239</v>
      </c>
      <c r="P95" s="56" t="s">
        <v>300</v>
      </c>
      <c r="Q95" s="65">
        <v>119</v>
      </c>
      <c r="R95" s="56" t="s">
        <v>241</v>
      </c>
      <c r="S95" s="234">
        <v>1</v>
      </c>
      <c r="T95" s="235">
        <v>21</v>
      </c>
      <c r="U95" s="235">
        <v>1</v>
      </c>
      <c r="V95" s="236" t="s">
        <v>301</v>
      </c>
      <c r="W95" s="235">
        <v>3</v>
      </c>
      <c r="X95" s="235">
        <v>6</v>
      </c>
      <c r="Y95" s="235">
        <v>0</v>
      </c>
      <c r="Z95" s="235">
        <v>0</v>
      </c>
      <c r="AA95" s="235">
        <v>0</v>
      </c>
      <c r="AB95" s="236" t="s">
        <v>302</v>
      </c>
      <c r="AC95" s="237">
        <v>43064</v>
      </c>
      <c r="AD95" s="235"/>
      <c r="AE95" s="235">
        <v>1</v>
      </c>
      <c r="AF95" s="235">
        <v>1</v>
      </c>
      <c r="AG95" s="235"/>
      <c r="AH95" s="238" t="s">
        <v>400</v>
      </c>
      <c r="AI95" s="239" t="s">
        <v>401</v>
      </c>
      <c r="AJ95" s="240">
        <v>100</v>
      </c>
      <c r="AK95" s="235">
        <v>89</v>
      </c>
      <c r="AL95" s="226"/>
      <c r="AM95" s="241"/>
    </row>
    <row r="96" spans="1:39" ht="75">
      <c r="A96" s="299" t="s">
        <v>575</v>
      </c>
      <c r="B96" s="297" t="s">
        <v>298</v>
      </c>
      <c r="C96" s="65"/>
      <c r="D96" s="65" t="s">
        <v>55</v>
      </c>
      <c r="E96" s="210"/>
      <c r="F96" s="211" t="s">
        <v>299</v>
      </c>
      <c r="G96" s="212">
        <v>0</v>
      </c>
      <c r="H96" s="212">
        <v>0</v>
      </c>
      <c r="I96" s="212">
        <v>0</v>
      </c>
      <c r="J96" s="213">
        <v>119</v>
      </c>
      <c r="K96" s="214">
        <f t="shared" si="22"/>
        <v>119</v>
      </c>
      <c r="L96" s="211" t="s">
        <v>270</v>
      </c>
      <c r="M96" s="211" t="s">
        <v>271</v>
      </c>
      <c r="N96" s="65">
        <v>458</v>
      </c>
      <c r="O96" s="65" t="s">
        <v>239</v>
      </c>
      <c r="P96" s="56" t="s">
        <v>300</v>
      </c>
      <c r="Q96" s="65">
        <v>119</v>
      </c>
      <c r="R96" s="56" t="s">
        <v>241</v>
      </c>
      <c r="S96" s="234">
        <v>1</v>
      </c>
      <c r="T96" s="235">
        <v>6</v>
      </c>
      <c r="U96" s="235">
        <v>1</v>
      </c>
      <c r="V96" s="52" t="s">
        <v>305</v>
      </c>
      <c r="W96" s="235">
        <v>3</v>
      </c>
      <c r="X96" s="235">
        <v>6</v>
      </c>
      <c r="Y96" s="235">
        <v>0</v>
      </c>
      <c r="Z96" s="235">
        <v>0</v>
      </c>
      <c r="AA96" s="235">
        <v>0</v>
      </c>
      <c r="AB96" s="236" t="s">
        <v>306</v>
      </c>
      <c r="AC96" s="237">
        <v>43065</v>
      </c>
      <c r="AD96" s="235"/>
      <c r="AE96" s="235">
        <v>1</v>
      </c>
      <c r="AF96" s="235">
        <v>1</v>
      </c>
      <c r="AG96" s="235"/>
      <c r="AH96" s="238" t="s">
        <v>402</v>
      </c>
      <c r="AI96" s="239" t="s">
        <v>403</v>
      </c>
      <c r="AJ96" s="240">
        <v>100</v>
      </c>
      <c r="AK96" s="235">
        <v>24</v>
      </c>
      <c r="AL96" s="226"/>
      <c r="AM96" s="241"/>
    </row>
    <row r="97" spans="1:39" ht="75">
      <c r="A97" s="299" t="s">
        <v>575</v>
      </c>
      <c r="B97" s="297" t="s">
        <v>298</v>
      </c>
      <c r="C97" s="65"/>
      <c r="D97" s="65" t="s">
        <v>55</v>
      </c>
      <c r="E97" s="210"/>
      <c r="F97" s="211" t="s">
        <v>299</v>
      </c>
      <c r="G97" s="212">
        <v>0</v>
      </c>
      <c r="H97" s="212">
        <v>0</v>
      </c>
      <c r="I97" s="212">
        <v>0</v>
      </c>
      <c r="J97" s="213">
        <v>119</v>
      </c>
      <c r="K97" s="214">
        <f t="shared" si="22"/>
        <v>119</v>
      </c>
      <c r="L97" s="211" t="s">
        <v>270</v>
      </c>
      <c r="M97" s="211" t="s">
        <v>271</v>
      </c>
      <c r="N97" s="65">
        <v>458</v>
      </c>
      <c r="O97" s="65" t="s">
        <v>239</v>
      </c>
      <c r="P97" s="56" t="s">
        <v>300</v>
      </c>
      <c r="Q97" s="65">
        <v>119</v>
      </c>
      <c r="R97" s="56" t="s">
        <v>241</v>
      </c>
      <c r="S97" s="234">
        <v>1</v>
      </c>
      <c r="T97" s="235">
        <v>6</v>
      </c>
      <c r="U97" s="235">
        <v>1</v>
      </c>
      <c r="V97" s="52" t="s">
        <v>308</v>
      </c>
      <c r="W97" s="235">
        <v>3</v>
      </c>
      <c r="X97" s="235">
        <v>6</v>
      </c>
      <c r="Y97" s="235">
        <v>0</v>
      </c>
      <c r="Z97" s="235">
        <v>0</v>
      </c>
      <c r="AA97" s="235">
        <v>0</v>
      </c>
      <c r="AB97" s="236" t="s">
        <v>309</v>
      </c>
      <c r="AC97" s="237">
        <v>43068</v>
      </c>
      <c r="AD97" s="235"/>
      <c r="AE97" s="235">
        <v>1</v>
      </c>
      <c r="AF97" s="235">
        <v>1</v>
      </c>
      <c r="AG97" s="235"/>
      <c r="AH97" s="238" t="s">
        <v>404</v>
      </c>
      <c r="AI97" s="239" t="s">
        <v>405</v>
      </c>
      <c r="AJ97" s="240">
        <v>100</v>
      </c>
      <c r="AK97" s="235">
        <v>41</v>
      </c>
      <c r="AL97" s="226"/>
      <c r="AM97" s="241"/>
    </row>
    <row r="98" spans="1:39" ht="75">
      <c r="A98" s="299" t="s">
        <v>575</v>
      </c>
      <c r="B98" s="297" t="s">
        <v>298</v>
      </c>
      <c r="C98" s="65"/>
      <c r="D98" s="65" t="s">
        <v>55</v>
      </c>
      <c r="E98" s="210"/>
      <c r="F98" s="211" t="s">
        <v>299</v>
      </c>
      <c r="G98" s="212">
        <v>0</v>
      </c>
      <c r="H98" s="212">
        <v>0</v>
      </c>
      <c r="I98" s="212">
        <v>0</v>
      </c>
      <c r="J98" s="213">
        <v>119</v>
      </c>
      <c r="K98" s="214">
        <f t="shared" si="22"/>
        <v>119</v>
      </c>
      <c r="L98" s="211" t="s">
        <v>270</v>
      </c>
      <c r="M98" s="211" t="s">
        <v>271</v>
      </c>
      <c r="N98" s="65">
        <v>458</v>
      </c>
      <c r="O98" s="65" t="s">
        <v>239</v>
      </c>
      <c r="P98" s="56" t="s">
        <v>300</v>
      </c>
      <c r="Q98" s="65">
        <v>119</v>
      </c>
      <c r="R98" s="56" t="s">
        <v>241</v>
      </c>
      <c r="S98" s="234">
        <v>1</v>
      </c>
      <c r="T98" s="235">
        <v>5</v>
      </c>
      <c r="U98" s="235">
        <v>1</v>
      </c>
      <c r="V98" s="52" t="s">
        <v>310</v>
      </c>
      <c r="W98" s="235">
        <v>3</v>
      </c>
      <c r="X98" s="235">
        <v>6</v>
      </c>
      <c r="Y98" s="235">
        <v>0</v>
      </c>
      <c r="Z98" s="235">
        <v>0</v>
      </c>
      <c r="AA98" s="235">
        <v>0</v>
      </c>
      <c r="AB98" s="236" t="s">
        <v>309</v>
      </c>
      <c r="AC98" s="237">
        <v>43069</v>
      </c>
      <c r="AD98" s="235"/>
      <c r="AE98" s="235">
        <v>1</v>
      </c>
      <c r="AF98" s="235">
        <v>1</v>
      </c>
      <c r="AG98" s="235"/>
      <c r="AH98" s="238" t="s">
        <v>406</v>
      </c>
      <c r="AI98" s="239" t="s">
        <v>407</v>
      </c>
      <c r="AJ98" s="240">
        <v>100</v>
      </c>
      <c r="AK98" s="235">
        <v>10</v>
      </c>
      <c r="AL98" s="226"/>
      <c r="AM98" s="241"/>
    </row>
    <row r="99" spans="1:39" ht="75">
      <c r="A99" s="299" t="s">
        <v>575</v>
      </c>
      <c r="B99" s="297" t="s">
        <v>298</v>
      </c>
      <c r="C99" s="65"/>
      <c r="D99" s="65" t="s">
        <v>55</v>
      </c>
      <c r="E99" s="210"/>
      <c r="F99" s="211" t="s">
        <v>299</v>
      </c>
      <c r="G99" s="212">
        <v>0</v>
      </c>
      <c r="H99" s="212">
        <v>0</v>
      </c>
      <c r="I99" s="212">
        <v>0</v>
      </c>
      <c r="J99" s="213">
        <v>119</v>
      </c>
      <c r="K99" s="214">
        <f t="shared" si="22"/>
        <v>119</v>
      </c>
      <c r="L99" s="211" t="s">
        <v>270</v>
      </c>
      <c r="M99" s="211" t="s">
        <v>271</v>
      </c>
      <c r="N99" s="65">
        <v>458</v>
      </c>
      <c r="O99" s="65" t="s">
        <v>239</v>
      </c>
      <c r="P99" s="56" t="s">
        <v>300</v>
      </c>
      <c r="Q99" s="65">
        <v>119</v>
      </c>
      <c r="R99" s="56" t="s">
        <v>241</v>
      </c>
      <c r="S99" s="234">
        <v>1</v>
      </c>
      <c r="T99" s="235">
        <v>8</v>
      </c>
      <c r="U99" s="235">
        <v>1</v>
      </c>
      <c r="V99" s="242" t="s">
        <v>311</v>
      </c>
      <c r="W99" s="235">
        <v>3</v>
      </c>
      <c r="X99" s="235">
        <v>6</v>
      </c>
      <c r="Y99" s="235">
        <v>0</v>
      </c>
      <c r="Z99" s="235">
        <v>0</v>
      </c>
      <c r="AA99" s="235">
        <v>0</v>
      </c>
      <c r="AB99" s="236" t="s">
        <v>312</v>
      </c>
      <c r="AC99" s="237">
        <v>43062</v>
      </c>
      <c r="AD99" s="235"/>
      <c r="AE99" s="235">
        <v>1</v>
      </c>
      <c r="AF99" s="235">
        <v>1</v>
      </c>
      <c r="AG99" s="235"/>
      <c r="AH99" s="238" t="s">
        <v>408</v>
      </c>
      <c r="AI99" s="239" t="s">
        <v>405</v>
      </c>
      <c r="AJ99" s="240">
        <v>100</v>
      </c>
      <c r="AK99" s="235">
        <v>99</v>
      </c>
      <c r="AL99" s="226"/>
      <c r="AM99" s="241"/>
    </row>
    <row r="100" spans="1:39" ht="75">
      <c r="A100" s="299" t="s">
        <v>575</v>
      </c>
      <c r="B100" s="297" t="s">
        <v>298</v>
      </c>
      <c r="C100" s="65"/>
      <c r="D100" s="65" t="s">
        <v>55</v>
      </c>
      <c r="E100" s="210"/>
      <c r="F100" s="211" t="s">
        <v>299</v>
      </c>
      <c r="G100" s="212">
        <v>0</v>
      </c>
      <c r="H100" s="212">
        <v>0</v>
      </c>
      <c r="I100" s="212">
        <v>0</v>
      </c>
      <c r="J100" s="213">
        <v>119</v>
      </c>
      <c r="K100" s="214">
        <f t="shared" si="22"/>
        <v>119</v>
      </c>
      <c r="L100" s="211" t="s">
        <v>270</v>
      </c>
      <c r="M100" s="211" t="s">
        <v>271</v>
      </c>
      <c r="N100" s="65">
        <v>458</v>
      </c>
      <c r="O100" s="65" t="s">
        <v>239</v>
      </c>
      <c r="P100" s="56" t="s">
        <v>300</v>
      </c>
      <c r="Q100" s="65">
        <v>119</v>
      </c>
      <c r="R100" s="56" t="s">
        <v>241</v>
      </c>
      <c r="S100" s="234">
        <v>1</v>
      </c>
      <c r="T100" s="235">
        <v>16</v>
      </c>
      <c r="U100" s="235">
        <v>1</v>
      </c>
      <c r="V100" s="242" t="s">
        <v>313</v>
      </c>
      <c r="W100" s="235">
        <v>3</v>
      </c>
      <c r="X100" s="235">
        <v>6</v>
      </c>
      <c r="Y100" s="235">
        <v>0</v>
      </c>
      <c r="Z100" s="235">
        <v>0</v>
      </c>
      <c r="AA100" s="235">
        <v>0</v>
      </c>
      <c r="AB100" s="236" t="s">
        <v>314</v>
      </c>
      <c r="AC100" s="237">
        <v>43072</v>
      </c>
      <c r="AD100" s="235"/>
      <c r="AE100" s="235">
        <v>1</v>
      </c>
      <c r="AF100" s="235">
        <v>1</v>
      </c>
      <c r="AG100" s="235"/>
      <c r="AH100" s="238" t="s">
        <v>406</v>
      </c>
      <c r="AI100" s="239" t="s">
        <v>407</v>
      </c>
      <c r="AJ100" s="240">
        <v>100</v>
      </c>
      <c r="AK100" s="235">
        <v>8</v>
      </c>
      <c r="AL100" s="226"/>
      <c r="AM100" s="241"/>
    </row>
    <row r="101" spans="1:39" ht="79.5">
      <c r="A101" s="299" t="s">
        <v>575</v>
      </c>
      <c r="B101" s="297" t="s">
        <v>298</v>
      </c>
      <c r="C101" s="65"/>
      <c r="D101" s="65" t="s">
        <v>55</v>
      </c>
      <c r="E101" s="210"/>
      <c r="F101" s="211" t="s">
        <v>299</v>
      </c>
      <c r="G101" s="212">
        <v>0</v>
      </c>
      <c r="H101" s="212">
        <v>0</v>
      </c>
      <c r="I101" s="212">
        <v>0</v>
      </c>
      <c r="J101" s="213">
        <v>119</v>
      </c>
      <c r="K101" s="214">
        <f t="shared" si="22"/>
        <v>119</v>
      </c>
      <c r="L101" s="211" t="s">
        <v>270</v>
      </c>
      <c r="M101" s="211" t="s">
        <v>271</v>
      </c>
      <c r="N101" s="65">
        <v>458</v>
      </c>
      <c r="O101" s="65" t="s">
        <v>239</v>
      </c>
      <c r="P101" s="56" t="s">
        <v>300</v>
      </c>
      <c r="Q101" s="65">
        <v>119</v>
      </c>
      <c r="R101" s="56" t="s">
        <v>241</v>
      </c>
      <c r="S101" s="234">
        <v>1</v>
      </c>
      <c r="T101" s="235">
        <v>4</v>
      </c>
      <c r="U101" s="235">
        <v>1</v>
      </c>
      <c r="V101" s="236" t="s">
        <v>315</v>
      </c>
      <c r="W101" s="235">
        <v>3</v>
      </c>
      <c r="X101" s="235">
        <v>6</v>
      </c>
      <c r="Y101" s="235">
        <v>0</v>
      </c>
      <c r="Z101" s="235">
        <v>0</v>
      </c>
      <c r="AA101" s="235">
        <v>0</v>
      </c>
      <c r="AB101" s="236" t="s">
        <v>314</v>
      </c>
      <c r="AC101" s="237">
        <v>43078</v>
      </c>
      <c r="AD101" s="235"/>
      <c r="AE101" s="235">
        <v>1</v>
      </c>
      <c r="AF101" s="235">
        <v>1</v>
      </c>
      <c r="AG101" s="235"/>
      <c r="AH101" s="238" t="s">
        <v>409</v>
      </c>
      <c r="AI101" s="239" t="s">
        <v>403</v>
      </c>
      <c r="AJ101" s="240">
        <v>100</v>
      </c>
      <c r="AK101" s="235">
        <v>49</v>
      </c>
      <c r="AL101" s="226"/>
      <c r="AM101" s="241"/>
    </row>
    <row r="102" spans="1:39" ht="78.75">
      <c r="A102" s="299" t="s">
        <v>575</v>
      </c>
      <c r="B102" s="297" t="s">
        <v>298</v>
      </c>
      <c r="C102" s="65"/>
      <c r="D102" s="65" t="s">
        <v>55</v>
      </c>
      <c r="E102" s="210"/>
      <c r="F102" s="211" t="s">
        <v>299</v>
      </c>
      <c r="G102" s="212">
        <v>0</v>
      </c>
      <c r="H102" s="212">
        <v>0</v>
      </c>
      <c r="I102" s="212">
        <v>0</v>
      </c>
      <c r="J102" s="213">
        <v>119</v>
      </c>
      <c r="K102" s="214">
        <f t="shared" si="22"/>
        <v>119</v>
      </c>
      <c r="L102" s="211" t="s">
        <v>270</v>
      </c>
      <c r="M102" s="211" t="s">
        <v>271</v>
      </c>
      <c r="N102" s="65">
        <v>458</v>
      </c>
      <c r="O102" s="65" t="s">
        <v>239</v>
      </c>
      <c r="P102" s="56" t="s">
        <v>300</v>
      </c>
      <c r="Q102" s="65">
        <v>119</v>
      </c>
      <c r="R102" s="56" t="s">
        <v>241</v>
      </c>
      <c r="S102" s="234">
        <v>1</v>
      </c>
      <c r="T102" s="235">
        <v>4</v>
      </c>
      <c r="U102" s="235">
        <v>1</v>
      </c>
      <c r="V102" s="52" t="s">
        <v>410</v>
      </c>
      <c r="W102" s="235">
        <v>3</v>
      </c>
      <c r="X102" s="235">
        <v>3</v>
      </c>
      <c r="Y102" s="235">
        <v>0</v>
      </c>
      <c r="Z102" s="235">
        <v>0</v>
      </c>
      <c r="AA102" s="235">
        <v>0</v>
      </c>
      <c r="AB102" s="52" t="s">
        <v>411</v>
      </c>
      <c r="AC102" s="237">
        <v>43064</v>
      </c>
      <c r="AD102" s="235"/>
      <c r="AE102" s="235">
        <v>1</v>
      </c>
      <c r="AF102" s="235"/>
      <c r="AG102" s="235">
        <v>1</v>
      </c>
      <c r="AH102" s="56" t="s">
        <v>412</v>
      </c>
      <c r="AI102" s="57" t="s">
        <v>413</v>
      </c>
      <c r="AJ102" s="240">
        <v>100</v>
      </c>
      <c r="AK102" s="235">
        <v>4</v>
      </c>
      <c r="AL102" s="226"/>
      <c r="AM102" s="251"/>
    </row>
    <row r="103" spans="1:39" ht="75">
      <c r="A103" s="299" t="s">
        <v>575</v>
      </c>
      <c r="B103" s="297" t="s">
        <v>298</v>
      </c>
      <c r="C103" s="65"/>
      <c r="D103" s="65" t="s">
        <v>55</v>
      </c>
      <c r="E103" s="210"/>
      <c r="F103" s="211" t="s">
        <v>299</v>
      </c>
      <c r="G103" s="212">
        <v>0</v>
      </c>
      <c r="H103" s="212">
        <v>0</v>
      </c>
      <c r="I103" s="212">
        <v>0</v>
      </c>
      <c r="J103" s="213">
        <v>119</v>
      </c>
      <c r="K103" s="214">
        <f t="shared" si="22"/>
        <v>119</v>
      </c>
      <c r="L103" s="211" t="s">
        <v>270</v>
      </c>
      <c r="M103" s="211" t="s">
        <v>271</v>
      </c>
      <c r="N103" s="65">
        <v>458</v>
      </c>
      <c r="O103" s="65" t="s">
        <v>239</v>
      </c>
      <c r="P103" s="56" t="s">
        <v>300</v>
      </c>
      <c r="Q103" s="65">
        <v>119</v>
      </c>
      <c r="R103" s="56" t="s">
        <v>241</v>
      </c>
      <c r="S103" s="234">
        <v>1</v>
      </c>
      <c r="T103" s="235">
        <v>4</v>
      </c>
      <c r="U103" s="235">
        <v>1</v>
      </c>
      <c r="V103" s="52" t="s">
        <v>414</v>
      </c>
      <c r="W103" s="235">
        <v>3</v>
      </c>
      <c r="X103" s="235">
        <v>3</v>
      </c>
      <c r="Y103" s="235">
        <v>0</v>
      </c>
      <c r="Z103" s="235">
        <v>0</v>
      </c>
      <c r="AA103" s="235">
        <v>0</v>
      </c>
      <c r="AB103" s="52" t="s">
        <v>415</v>
      </c>
      <c r="AC103" s="237">
        <v>43041</v>
      </c>
      <c r="AD103" s="235"/>
      <c r="AE103" s="235">
        <v>1</v>
      </c>
      <c r="AF103" s="235"/>
      <c r="AG103" s="235">
        <v>1</v>
      </c>
      <c r="AH103" s="56" t="s">
        <v>416</v>
      </c>
      <c r="AI103" s="57" t="s">
        <v>417</v>
      </c>
      <c r="AJ103" s="240">
        <v>100</v>
      </c>
      <c r="AK103" s="235">
        <v>4</v>
      </c>
      <c r="AL103" s="226"/>
      <c r="AM103" s="251"/>
    </row>
    <row r="104" spans="1:39" ht="75">
      <c r="A104" s="299" t="s">
        <v>575</v>
      </c>
      <c r="B104" s="297" t="s">
        <v>298</v>
      </c>
      <c r="C104" s="65"/>
      <c r="D104" s="65" t="s">
        <v>55</v>
      </c>
      <c r="E104" s="210"/>
      <c r="F104" s="211" t="s">
        <v>299</v>
      </c>
      <c r="G104" s="212">
        <v>0</v>
      </c>
      <c r="H104" s="212">
        <v>0</v>
      </c>
      <c r="I104" s="212">
        <v>0</v>
      </c>
      <c r="J104" s="213">
        <v>119</v>
      </c>
      <c r="K104" s="214">
        <f t="shared" si="22"/>
        <v>119</v>
      </c>
      <c r="L104" s="211" t="s">
        <v>270</v>
      </c>
      <c r="M104" s="211" t="s">
        <v>271</v>
      </c>
      <c r="N104" s="65">
        <v>458</v>
      </c>
      <c r="O104" s="65" t="s">
        <v>239</v>
      </c>
      <c r="P104" s="56" t="s">
        <v>300</v>
      </c>
      <c r="Q104" s="65">
        <v>119</v>
      </c>
      <c r="R104" s="56" t="s">
        <v>241</v>
      </c>
      <c r="S104" s="234">
        <v>1</v>
      </c>
      <c r="T104" s="235">
        <v>5</v>
      </c>
      <c r="U104" s="235">
        <v>1</v>
      </c>
      <c r="V104" s="52" t="s">
        <v>418</v>
      </c>
      <c r="W104" s="235">
        <v>3</v>
      </c>
      <c r="X104" s="235">
        <v>3</v>
      </c>
      <c r="Y104" s="235">
        <v>0</v>
      </c>
      <c r="Z104" s="235">
        <v>0</v>
      </c>
      <c r="AA104" s="235">
        <v>0</v>
      </c>
      <c r="AB104" s="52" t="s">
        <v>415</v>
      </c>
      <c r="AC104" s="237">
        <v>43041</v>
      </c>
      <c r="AD104" s="235"/>
      <c r="AE104" s="235">
        <v>1</v>
      </c>
      <c r="AF104" s="235"/>
      <c r="AG104" s="235">
        <v>1</v>
      </c>
      <c r="AH104" s="56" t="s">
        <v>416</v>
      </c>
      <c r="AI104" s="57" t="s">
        <v>397</v>
      </c>
      <c r="AJ104" s="240">
        <v>100</v>
      </c>
      <c r="AK104" s="235">
        <v>5</v>
      </c>
      <c r="AL104" s="226"/>
      <c r="AM104" s="251"/>
    </row>
    <row r="105" spans="1:39" ht="75">
      <c r="A105" s="299" t="s">
        <v>575</v>
      </c>
      <c r="B105" s="297" t="s">
        <v>298</v>
      </c>
      <c r="C105" s="65"/>
      <c r="D105" s="65" t="s">
        <v>55</v>
      </c>
      <c r="E105" s="210"/>
      <c r="F105" s="211" t="s">
        <v>299</v>
      </c>
      <c r="G105" s="212">
        <v>0</v>
      </c>
      <c r="H105" s="212">
        <v>0</v>
      </c>
      <c r="I105" s="212">
        <v>0</v>
      </c>
      <c r="J105" s="213">
        <v>119</v>
      </c>
      <c r="K105" s="214">
        <f t="shared" si="22"/>
        <v>119</v>
      </c>
      <c r="L105" s="211" t="s">
        <v>270</v>
      </c>
      <c r="M105" s="211" t="s">
        <v>271</v>
      </c>
      <c r="N105" s="65">
        <v>458</v>
      </c>
      <c r="O105" s="65" t="s">
        <v>239</v>
      </c>
      <c r="P105" s="56" t="s">
        <v>300</v>
      </c>
      <c r="Q105" s="65">
        <v>119</v>
      </c>
      <c r="R105" s="56" t="s">
        <v>241</v>
      </c>
      <c r="S105" s="234">
        <v>1</v>
      </c>
      <c r="T105" s="235">
        <v>5</v>
      </c>
      <c r="U105" s="235">
        <v>1</v>
      </c>
      <c r="V105" s="52" t="s">
        <v>419</v>
      </c>
      <c r="W105" s="235">
        <v>3</v>
      </c>
      <c r="X105" s="235">
        <v>3</v>
      </c>
      <c r="Y105" s="235">
        <v>0</v>
      </c>
      <c r="Z105" s="235">
        <v>0</v>
      </c>
      <c r="AA105" s="235">
        <v>0</v>
      </c>
      <c r="AB105" s="52" t="s">
        <v>420</v>
      </c>
      <c r="AC105" s="237">
        <v>43055</v>
      </c>
      <c r="AD105" s="235"/>
      <c r="AE105" s="235">
        <v>1</v>
      </c>
      <c r="AF105" s="235"/>
      <c r="AG105" s="235">
        <v>1</v>
      </c>
      <c r="AH105" s="56" t="s">
        <v>421</v>
      </c>
      <c r="AI105" s="57" t="s">
        <v>422</v>
      </c>
      <c r="AJ105" s="240">
        <v>100</v>
      </c>
      <c r="AK105" s="235">
        <v>5</v>
      </c>
      <c r="AL105" s="226"/>
      <c r="AM105" s="251"/>
    </row>
    <row r="106" spans="1:39" ht="78.75">
      <c r="A106" s="299" t="s">
        <v>575</v>
      </c>
      <c r="B106" s="297" t="s">
        <v>298</v>
      </c>
      <c r="C106" s="65"/>
      <c r="D106" s="65" t="s">
        <v>55</v>
      </c>
      <c r="E106" s="210"/>
      <c r="F106" s="211" t="s">
        <v>299</v>
      </c>
      <c r="G106" s="212">
        <v>0</v>
      </c>
      <c r="H106" s="212">
        <v>0</v>
      </c>
      <c r="I106" s="212">
        <v>0</v>
      </c>
      <c r="J106" s="213">
        <v>119</v>
      </c>
      <c r="K106" s="214">
        <f t="shared" si="22"/>
        <v>119</v>
      </c>
      <c r="L106" s="211" t="s">
        <v>270</v>
      </c>
      <c r="M106" s="211" t="s">
        <v>271</v>
      </c>
      <c r="N106" s="65">
        <v>458</v>
      </c>
      <c r="O106" s="65" t="s">
        <v>239</v>
      </c>
      <c r="P106" s="56" t="s">
        <v>300</v>
      </c>
      <c r="Q106" s="65">
        <v>119</v>
      </c>
      <c r="R106" s="56" t="s">
        <v>241</v>
      </c>
      <c r="S106" s="234">
        <v>1</v>
      </c>
      <c r="T106" s="235">
        <v>5</v>
      </c>
      <c r="U106" s="235">
        <v>1</v>
      </c>
      <c r="V106" s="52" t="s">
        <v>423</v>
      </c>
      <c r="W106" s="235">
        <v>3</v>
      </c>
      <c r="X106" s="235">
        <v>3</v>
      </c>
      <c r="Y106" s="235">
        <v>0</v>
      </c>
      <c r="Z106" s="235">
        <v>0</v>
      </c>
      <c r="AA106" s="235">
        <v>0</v>
      </c>
      <c r="AB106" s="52" t="s">
        <v>424</v>
      </c>
      <c r="AC106" s="237">
        <v>43025</v>
      </c>
      <c r="AD106" s="235"/>
      <c r="AE106" s="235">
        <v>1</v>
      </c>
      <c r="AF106" s="235"/>
      <c r="AG106" s="235">
        <v>1</v>
      </c>
      <c r="AH106" s="56" t="s">
        <v>421</v>
      </c>
      <c r="AI106" s="57" t="s">
        <v>422</v>
      </c>
      <c r="AJ106" s="240">
        <v>100</v>
      </c>
      <c r="AK106" s="235">
        <v>5</v>
      </c>
      <c r="AL106" s="226"/>
      <c r="AM106" s="251"/>
    </row>
    <row r="107" spans="1:39" ht="75">
      <c r="A107" s="299" t="s">
        <v>575</v>
      </c>
      <c r="B107" s="297" t="s">
        <v>298</v>
      </c>
      <c r="C107" s="65"/>
      <c r="D107" s="65" t="s">
        <v>55</v>
      </c>
      <c r="E107" s="210"/>
      <c r="F107" s="211" t="s">
        <v>299</v>
      </c>
      <c r="G107" s="212">
        <v>0</v>
      </c>
      <c r="H107" s="212">
        <v>0</v>
      </c>
      <c r="I107" s="212">
        <v>0</v>
      </c>
      <c r="J107" s="213">
        <v>119</v>
      </c>
      <c r="K107" s="214">
        <f t="shared" si="22"/>
        <v>119</v>
      </c>
      <c r="L107" s="211" t="s">
        <v>270</v>
      </c>
      <c r="M107" s="211" t="s">
        <v>271</v>
      </c>
      <c r="N107" s="65">
        <v>458</v>
      </c>
      <c r="O107" s="65" t="s">
        <v>239</v>
      </c>
      <c r="P107" s="56" t="s">
        <v>300</v>
      </c>
      <c r="Q107" s="65">
        <v>119</v>
      </c>
      <c r="R107" s="56" t="s">
        <v>241</v>
      </c>
      <c r="S107" s="234">
        <v>1</v>
      </c>
      <c r="T107" s="235">
        <v>12</v>
      </c>
      <c r="U107" s="235">
        <v>1</v>
      </c>
      <c r="V107" s="52" t="s">
        <v>425</v>
      </c>
      <c r="W107" s="235">
        <v>3</v>
      </c>
      <c r="X107" s="235">
        <v>3</v>
      </c>
      <c r="Y107" s="235">
        <v>0</v>
      </c>
      <c r="Z107" s="235">
        <v>0</v>
      </c>
      <c r="AA107" s="235">
        <v>0</v>
      </c>
      <c r="AB107" s="52" t="s">
        <v>426</v>
      </c>
      <c r="AC107" s="237">
        <v>43048</v>
      </c>
      <c r="AD107" s="235"/>
      <c r="AE107" s="235">
        <v>1</v>
      </c>
      <c r="AF107" s="235"/>
      <c r="AG107" s="235">
        <v>1</v>
      </c>
      <c r="AH107" s="56" t="s">
        <v>416</v>
      </c>
      <c r="AI107" s="57" t="s">
        <v>427</v>
      </c>
      <c r="AJ107" s="240">
        <v>100</v>
      </c>
      <c r="AK107" s="235">
        <v>12</v>
      </c>
      <c r="AL107" s="226"/>
      <c r="AM107" s="251"/>
    </row>
    <row r="108" spans="1:39" ht="75">
      <c r="A108" s="299" t="s">
        <v>575</v>
      </c>
      <c r="B108" s="297" t="s">
        <v>298</v>
      </c>
      <c r="C108" s="65"/>
      <c r="D108" s="65" t="s">
        <v>55</v>
      </c>
      <c r="E108" s="210"/>
      <c r="F108" s="211" t="s">
        <v>299</v>
      </c>
      <c r="G108" s="212">
        <v>0</v>
      </c>
      <c r="H108" s="212">
        <v>0</v>
      </c>
      <c r="I108" s="212">
        <v>0</v>
      </c>
      <c r="J108" s="213">
        <v>119</v>
      </c>
      <c r="K108" s="214">
        <f t="shared" si="22"/>
        <v>119</v>
      </c>
      <c r="L108" s="211" t="s">
        <v>270</v>
      </c>
      <c r="M108" s="211" t="s">
        <v>271</v>
      </c>
      <c r="N108" s="65">
        <v>458</v>
      </c>
      <c r="O108" s="65" t="s">
        <v>239</v>
      </c>
      <c r="P108" s="56" t="s">
        <v>300</v>
      </c>
      <c r="Q108" s="65">
        <v>119</v>
      </c>
      <c r="R108" s="56" t="s">
        <v>241</v>
      </c>
      <c r="S108" s="234">
        <v>1</v>
      </c>
      <c r="T108" s="235">
        <v>4</v>
      </c>
      <c r="U108" s="235">
        <v>1</v>
      </c>
      <c r="V108" s="52" t="s">
        <v>428</v>
      </c>
      <c r="W108" s="235">
        <v>3</v>
      </c>
      <c r="X108" s="235">
        <v>3</v>
      </c>
      <c r="Y108" s="235">
        <v>0</v>
      </c>
      <c r="Z108" s="235">
        <v>0</v>
      </c>
      <c r="AA108" s="235">
        <v>0</v>
      </c>
      <c r="AB108" s="52" t="s">
        <v>420</v>
      </c>
      <c r="AC108" s="237">
        <v>43055</v>
      </c>
      <c r="AD108" s="235"/>
      <c r="AE108" s="235">
        <v>1</v>
      </c>
      <c r="AF108" s="235"/>
      <c r="AG108" s="235">
        <v>1</v>
      </c>
      <c r="AH108" s="56" t="s">
        <v>416</v>
      </c>
      <c r="AI108" s="57" t="s">
        <v>417</v>
      </c>
      <c r="AJ108" s="240">
        <v>100</v>
      </c>
      <c r="AK108" s="235">
        <v>4</v>
      </c>
      <c r="AL108" s="226"/>
      <c r="AM108" s="251"/>
    </row>
    <row r="109" spans="1:39" ht="123.75">
      <c r="A109" s="299" t="s">
        <v>575</v>
      </c>
      <c r="B109" s="297" t="s">
        <v>298</v>
      </c>
      <c r="C109" s="65"/>
      <c r="D109" s="65" t="s">
        <v>55</v>
      </c>
      <c r="E109" s="210"/>
      <c r="F109" s="211" t="s">
        <v>299</v>
      </c>
      <c r="G109" s="212">
        <v>0</v>
      </c>
      <c r="H109" s="212">
        <v>0</v>
      </c>
      <c r="I109" s="212">
        <v>0</v>
      </c>
      <c r="J109" s="213">
        <v>119</v>
      </c>
      <c r="K109" s="214">
        <f t="shared" si="22"/>
        <v>119</v>
      </c>
      <c r="L109" s="211" t="s">
        <v>270</v>
      </c>
      <c r="M109" s="211" t="s">
        <v>271</v>
      </c>
      <c r="N109" s="65">
        <v>458</v>
      </c>
      <c r="O109" s="65" t="s">
        <v>239</v>
      </c>
      <c r="P109" s="56" t="s">
        <v>300</v>
      </c>
      <c r="Q109" s="65">
        <v>119</v>
      </c>
      <c r="R109" s="56" t="s">
        <v>241</v>
      </c>
      <c r="S109" s="40">
        <v>1</v>
      </c>
      <c r="T109" s="51">
        <v>3</v>
      </c>
      <c r="U109" s="51">
        <v>1</v>
      </c>
      <c r="V109" s="252" t="s">
        <v>342</v>
      </c>
      <c r="W109" s="51">
        <v>3</v>
      </c>
      <c r="X109" s="51">
        <v>5</v>
      </c>
      <c r="Y109" s="51"/>
      <c r="Z109" s="51"/>
      <c r="AA109" s="51">
        <v>0</v>
      </c>
      <c r="AB109" s="52" t="s">
        <v>343</v>
      </c>
      <c r="AC109" s="250">
        <v>43077</v>
      </c>
      <c r="AD109" s="51"/>
      <c r="AE109" s="51">
        <v>1</v>
      </c>
      <c r="AF109" s="51"/>
      <c r="AG109" s="51">
        <v>1</v>
      </c>
      <c r="AH109" s="56" t="s">
        <v>429</v>
      </c>
      <c r="AI109" s="253" t="s">
        <v>345</v>
      </c>
      <c r="AJ109" s="219">
        <v>1</v>
      </c>
      <c r="AK109" s="52">
        <v>5</v>
      </c>
      <c r="AL109" s="253"/>
      <c r="AM109" s="254"/>
    </row>
    <row r="110" spans="1:39" ht="78.75">
      <c r="A110" s="299" t="s">
        <v>575</v>
      </c>
      <c r="B110" s="297" t="s">
        <v>298</v>
      </c>
      <c r="C110" s="65"/>
      <c r="D110" s="65" t="s">
        <v>55</v>
      </c>
      <c r="E110" s="210"/>
      <c r="F110" s="211" t="s">
        <v>299</v>
      </c>
      <c r="G110" s="212">
        <v>0</v>
      </c>
      <c r="H110" s="212">
        <v>0</v>
      </c>
      <c r="I110" s="212">
        <v>0</v>
      </c>
      <c r="J110" s="213">
        <v>119</v>
      </c>
      <c r="K110" s="214">
        <f t="shared" si="22"/>
        <v>119</v>
      </c>
      <c r="L110" s="211" t="s">
        <v>270</v>
      </c>
      <c r="M110" s="211" t="s">
        <v>271</v>
      </c>
      <c r="N110" s="65">
        <v>458</v>
      </c>
      <c r="O110" s="65" t="s">
        <v>239</v>
      </c>
      <c r="P110" s="56" t="s">
        <v>300</v>
      </c>
      <c r="Q110" s="65">
        <v>119</v>
      </c>
      <c r="R110" s="56" t="s">
        <v>241</v>
      </c>
      <c r="S110" s="40">
        <v>1</v>
      </c>
      <c r="T110" s="51">
        <v>3</v>
      </c>
      <c r="U110" s="51">
        <v>1</v>
      </c>
      <c r="V110" s="252" t="s">
        <v>346</v>
      </c>
      <c r="W110" s="51">
        <v>3</v>
      </c>
      <c r="X110" s="51">
        <v>3</v>
      </c>
      <c r="Y110" s="51"/>
      <c r="Z110" s="51"/>
      <c r="AA110" s="51">
        <v>4</v>
      </c>
      <c r="AB110" s="52" t="s">
        <v>347</v>
      </c>
      <c r="AC110" s="250">
        <v>43082</v>
      </c>
      <c r="AD110" s="51"/>
      <c r="AE110" s="51">
        <v>1</v>
      </c>
      <c r="AF110" s="51">
        <v>1</v>
      </c>
      <c r="AG110" s="51"/>
      <c r="AH110" s="56" t="s">
        <v>430</v>
      </c>
      <c r="AI110" s="253" t="s">
        <v>349</v>
      </c>
      <c r="AJ110" s="219">
        <v>1</v>
      </c>
      <c r="AK110" s="52">
        <v>3</v>
      </c>
      <c r="AL110" s="253"/>
      <c r="AM110" s="254"/>
    </row>
    <row r="111" spans="1:39" ht="78.75">
      <c r="A111" s="299" t="s">
        <v>575</v>
      </c>
      <c r="B111" s="297" t="s">
        <v>298</v>
      </c>
      <c r="C111" s="65"/>
      <c r="D111" s="65" t="s">
        <v>55</v>
      </c>
      <c r="E111" s="210"/>
      <c r="F111" s="211" t="s">
        <v>299</v>
      </c>
      <c r="G111" s="212">
        <v>0</v>
      </c>
      <c r="H111" s="212">
        <v>0</v>
      </c>
      <c r="I111" s="212">
        <v>0</v>
      </c>
      <c r="J111" s="213">
        <v>119</v>
      </c>
      <c r="K111" s="214">
        <f t="shared" si="22"/>
        <v>119</v>
      </c>
      <c r="L111" s="211" t="s">
        <v>270</v>
      </c>
      <c r="M111" s="211" t="s">
        <v>271</v>
      </c>
      <c r="N111" s="65">
        <v>458</v>
      </c>
      <c r="O111" s="65" t="s">
        <v>239</v>
      </c>
      <c r="P111" s="56" t="s">
        <v>300</v>
      </c>
      <c r="Q111" s="65">
        <v>119</v>
      </c>
      <c r="R111" s="56" t="s">
        <v>241</v>
      </c>
      <c r="S111" s="40">
        <v>1</v>
      </c>
      <c r="T111" s="51">
        <v>8</v>
      </c>
      <c r="U111" s="51">
        <v>1</v>
      </c>
      <c r="V111" s="252" t="s">
        <v>350</v>
      </c>
      <c r="W111" s="51">
        <v>3</v>
      </c>
      <c r="X111" s="51">
        <v>4</v>
      </c>
      <c r="Y111" s="51"/>
      <c r="Z111" s="51"/>
      <c r="AA111" s="51">
        <v>0</v>
      </c>
      <c r="AB111" s="52" t="s">
        <v>351</v>
      </c>
      <c r="AC111" s="250">
        <v>43082</v>
      </c>
      <c r="AD111" s="51"/>
      <c r="AE111" s="51">
        <v>1</v>
      </c>
      <c r="AF111" s="51"/>
      <c r="AG111" s="51">
        <v>1</v>
      </c>
      <c r="AH111" s="56" t="s">
        <v>431</v>
      </c>
      <c r="AI111" s="253" t="s">
        <v>357</v>
      </c>
      <c r="AJ111" s="219">
        <v>1</v>
      </c>
      <c r="AK111" s="52">
        <v>3</v>
      </c>
      <c r="AL111" s="253"/>
      <c r="AM111" s="254"/>
    </row>
    <row r="112" spans="1:39" ht="101.25">
      <c r="A112" s="299" t="s">
        <v>575</v>
      </c>
      <c r="B112" s="297" t="s">
        <v>298</v>
      </c>
      <c r="C112" s="65"/>
      <c r="D112" s="65" t="s">
        <v>55</v>
      </c>
      <c r="E112" s="210"/>
      <c r="F112" s="211" t="s">
        <v>299</v>
      </c>
      <c r="G112" s="212">
        <v>0</v>
      </c>
      <c r="H112" s="212">
        <v>0</v>
      </c>
      <c r="I112" s="212">
        <v>0</v>
      </c>
      <c r="J112" s="213">
        <v>119</v>
      </c>
      <c r="K112" s="214">
        <f t="shared" si="22"/>
        <v>119</v>
      </c>
      <c r="L112" s="211" t="s">
        <v>270</v>
      </c>
      <c r="M112" s="211" t="s">
        <v>271</v>
      </c>
      <c r="N112" s="65">
        <v>458</v>
      </c>
      <c r="O112" s="65" t="s">
        <v>239</v>
      </c>
      <c r="P112" s="56" t="s">
        <v>300</v>
      </c>
      <c r="Q112" s="65">
        <v>119</v>
      </c>
      <c r="R112" s="56" t="s">
        <v>241</v>
      </c>
      <c r="S112" s="40">
        <v>1</v>
      </c>
      <c r="T112" s="51">
        <v>8</v>
      </c>
      <c r="U112" s="51">
        <v>1</v>
      </c>
      <c r="V112" s="252" t="s">
        <v>354</v>
      </c>
      <c r="W112" s="51">
        <v>3</v>
      </c>
      <c r="X112" s="51">
        <v>5</v>
      </c>
      <c r="Y112" s="51"/>
      <c r="Z112" s="51"/>
      <c r="AA112" s="51">
        <v>0</v>
      </c>
      <c r="AB112" s="52" t="s">
        <v>355</v>
      </c>
      <c r="AC112" s="250">
        <v>43084</v>
      </c>
      <c r="AD112" s="51"/>
      <c r="AE112" s="51">
        <v>1</v>
      </c>
      <c r="AF112" s="51"/>
      <c r="AG112" s="51">
        <v>1</v>
      </c>
      <c r="AH112" s="56" t="s">
        <v>432</v>
      </c>
      <c r="AI112" s="253" t="s">
        <v>357</v>
      </c>
      <c r="AJ112" s="219">
        <v>1</v>
      </c>
      <c r="AK112" s="52">
        <v>5</v>
      </c>
      <c r="AL112" s="253"/>
      <c r="AM112" s="254"/>
    </row>
    <row r="113" spans="1:39" ht="101.25">
      <c r="A113" s="299" t="s">
        <v>575</v>
      </c>
      <c r="B113" s="297" t="s">
        <v>298</v>
      </c>
      <c r="C113" s="65"/>
      <c r="D113" s="65" t="s">
        <v>55</v>
      </c>
      <c r="E113" s="210"/>
      <c r="F113" s="211" t="s">
        <v>299</v>
      </c>
      <c r="G113" s="212">
        <v>0</v>
      </c>
      <c r="H113" s="212">
        <v>0</v>
      </c>
      <c r="I113" s="212">
        <v>0</v>
      </c>
      <c r="J113" s="213">
        <v>119</v>
      </c>
      <c r="K113" s="214">
        <f t="shared" ref="K113:K176" si="23">SUM(G113:J113)</f>
        <v>119</v>
      </c>
      <c r="L113" s="211" t="s">
        <v>270</v>
      </c>
      <c r="M113" s="211" t="s">
        <v>271</v>
      </c>
      <c r="N113" s="65">
        <v>458</v>
      </c>
      <c r="O113" s="65" t="s">
        <v>239</v>
      </c>
      <c r="P113" s="56" t="s">
        <v>300</v>
      </c>
      <c r="Q113" s="65">
        <v>119</v>
      </c>
      <c r="R113" s="56" t="s">
        <v>241</v>
      </c>
      <c r="S113" s="40">
        <v>1</v>
      </c>
      <c r="T113" s="51">
        <v>2</v>
      </c>
      <c r="U113" s="51">
        <v>1</v>
      </c>
      <c r="V113" s="252" t="s">
        <v>359</v>
      </c>
      <c r="W113" s="51">
        <v>3</v>
      </c>
      <c r="X113" s="51">
        <v>5</v>
      </c>
      <c r="Y113" s="51"/>
      <c r="Z113" s="51"/>
      <c r="AA113" s="51">
        <v>0</v>
      </c>
      <c r="AB113" s="52" t="s">
        <v>317</v>
      </c>
      <c r="AC113" s="250">
        <v>43073</v>
      </c>
      <c r="AD113" s="51"/>
      <c r="AE113" s="51">
        <v>1</v>
      </c>
      <c r="AF113" s="51"/>
      <c r="AG113" s="51">
        <v>1</v>
      </c>
      <c r="AH113" s="56" t="s">
        <v>433</v>
      </c>
      <c r="AI113" s="253" t="s">
        <v>434</v>
      </c>
      <c r="AJ113" s="219">
        <v>1</v>
      </c>
      <c r="AK113" s="52">
        <v>5</v>
      </c>
      <c r="AL113" s="253"/>
      <c r="AM113" s="254"/>
    </row>
    <row r="114" spans="1:39" ht="78.75">
      <c r="A114" s="299" t="s">
        <v>575</v>
      </c>
      <c r="B114" s="297" t="s">
        <v>298</v>
      </c>
      <c r="C114" s="65"/>
      <c r="D114" s="65" t="s">
        <v>55</v>
      </c>
      <c r="E114" s="210"/>
      <c r="F114" s="211" t="s">
        <v>299</v>
      </c>
      <c r="G114" s="212">
        <v>0</v>
      </c>
      <c r="H114" s="212">
        <v>0</v>
      </c>
      <c r="I114" s="212">
        <v>0</v>
      </c>
      <c r="J114" s="213">
        <v>119</v>
      </c>
      <c r="K114" s="214">
        <f t="shared" si="23"/>
        <v>119</v>
      </c>
      <c r="L114" s="211" t="s">
        <v>270</v>
      </c>
      <c r="M114" s="211" t="s">
        <v>271</v>
      </c>
      <c r="N114" s="65">
        <v>458</v>
      </c>
      <c r="O114" s="65" t="s">
        <v>239</v>
      </c>
      <c r="P114" s="56" t="s">
        <v>300</v>
      </c>
      <c r="Q114" s="65">
        <v>119</v>
      </c>
      <c r="R114" s="56" t="s">
        <v>241</v>
      </c>
      <c r="S114" s="40">
        <v>1</v>
      </c>
      <c r="T114" s="51">
        <v>2</v>
      </c>
      <c r="U114" s="51">
        <v>1</v>
      </c>
      <c r="V114" s="252" t="s">
        <v>362</v>
      </c>
      <c r="W114" s="51">
        <v>3</v>
      </c>
      <c r="X114" s="51">
        <v>5</v>
      </c>
      <c r="Y114" s="51"/>
      <c r="Z114" s="51"/>
      <c r="AA114" s="51">
        <v>0</v>
      </c>
      <c r="AB114" s="52" t="s">
        <v>363</v>
      </c>
      <c r="AC114" s="250">
        <v>43085</v>
      </c>
      <c r="AD114" s="51"/>
      <c r="AE114" s="51">
        <v>1</v>
      </c>
      <c r="AF114" s="51">
        <v>1</v>
      </c>
      <c r="AG114" s="51"/>
      <c r="AH114" s="56" t="s">
        <v>435</v>
      </c>
      <c r="AI114" s="253" t="s">
        <v>434</v>
      </c>
      <c r="AJ114" s="219">
        <v>1</v>
      </c>
      <c r="AK114" s="52">
        <v>5</v>
      </c>
      <c r="AL114" s="253"/>
      <c r="AM114" s="254"/>
    </row>
    <row r="115" spans="1:39" ht="75">
      <c r="A115" s="299" t="s">
        <v>575</v>
      </c>
      <c r="B115" s="297" t="s">
        <v>298</v>
      </c>
      <c r="C115" s="65"/>
      <c r="D115" s="65" t="s">
        <v>55</v>
      </c>
      <c r="E115" s="210"/>
      <c r="F115" s="211" t="s">
        <v>299</v>
      </c>
      <c r="G115" s="212">
        <v>0</v>
      </c>
      <c r="H115" s="212">
        <v>0</v>
      </c>
      <c r="I115" s="212">
        <v>0</v>
      </c>
      <c r="J115" s="213">
        <v>119</v>
      </c>
      <c r="K115" s="214">
        <f t="shared" si="23"/>
        <v>119</v>
      </c>
      <c r="L115" s="211" t="s">
        <v>270</v>
      </c>
      <c r="M115" s="211" t="s">
        <v>271</v>
      </c>
      <c r="N115" s="65">
        <v>458</v>
      </c>
      <c r="O115" s="65" t="s">
        <v>239</v>
      </c>
      <c r="P115" s="56" t="s">
        <v>300</v>
      </c>
      <c r="Q115" s="65">
        <v>119</v>
      </c>
      <c r="R115" s="56" t="s">
        <v>241</v>
      </c>
      <c r="S115" s="40">
        <v>1</v>
      </c>
      <c r="T115" s="51">
        <v>3</v>
      </c>
      <c r="U115" s="51">
        <v>1</v>
      </c>
      <c r="V115" s="252" t="s">
        <v>436</v>
      </c>
      <c r="W115" s="51">
        <v>3</v>
      </c>
      <c r="X115" s="51">
        <v>5</v>
      </c>
      <c r="Y115" s="51"/>
      <c r="Z115" s="51"/>
      <c r="AA115" s="51">
        <v>0</v>
      </c>
      <c r="AB115" s="52" t="s">
        <v>380</v>
      </c>
      <c r="AC115" s="250">
        <v>43060</v>
      </c>
      <c r="AD115" s="51"/>
      <c r="AE115" s="51">
        <v>1</v>
      </c>
      <c r="AF115" s="51"/>
      <c r="AG115" s="51">
        <v>1</v>
      </c>
      <c r="AH115" s="56" t="s">
        <v>437</v>
      </c>
      <c r="AI115" s="253" t="s">
        <v>345</v>
      </c>
      <c r="AJ115" s="219">
        <v>1</v>
      </c>
      <c r="AK115" s="52">
        <v>3</v>
      </c>
      <c r="AL115" s="253"/>
      <c r="AM115" s="254"/>
    </row>
    <row r="116" spans="1:39" ht="75">
      <c r="A116" s="299" t="s">
        <v>575</v>
      </c>
      <c r="B116" s="297" t="s">
        <v>298</v>
      </c>
      <c r="C116" s="65"/>
      <c r="D116" s="65" t="s">
        <v>55</v>
      </c>
      <c r="E116" s="210"/>
      <c r="F116" s="211" t="s">
        <v>299</v>
      </c>
      <c r="G116" s="212">
        <v>0</v>
      </c>
      <c r="H116" s="212">
        <v>0</v>
      </c>
      <c r="I116" s="212">
        <v>0</v>
      </c>
      <c r="J116" s="213">
        <v>119</v>
      </c>
      <c r="K116" s="214">
        <f t="shared" si="23"/>
        <v>119</v>
      </c>
      <c r="L116" s="211" t="s">
        <v>270</v>
      </c>
      <c r="M116" s="211" t="s">
        <v>271</v>
      </c>
      <c r="N116" s="65">
        <v>458</v>
      </c>
      <c r="O116" s="65" t="s">
        <v>239</v>
      </c>
      <c r="P116" s="56" t="s">
        <v>300</v>
      </c>
      <c r="Q116" s="65">
        <v>119</v>
      </c>
      <c r="R116" s="56" t="s">
        <v>241</v>
      </c>
      <c r="S116" s="40">
        <v>1</v>
      </c>
      <c r="T116" s="51">
        <v>3</v>
      </c>
      <c r="U116" s="51">
        <v>1</v>
      </c>
      <c r="V116" s="252" t="s">
        <v>438</v>
      </c>
      <c r="W116" s="51">
        <v>1</v>
      </c>
      <c r="X116" s="51">
        <v>2</v>
      </c>
      <c r="Y116" s="51"/>
      <c r="Z116" s="51"/>
      <c r="AA116" s="51"/>
      <c r="AB116" s="52" t="s">
        <v>439</v>
      </c>
      <c r="AC116" s="250">
        <v>43064</v>
      </c>
      <c r="AD116" s="51"/>
      <c r="AE116" s="51">
        <v>1</v>
      </c>
      <c r="AF116" s="51"/>
      <c r="AG116" s="51"/>
      <c r="AH116" s="56" t="s">
        <v>440</v>
      </c>
      <c r="AI116" s="253" t="s">
        <v>441</v>
      </c>
      <c r="AJ116" s="219">
        <v>1</v>
      </c>
      <c r="AK116" s="52">
        <v>4</v>
      </c>
      <c r="AL116" s="253"/>
      <c r="AM116" s="254"/>
    </row>
    <row r="117" spans="1:39" ht="75">
      <c r="A117" s="299" t="s">
        <v>575</v>
      </c>
      <c r="B117" s="297" t="s">
        <v>298</v>
      </c>
      <c r="C117" s="65"/>
      <c r="D117" s="65" t="s">
        <v>55</v>
      </c>
      <c r="E117" s="210"/>
      <c r="F117" s="211" t="s">
        <v>299</v>
      </c>
      <c r="G117" s="212">
        <v>0</v>
      </c>
      <c r="H117" s="212">
        <v>0</v>
      </c>
      <c r="I117" s="212">
        <v>0</v>
      </c>
      <c r="J117" s="213">
        <v>119</v>
      </c>
      <c r="K117" s="214">
        <f t="shared" si="23"/>
        <v>119</v>
      </c>
      <c r="L117" s="211" t="s">
        <v>270</v>
      </c>
      <c r="M117" s="211" t="s">
        <v>271</v>
      </c>
      <c r="N117" s="65">
        <v>458</v>
      </c>
      <c r="O117" s="65" t="s">
        <v>239</v>
      </c>
      <c r="P117" s="56" t="s">
        <v>300</v>
      </c>
      <c r="Q117" s="65">
        <v>119</v>
      </c>
      <c r="R117" s="56" t="s">
        <v>241</v>
      </c>
      <c r="S117" s="40">
        <v>1</v>
      </c>
      <c r="T117" s="51">
        <v>3</v>
      </c>
      <c r="U117" s="51">
        <v>1</v>
      </c>
      <c r="V117" s="252" t="s">
        <v>442</v>
      </c>
      <c r="W117" s="51">
        <v>3</v>
      </c>
      <c r="X117" s="51">
        <v>3</v>
      </c>
      <c r="Y117" s="51"/>
      <c r="Z117" s="51"/>
      <c r="AA117" s="51">
        <v>4</v>
      </c>
      <c r="AB117" s="52" t="s">
        <v>384</v>
      </c>
      <c r="AC117" s="250">
        <v>43062</v>
      </c>
      <c r="AD117" s="51"/>
      <c r="AE117" s="51">
        <v>1</v>
      </c>
      <c r="AF117" s="51">
        <v>1</v>
      </c>
      <c r="AG117" s="51"/>
      <c r="AH117" s="56" t="s">
        <v>430</v>
      </c>
      <c r="AI117" s="253" t="s">
        <v>349</v>
      </c>
      <c r="AJ117" s="219">
        <v>1</v>
      </c>
      <c r="AK117" s="52">
        <v>3</v>
      </c>
      <c r="AL117" s="253"/>
      <c r="AM117" s="254"/>
    </row>
    <row r="118" spans="1:39" ht="75">
      <c r="A118" s="299" t="s">
        <v>575</v>
      </c>
      <c r="B118" s="297" t="s">
        <v>298</v>
      </c>
      <c r="C118" s="65"/>
      <c r="D118" s="65" t="s">
        <v>55</v>
      </c>
      <c r="E118" s="210"/>
      <c r="F118" s="211" t="s">
        <v>299</v>
      </c>
      <c r="G118" s="212">
        <v>0</v>
      </c>
      <c r="H118" s="212">
        <v>0</v>
      </c>
      <c r="I118" s="212">
        <v>0</v>
      </c>
      <c r="J118" s="213">
        <v>119</v>
      </c>
      <c r="K118" s="214">
        <f t="shared" si="23"/>
        <v>119</v>
      </c>
      <c r="L118" s="211" t="s">
        <v>270</v>
      </c>
      <c r="M118" s="211" t="s">
        <v>271</v>
      </c>
      <c r="N118" s="65">
        <v>458</v>
      </c>
      <c r="O118" s="65" t="s">
        <v>239</v>
      </c>
      <c r="P118" s="56" t="s">
        <v>300</v>
      </c>
      <c r="Q118" s="65">
        <v>119</v>
      </c>
      <c r="R118" s="56" t="s">
        <v>241</v>
      </c>
      <c r="S118" s="40">
        <v>1</v>
      </c>
      <c r="T118" s="51">
        <v>5</v>
      </c>
      <c r="U118" s="51">
        <v>1</v>
      </c>
      <c r="V118" s="252" t="s">
        <v>442</v>
      </c>
      <c r="W118" s="51">
        <v>4</v>
      </c>
      <c r="X118" s="51">
        <v>4</v>
      </c>
      <c r="Y118" s="51"/>
      <c r="Z118" s="51"/>
      <c r="AA118" s="51">
        <v>0</v>
      </c>
      <c r="AB118" s="52" t="s">
        <v>384</v>
      </c>
      <c r="AC118" s="250">
        <v>43066</v>
      </c>
      <c r="AD118" s="51"/>
      <c r="AE118" s="51">
        <v>1</v>
      </c>
      <c r="AF118" s="51"/>
      <c r="AG118" s="51">
        <v>1</v>
      </c>
      <c r="AH118" s="56" t="s">
        <v>443</v>
      </c>
      <c r="AI118" s="253" t="s">
        <v>357</v>
      </c>
      <c r="AJ118" s="219">
        <v>1</v>
      </c>
      <c r="AK118" s="52">
        <v>3</v>
      </c>
      <c r="AL118" s="253"/>
      <c r="AM118" s="254"/>
    </row>
    <row r="119" spans="1:39" ht="75">
      <c r="A119" s="299" t="s">
        <v>575</v>
      </c>
      <c r="B119" s="297" t="s">
        <v>298</v>
      </c>
      <c r="C119" s="65"/>
      <c r="D119" s="65" t="s">
        <v>55</v>
      </c>
      <c r="E119" s="210"/>
      <c r="F119" s="211" t="s">
        <v>299</v>
      </c>
      <c r="G119" s="212">
        <v>0</v>
      </c>
      <c r="H119" s="212">
        <v>0</v>
      </c>
      <c r="I119" s="212">
        <v>0</v>
      </c>
      <c r="J119" s="213">
        <v>119</v>
      </c>
      <c r="K119" s="214">
        <f t="shared" si="23"/>
        <v>119</v>
      </c>
      <c r="L119" s="211" t="s">
        <v>270</v>
      </c>
      <c r="M119" s="211" t="s">
        <v>271</v>
      </c>
      <c r="N119" s="65">
        <v>458</v>
      </c>
      <c r="O119" s="65" t="s">
        <v>239</v>
      </c>
      <c r="P119" s="56" t="s">
        <v>300</v>
      </c>
      <c r="Q119" s="65">
        <v>119</v>
      </c>
      <c r="R119" s="56" t="s">
        <v>241</v>
      </c>
      <c r="S119" s="40">
        <v>1</v>
      </c>
      <c r="T119" s="51">
        <v>8</v>
      </c>
      <c r="U119" s="51">
        <v>1</v>
      </c>
      <c r="V119" s="252" t="s">
        <v>444</v>
      </c>
      <c r="W119" s="51">
        <v>4</v>
      </c>
      <c r="X119" s="51">
        <v>5</v>
      </c>
      <c r="Y119" s="51"/>
      <c r="Z119" s="51"/>
      <c r="AA119" s="51">
        <v>0</v>
      </c>
      <c r="AB119" s="52" t="s">
        <v>445</v>
      </c>
      <c r="AC119" s="250">
        <v>43069</v>
      </c>
      <c r="AD119" s="51"/>
      <c r="AE119" s="51">
        <v>1</v>
      </c>
      <c r="AF119" s="51"/>
      <c r="AG119" s="51">
        <v>1</v>
      </c>
      <c r="AH119" s="56" t="s">
        <v>432</v>
      </c>
      <c r="AI119" s="253" t="s">
        <v>357</v>
      </c>
      <c r="AJ119" s="219">
        <v>1</v>
      </c>
      <c r="AK119" s="52">
        <v>21</v>
      </c>
      <c r="AL119" s="253"/>
      <c r="AM119" s="254"/>
    </row>
    <row r="120" spans="1:39" ht="75">
      <c r="A120" s="299" t="s">
        <v>575</v>
      </c>
      <c r="B120" s="297" t="s">
        <v>298</v>
      </c>
      <c r="C120" s="65"/>
      <c r="D120" s="65" t="s">
        <v>55</v>
      </c>
      <c r="E120" s="210"/>
      <c r="F120" s="211" t="s">
        <v>299</v>
      </c>
      <c r="G120" s="212">
        <v>0</v>
      </c>
      <c r="H120" s="212">
        <v>0</v>
      </c>
      <c r="I120" s="212">
        <v>0</v>
      </c>
      <c r="J120" s="213">
        <v>119</v>
      </c>
      <c r="K120" s="214">
        <f t="shared" si="23"/>
        <v>119</v>
      </c>
      <c r="L120" s="211" t="s">
        <v>270</v>
      </c>
      <c r="M120" s="211" t="s">
        <v>271</v>
      </c>
      <c r="N120" s="65">
        <v>458</v>
      </c>
      <c r="O120" s="65" t="s">
        <v>239</v>
      </c>
      <c r="P120" s="56" t="s">
        <v>300</v>
      </c>
      <c r="Q120" s="65">
        <v>119</v>
      </c>
      <c r="R120" s="56" t="s">
        <v>241</v>
      </c>
      <c r="S120" s="40">
        <v>1</v>
      </c>
      <c r="T120" s="51">
        <v>2</v>
      </c>
      <c r="U120" s="51">
        <v>1</v>
      </c>
      <c r="V120" s="252" t="s">
        <v>436</v>
      </c>
      <c r="W120" s="51">
        <v>3</v>
      </c>
      <c r="X120" s="51">
        <v>5</v>
      </c>
      <c r="Y120" s="51"/>
      <c r="Z120" s="51"/>
      <c r="AA120" s="51">
        <v>0</v>
      </c>
      <c r="AB120" s="52" t="s">
        <v>380</v>
      </c>
      <c r="AC120" s="250">
        <v>43074</v>
      </c>
      <c r="AD120" s="51"/>
      <c r="AE120" s="51">
        <v>1</v>
      </c>
      <c r="AF120" s="51"/>
      <c r="AG120" s="51">
        <v>1</v>
      </c>
      <c r="AH120" s="56" t="s">
        <v>446</v>
      </c>
      <c r="AI120" s="253" t="s">
        <v>447</v>
      </c>
      <c r="AJ120" s="219">
        <v>1</v>
      </c>
      <c r="AK120" s="52">
        <v>5</v>
      </c>
      <c r="AL120" s="253"/>
      <c r="AM120" s="254"/>
    </row>
    <row r="121" spans="1:39" ht="75">
      <c r="A121" s="299" t="s">
        <v>575</v>
      </c>
      <c r="B121" s="297" t="s">
        <v>298</v>
      </c>
      <c r="C121" s="65"/>
      <c r="D121" s="65" t="s">
        <v>55</v>
      </c>
      <c r="E121" s="210"/>
      <c r="F121" s="211" t="s">
        <v>299</v>
      </c>
      <c r="G121" s="212">
        <v>0</v>
      </c>
      <c r="H121" s="212">
        <v>0</v>
      </c>
      <c r="I121" s="212">
        <v>0</v>
      </c>
      <c r="J121" s="213">
        <v>119</v>
      </c>
      <c r="K121" s="214">
        <f t="shared" si="23"/>
        <v>119</v>
      </c>
      <c r="L121" s="211" t="s">
        <v>270</v>
      </c>
      <c r="M121" s="211" t="s">
        <v>271</v>
      </c>
      <c r="N121" s="65">
        <v>458</v>
      </c>
      <c r="O121" s="65" t="s">
        <v>239</v>
      </c>
      <c r="P121" s="56" t="s">
        <v>300</v>
      </c>
      <c r="Q121" s="65">
        <v>119</v>
      </c>
      <c r="R121" s="56" t="s">
        <v>241</v>
      </c>
      <c r="S121" s="40">
        <v>1</v>
      </c>
      <c r="T121" s="51">
        <v>2</v>
      </c>
      <c r="U121" s="51">
        <v>1</v>
      </c>
      <c r="V121" s="252" t="s">
        <v>442</v>
      </c>
      <c r="W121" s="51">
        <v>4</v>
      </c>
      <c r="X121" s="51">
        <v>4</v>
      </c>
      <c r="Y121" s="51"/>
      <c r="Z121" s="51"/>
      <c r="AA121" s="51"/>
      <c r="AB121" s="52" t="s">
        <v>384</v>
      </c>
      <c r="AC121" s="250">
        <v>43080</v>
      </c>
      <c r="AD121" s="51"/>
      <c r="AE121" s="51">
        <v>1</v>
      </c>
      <c r="AF121" s="51"/>
      <c r="AG121" s="51"/>
      <c r="AH121" s="56" t="s">
        <v>448</v>
      </c>
      <c r="AI121" s="253" t="s">
        <v>447</v>
      </c>
      <c r="AJ121" s="219">
        <v>1</v>
      </c>
      <c r="AK121" s="52"/>
      <c r="AL121" s="253"/>
      <c r="AM121" s="254"/>
    </row>
    <row r="122" spans="1:39" ht="75">
      <c r="A122" s="299" t="s">
        <v>575</v>
      </c>
      <c r="B122" s="297" t="s">
        <v>298</v>
      </c>
      <c r="C122" s="65"/>
      <c r="D122" s="65" t="s">
        <v>55</v>
      </c>
      <c r="E122" s="210"/>
      <c r="F122" s="211" t="s">
        <v>299</v>
      </c>
      <c r="G122" s="212">
        <v>0</v>
      </c>
      <c r="H122" s="212">
        <v>0</v>
      </c>
      <c r="I122" s="212">
        <v>0</v>
      </c>
      <c r="J122" s="213">
        <v>119</v>
      </c>
      <c r="K122" s="214">
        <f t="shared" si="23"/>
        <v>119</v>
      </c>
      <c r="L122" s="211" t="s">
        <v>270</v>
      </c>
      <c r="M122" s="211" t="s">
        <v>271</v>
      </c>
      <c r="N122" s="65">
        <v>458</v>
      </c>
      <c r="O122" s="65" t="s">
        <v>239</v>
      </c>
      <c r="P122" s="56" t="s">
        <v>300</v>
      </c>
      <c r="Q122" s="65">
        <v>119</v>
      </c>
      <c r="R122" s="56" t="s">
        <v>241</v>
      </c>
      <c r="S122" s="40">
        <v>1</v>
      </c>
      <c r="T122" s="51">
        <v>2</v>
      </c>
      <c r="U122" s="51">
        <v>1</v>
      </c>
      <c r="V122" s="252" t="s">
        <v>444</v>
      </c>
      <c r="W122" s="51">
        <v>3</v>
      </c>
      <c r="X122" s="51">
        <v>3</v>
      </c>
      <c r="Y122" s="51"/>
      <c r="Z122" s="51"/>
      <c r="AA122" s="51">
        <v>0</v>
      </c>
      <c r="AB122" s="52" t="s">
        <v>445</v>
      </c>
      <c r="AC122" s="250">
        <v>43075</v>
      </c>
      <c r="AD122" s="51"/>
      <c r="AE122" s="51">
        <v>1</v>
      </c>
      <c r="AF122" s="51">
        <v>1</v>
      </c>
      <c r="AG122" s="51"/>
      <c r="AH122" s="56" t="s">
        <v>449</v>
      </c>
      <c r="AI122" s="253" t="s">
        <v>447</v>
      </c>
      <c r="AJ122" s="219">
        <v>1</v>
      </c>
      <c r="AK122" s="52">
        <v>5</v>
      </c>
      <c r="AL122" s="253"/>
      <c r="AM122" s="254"/>
    </row>
    <row r="123" spans="1:39" ht="75">
      <c r="A123" s="299" t="s">
        <v>575</v>
      </c>
      <c r="B123" s="297" t="s">
        <v>298</v>
      </c>
      <c r="C123" s="65"/>
      <c r="D123" s="65" t="s">
        <v>55</v>
      </c>
      <c r="E123" s="210"/>
      <c r="F123" s="211" t="s">
        <v>299</v>
      </c>
      <c r="G123" s="212">
        <v>0</v>
      </c>
      <c r="H123" s="212">
        <v>0</v>
      </c>
      <c r="I123" s="212">
        <v>0</v>
      </c>
      <c r="J123" s="213">
        <v>119</v>
      </c>
      <c r="K123" s="214">
        <f t="shared" si="23"/>
        <v>119</v>
      </c>
      <c r="L123" s="211" t="s">
        <v>270</v>
      </c>
      <c r="M123" s="211" t="s">
        <v>271</v>
      </c>
      <c r="N123" s="65">
        <v>458</v>
      </c>
      <c r="O123" s="65" t="s">
        <v>239</v>
      </c>
      <c r="P123" s="56" t="s">
        <v>300</v>
      </c>
      <c r="Q123" s="65">
        <v>119</v>
      </c>
      <c r="R123" s="56" t="s">
        <v>241</v>
      </c>
      <c r="S123" s="40">
        <v>1</v>
      </c>
      <c r="T123" s="51">
        <v>3</v>
      </c>
      <c r="U123" s="51">
        <v>1</v>
      </c>
      <c r="V123" s="252" t="s">
        <v>438</v>
      </c>
      <c r="W123" s="51">
        <v>5</v>
      </c>
      <c r="X123" s="51">
        <v>3</v>
      </c>
      <c r="Y123" s="51"/>
      <c r="Z123" s="51"/>
      <c r="AA123" s="51">
        <v>0</v>
      </c>
      <c r="AB123" s="52" t="s">
        <v>439</v>
      </c>
      <c r="AC123" s="250">
        <v>43084</v>
      </c>
      <c r="AD123" s="51"/>
      <c r="AE123" s="51">
        <v>1</v>
      </c>
      <c r="AF123" s="51">
        <v>1</v>
      </c>
      <c r="AG123" s="51"/>
      <c r="AH123" s="56" t="s">
        <v>450</v>
      </c>
      <c r="AI123" s="253" t="s">
        <v>447</v>
      </c>
      <c r="AJ123" s="219">
        <v>1</v>
      </c>
      <c r="AK123" s="52">
        <v>6</v>
      </c>
      <c r="AL123" s="253"/>
      <c r="AM123" s="254"/>
    </row>
    <row r="124" spans="1:39" ht="75">
      <c r="A124" s="299" t="s">
        <v>575</v>
      </c>
      <c r="B124" s="297" t="s">
        <v>298</v>
      </c>
      <c r="C124" s="65"/>
      <c r="D124" s="65" t="s">
        <v>55</v>
      </c>
      <c r="E124" s="210"/>
      <c r="F124" s="211" t="s">
        <v>299</v>
      </c>
      <c r="G124" s="212">
        <v>0</v>
      </c>
      <c r="H124" s="212">
        <v>0</v>
      </c>
      <c r="I124" s="212">
        <v>0</v>
      </c>
      <c r="J124" s="213">
        <v>119</v>
      </c>
      <c r="K124" s="214">
        <f t="shared" si="23"/>
        <v>119</v>
      </c>
      <c r="L124" s="211" t="s">
        <v>270</v>
      </c>
      <c r="M124" s="211" t="s">
        <v>271</v>
      </c>
      <c r="N124" s="65">
        <v>458</v>
      </c>
      <c r="O124" s="65" t="s">
        <v>239</v>
      </c>
      <c r="P124" s="56" t="s">
        <v>300</v>
      </c>
      <c r="Q124" s="65">
        <v>119</v>
      </c>
      <c r="R124" s="56" t="s">
        <v>241</v>
      </c>
      <c r="S124" s="40">
        <v>1</v>
      </c>
      <c r="T124" s="51">
        <v>3</v>
      </c>
      <c r="U124" s="51">
        <v>1</v>
      </c>
      <c r="V124" s="252" t="s">
        <v>436</v>
      </c>
      <c r="W124" s="51">
        <v>3</v>
      </c>
      <c r="X124" s="51">
        <v>3</v>
      </c>
      <c r="Y124" s="51"/>
      <c r="Z124" s="51"/>
      <c r="AA124" s="51">
        <v>0</v>
      </c>
      <c r="AB124" s="52" t="s">
        <v>380</v>
      </c>
      <c r="AC124" s="250">
        <v>43084</v>
      </c>
      <c r="AD124" s="51"/>
      <c r="AE124" s="51">
        <v>1</v>
      </c>
      <c r="AF124" s="51">
        <v>1</v>
      </c>
      <c r="AG124" s="51"/>
      <c r="AH124" s="56" t="s">
        <v>451</v>
      </c>
      <c r="AI124" s="253" t="s">
        <v>447</v>
      </c>
      <c r="AJ124" s="219">
        <v>1</v>
      </c>
      <c r="AK124" s="52">
        <v>4</v>
      </c>
      <c r="AL124" s="253"/>
      <c r="AM124" s="254"/>
    </row>
    <row r="125" spans="1:39" ht="75">
      <c r="A125" s="299" t="s">
        <v>575</v>
      </c>
      <c r="B125" s="297" t="s">
        <v>298</v>
      </c>
      <c r="C125" s="65"/>
      <c r="D125" s="65" t="s">
        <v>55</v>
      </c>
      <c r="E125" s="210"/>
      <c r="F125" s="211" t="s">
        <v>299</v>
      </c>
      <c r="G125" s="212">
        <v>0</v>
      </c>
      <c r="H125" s="212">
        <v>0</v>
      </c>
      <c r="I125" s="212">
        <v>0</v>
      </c>
      <c r="J125" s="213">
        <v>119</v>
      </c>
      <c r="K125" s="214">
        <f t="shared" si="23"/>
        <v>119</v>
      </c>
      <c r="L125" s="211" t="s">
        <v>270</v>
      </c>
      <c r="M125" s="211" t="s">
        <v>271</v>
      </c>
      <c r="N125" s="65">
        <v>458</v>
      </c>
      <c r="O125" s="65" t="s">
        <v>239</v>
      </c>
      <c r="P125" s="56" t="s">
        <v>300</v>
      </c>
      <c r="Q125" s="65">
        <v>119</v>
      </c>
      <c r="R125" s="56" t="s">
        <v>241</v>
      </c>
      <c r="S125" s="40">
        <v>1</v>
      </c>
      <c r="T125" s="51">
        <v>2</v>
      </c>
      <c r="U125" s="51">
        <v>1</v>
      </c>
      <c r="V125" s="252" t="s">
        <v>444</v>
      </c>
      <c r="W125" s="51">
        <v>3</v>
      </c>
      <c r="X125" s="51">
        <v>3</v>
      </c>
      <c r="Y125" s="51"/>
      <c r="Z125" s="51"/>
      <c r="AA125" s="51">
        <v>0</v>
      </c>
      <c r="AB125" s="52" t="s">
        <v>445</v>
      </c>
      <c r="AC125" s="250">
        <v>43085</v>
      </c>
      <c r="AD125" s="51"/>
      <c r="AE125" s="51">
        <v>1</v>
      </c>
      <c r="AF125" s="51">
        <v>1</v>
      </c>
      <c r="AG125" s="51"/>
      <c r="AH125" s="56" t="s">
        <v>452</v>
      </c>
      <c r="AI125" s="253" t="s">
        <v>447</v>
      </c>
      <c r="AJ125" s="219">
        <v>1</v>
      </c>
      <c r="AK125" s="52">
        <v>4</v>
      </c>
      <c r="AL125" s="253"/>
      <c r="AM125" s="254"/>
    </row>
    <row r="126" spans="1:39" ht="75">
      <c r="A126" s="299" t="s">
        <v>575</v>
      </c>
      <c r="B126" s="297" t="s">
        <v>298</v>
      </c>
      <c r="C126" s="65"/>
      <c r="D126" s="65" t="s">
        <v>55</v>
      </c>
      <c r="E126" s="210"/>
      <c r="F126" s="211" t="s">
        <v>299</v>
      </c>
      <c r="G126" s="212">
        <v>0</v>
      </c>
      <c r="H126" s="212">
        <v>0</v>
      </c>
      <c r="I126" s="212">
        <v>0</v>
      </c>
      <c r="J126" s="213">
        <v>119</v>
      </c>
      <c r="K126" s="214">
        <f t="shared" si="23"/>
        <v>119</v>
      </c>
      <c r="L126" s="211" t="s">
        <v>270</v>
      </c>
      <c r="M126" s="211" t="s">
        <v>271</v>
      </c>
      <c r="N126" s="65">
        <v>458</v>
      </c>
      <c r="O126" s="65" t="s">
        <v>239</v>
      </c>
      <c r="P126" s="56" t="s">
        <v>300</v>
      </c>
      <c r="Q126" s="65">
        <v>119</v>
      </c>
      <c r="R126" s="56" t="s">
        <v>241</v>
      </c>
      <c r="S126" s="40">
        <v>1</v>
      </c>
      <c r="T126" s="51">
        <v>2</v>
      </c>
      <c r="U126" s="51">
        <v>1</v>
      </c>
      <c r="V126" s="252" t="s">
        <v>453</v>
      </c>
      <c r="W126" s="51">
        <v>3</v>
      </c>
      <c r="X126" s="51">
        <v>3</v>
      </c>
      <c r="Y126" s="51"/>
      <c r="Z126" s="51"/>
      <c r="AA126" s="51">
        <v>0</v>
      </c>
      <c r="AB126" s="52" t="s">
        <v>454</v>
      </c>
      <c r="AC126" s="250">
        <v>43082</v>
      </c>
      <c r="AD126" s="51"/>
      <c r="AE126" s="51">
        <v>1</v>
      </c>
      <c r="AF126" s="51">
        <v>1</v>
      </c>
      <c r="AG126" s="51"/>
      <c r="AH126" s="56" t="s">
        <v>455</v>
      </c>
      <c r="AI126" s="253" t="s">
        <v>447</v>
      </c>
      <c r="AJ126" s="219">
        <v>1</v>
      </c>
      <c r="AK126" s="52">
        <v>4</v>
      </c>
      <c r="AL126" s="253"/>
      <c r="AM126" s="254"/>
    </row>
    <row r="127" spans="1:39" ht="75">
      <c r="A127" s="299" t="s">
        <v>575</v>
      </c>
      <c r="B127" s="297" t="s">
        <v>298</v>
      </c>
      <c r="C127" s="65"/>
      <c r="D127" s="65" t="s">
        <v>55</v>
      </c>
      <c r="E127" s="210"/>
      <c r="F127" s="211" t="s">
        <v>299</v>
      </c>
      <c r="G127" s="212">
        <v>0</v>
      </c>
      <c r="H127" s="212">
        <v>0</v>
      </c>
      <c r="I127" s="212">
        <v>0</v>
      </c>
      <c r="J127" s="213">
        <v>119</v>
      </c>
      <c r="K127" s="214">
        <f t="shared" si="23"/>
        <v>119</v>
      </c>
      <c r="L127" s="211" t="s">
        <v>270</v>
      </c>
      <c r="M127" s="211" t="s">
        <v>271</v>
      </c>
      <c r="N127" s="65">
        <v>458</v>
      </c>
      <c r="O127" s="65" t="s">
        <v>239</v>
      </c>
      <c r="P127" s="56" t="s">
        <v>300</v>
      </c>
      <c r="Q127" s="65">
        <v>119</v>
      </c>
      <c r="R127" s="56" t="s">
        <v>241</v>
      </c>
      <c r="S127" s="272">
        <v>1</v>
      </c>
      <c r="T127" s="267">
        <v>65</v>
      </c>
      <c r="U127" s="267">
        <v>0</v>
      </c>
      <c r="V127" s="273" t="s">
        <v>456</v>
      </c>
      <c r="W127" s="267">
        <v>3</v>
      </c>
      <c r="X127" s="267">
        <v>8</v>
      </c>
      <c r="Y127" s="267">
        <v>0</v>
      </c>
      <c r="Z127" s="267">
        <v>0</v>
      </c>
      <c r="AA127" s="267">
        <v>0</v>
      </c>
      <c r="AB127" s="274" t="s">
        <v>457</v>
      </c>
      <c r="AC127" s="275" t="s">
        <v>458</v>
      </c>
      <c r="AD127" s="267"/>
      <c r="AE127" s="267">
        <v>1</v>
      </c>
      <c r="AF127" s="267">
        <v>1</v>
      </c>
      <c r="AG127" s="267"/>
      <c r="AH127" s="276" t="s">
        <v>459</v>
      </c>
      <c r="AI127" s="277" t="s">
        <v>460</v>
      </c>
      <c r="AJ127" s="278">
        <v>100</v>
      </c>
      <c r="AK127" s="267">
        <v>0</v>
      </c>
      <c r="AL127" s="279"/>
      <c r="AM127" s="280"/>
    </row>
    <row r="128" spans="1:39" ht="75">
      <c r="A128" s="299" t="s">
        <v>575</v>
      </c>
      <c r="B128" s="297" t="s">
        <v>298</v>
      </c>
      <c r="C128" s="65"/>
      <c r="D128" s="65" t="s">
        <v>55</v>
      </c>
      <c r="E128" s="210"/>
      <c r="F128" s="211" t="s">
        <v>299</v>
      </c>
      <c r="G128" s="212">
        <v>0</v>
      </c>
      <c r="H128" s="212">
        <v>0</v>
      </c>
      <c r="I128" s="212">
        <v>0</v>
      </c>
      <c r="J128" s="213">
        <v>119</v>
      </c>
      <c r="K128" s="214">
        <f t="shared" si="23"/>
        <v>119</v>
      </c>
      <c r="L128" s="211" t="s">
        <v>270</v>
      </c>
      <c r="M128" s="211" t="s">
        <v>271</v>
      </c>
      <c r="N128" s="65">
        <v>458</v>
      </c>
      <c r="O128" s="65" t="s">
        <v>239</v>
      </c>
      <c r="P128" s="56" t="s">
        <v>300</v>
      </c>
      <c r="Q128" s="65">
        <v>119</v>
      </c>
      <c r="R128" s="56" t="s">
        <v>241</v>
      </c>
      <c r="S128" s="272">
        <v>1</v>
      </c>
      <c r="T128" s="267">
        <v>10</v>
      </c>
      <c r="U128" s="267">
        <v>0</v>
      </c>
      <c r="V128" s="273" t="s">
        <v>456</v>
      </c>
      <c r="W128" s="267">
        <v>3</v>
      </c>
      <c r="X128" s="267">
        <v>6</v>
      </c>
      <c r="Y128" s="267">
        <v>0</v>
      </c>
      <c r="Z128" s="267">
        <v>0</v>
      </c>
      <c r="AA128" s="267">
        <v>0</v>
      </c>
      <c r="AB128" s="274" t="s">
        <v>457</v>
      </c>
      <c r="AC128" s="275" t="s">
        <v>461</v>
      </c>
      <c r="AD128" s="267"/>
      <c r="AE128" s="267">
        <v>1</v>
      </c>
      <c r="AF128" s="267">
        <v>1</v>
      </c>
      <c r="AG128" s="267"/>
      <c r="AH128" s="276" t="s">
        <v>459</v>
      </c>
      <c r="AI128" s="277" t="s">
        <v>460</v>
      </c>
      <c r="AJ128" s="278">
        <v>100</v>
      </c>
      <c r="AK128" s="267">
        <v>8</v>
      </c>
      <c r="AL128" s="279"/>
      <c r="AM128" s="280"/>
    </row>
    <row r="129" spans="1:39" ht="75">
      <c r="A129" s="299" t="s">
        <v>575</v>
      </c>
      <c r="B129" s="297" t="s">
        <v>298</v>
      </c>
      <c r="C129" s="65"/>
      <c r="D129" s="65" t="s">
        <v>55</v>
      </c>
      <c r="E129" s="210"/>
      <c r="F129" s="211" t="s">
        <v>299</v>
      </c>
      <c r="G129" s="212">
        <v>0</v>
      </c>
      <c r="H129" s="212">
        <v>0</v>
      </c>
      <c r="I129" s="212">
        <v>0</v>
      </c>
      <c r="J129" s="213">
        <v>119</v>
      </c>
      <c r="K129" s="214">
        <f t="shared" si="23"/>
        <v>119</v>
      </c>
      <c r="L129" s="211" t="s">
        <v>270</v>
      </c>
      <c r="M129" s="211" t="s">
        <v>271</v>
      </c>
      <c r="N129" s="65">
        <v>458</v>
      </c>
      <c r="O129" s="65" t="s">
        <v>239</v>
      </c>
      <c r="P129" s="56" t="s">
        <v>300</v>
      </c>
      <c r="Q129" s="65">
        <v>119</v>
      </c>
      <c r="R129" s="56" t="s">
        <v>241</v>
      </c>
      <c r="S129" s="272">
        <v>1</v>
      </c>
      <c r="T129" s="267">
        <v>12</v>
      </c>
      <c r="U129" s="267">
        <v>0</v>
      </c>
      <c r="V129" s="273" t="s">
        <v>462</v>
      </c>
      <c r="W129" s="267">
        <v>3</v>
      </c>
      <c r="X129" s="267">
        <v>4</v>
      </c>
      <c r="Y129" s="267">
        <v>0</v>
      </c>
      <c r="Z129" s="267">
        <v>0</v>
      </c>
      <c r="AA129" s="267">
        <v>0</v>
      </c>
      <c r="AB129" s="274" t="s">
        <v>389</v>
      </c>
      <c r="AC129" s="275" t="s">
        <v>463</v>
      </c>
      <c r="AD129" s="267"/>
      <c r="AE129" s="267">
        <v>1</v>
      </c>
      <c r="AF129" s="267"/>
      <c r="AG129" s="267">
        <v>1</v>
      </c>
      <c r="AH129" s="276" t="s">
        <v>459</v>
      </c>
      <c r="AI129" s="277" t="s">
        <v>460</v>
      </c>
      <c r="AJ129" s="278">
        <v>100</v>
      </c>
      <c r="AK129" s="267">
        <v>8</v>
      </c>
      <c r="AL129" s="279"/>
      <c r="AM129" s="280"/>
    </row>
    <row r="130" spans="1:39" ht="75">
      <c r="A130" s="299" t="s">
        <v>575</v>
      </c>
      <c r="B130" s="297" t="s">
        <v>298</v>
      </c>
      <c r="C130" s="65"/>
      <c r="D130" s="65" t="s">
        <v>55</v>
      </c>
      <c r="E130" s="210"/>
      <c r="F130" s="211" t="s">
        <v>299</v>
      </c>
      <c r="G130" s="212">
        <v>0</v>
      </c>
      <c r="H130" s="212">
        <v>0</v>
      </c>
      <c r="I130" s="212">
        <v>0</v>
      </c>
      <c r="J130" s="213">
        <v>119</v>
      </c>
      <c r="K130" s="214">
        <f t="shared" si="23"/>
        <v>119</v>
      </c>
      <c r="L130" s="211" t="s">
        <v>270</v>
      </c>
      <c r="M130" s="211" t="s">
        <v>271</v>
      </c>
      <c r="N130" s="65">
        <v>458</v>
      </c>
      <c r="O130" s="65" t="s">
        <v>239</v>
      </c>
      <c r="P130" s="56" t="s">
        <v>300</v>
      </c>
      <c r="Q130" s="65">
        <v>119</v>
      </c>
      <c r="R130" s="56" t="s">
        <v>241</v>
      </c>
      <c r="S130" s="272">
        <v>1</v>
      </c>
      <c r="T130" s="267">
        <v>34</v>
      </c>
      <c r="U130" s="267">
        <v>1</v>
      </c>
      <c r="V130" s="273" t="s">
        <v>464</v>
      </c>
      <c r="W130" s="267">
        <v>1</v>
      </c>
      <c r="X130" s="267">
        <v>6</v>
      </c>
      <c r="Y130" s="267">
        <v>0</v>
      </c>
      <c r="Z130" s="267">
        <v>0</v>
      </c>
      <c r="AA130" s="267">
        <v>0</v>
      </c>
      <c r="AB130" s="274" t="s">
        <v>465</v>
      </c>
      <c r="AC130" s="275">
        <v>43080</v>
      </c>
      <c r="AD130" s="267"/>
      <c r="AE130" s="267">
        <v>1</v>
      </c>
      <c r="AF130" s="267">
        <v>1</v>
      </c>
      <c r="AG130" s="267"/>
      <c r="AH130" s="276" t="s">
        <v>459</v>
      </c>
      <c r="AI130" s="277" t="s">
        <v>460</v>
      </c>
      <c r="AJ130" s="278">
        <v>100</v>
      </c>
      <c r="AK130" s="267">
        <v>8</v>
      </c>
      <c r="AL130" s="279"/>
      <c r="AM130" s="280"/>
    </row>
    <row r="131" spans="1:39" ht="75">
      <c r="A131" s="299" t="s">
        <v>575</v>
      </c>
      <c r="B131" s="297" t="s">
        <v>298</v>
      </c>
      <c r="C131" s="65"/>
      <c r="D131" s="65" t="s">
        <v>55</v>
      </c>
      <c r="E131" s="210"/>
      <c r="F131" s="211" t="s">
        <v>299</v>
      </c>
      <c r="G131" s="212">
        <v>0</v>
      </c>
      <c r="H131" s="212">
        <v>0</v>
      </c>
      <c r="I131" s="212">
        <v>0</v>
      </c>
      <c r="J131" s="213">
        <v>119</v>
      </c>
      <c r="K131" s="214">
        <f t="shared" si="23"/>
        <v>119</v>
      </c>
      <c r="L131" s="211" t="s">
        <v>270</v>
      </c>
      <c r="M131" s="211" t="s">
        <v>271</v>
      </c>
      <c r="N131" s="65">
        <v>458</v>
      </c>
      <c r="O131" s="65" t="s">
        <v>239</v>
      </c>
      <c r="P131" s="56" t="s">
        <v>300</v>
      </c>
      <c r="Q131" s="65">
        <v>119</v>
      </c>
      <c r="R131" s="56" t="s">
        <v>241</v>
      </c>
      <c r="S131" s="272">
        <v>1</v>
      </c>
      <c r="T131" s="267">
        <v>2</v>
      </c>
      <c r="U131" s="267">
        <v>1</v>
      </c>
      <c r="V131" s="274" t="s">
        <v>466</v>
      </c>
      <c r="W131" s="267">
        <v>1</v>
      </c>
      <c r="X131" s="274">
        <v>6</v>
      </c>
      <c r="Y131" s="267">
        <v>0</v>
      </c>
      <c r="Z131" s="267">
        <v>0</v>
      </c>
      <c r="AA131" s="267">
        <v>0</v>
      </c>
      <c r="AB131" s="274" t="s">
        <v>467</v>
      </c>
      <c r="AC131" s="275">
        <v>43087</v>
      </c>
      <c r="AD131" s="267"/>
      <c r="AE131" s="267">
        <v>1</v>
      </c>
      <c r="AF131" s="267">
        <v>1</v>
      </c>
      <c r="AG131" s="267"/>
      <c r="AH131" s="276" t="s">
        <v>459</v>
      </c>
      <c r="AI131" s="277" t="s">
        <v>460</v>
      </c>
      <c r="AJ131" s="278">
        <v>100</v>
      </c>
      <c r="AK131" s="267">
        <v>8</v>
      </c>
      <c r="AL131" s="279"/>
      <c r="AM131" s="280"/>
    </row>
    <row r="132" spans="1:39" ht="75">
      <c r="A132" s="299" t="s">
        <v>575</v>
      </c>
      <c r="B132" s="297" t="s">
        <v>298</v>
      </c>
      <c r="C132" s="65"/>
      <c r="D132" s="65" t="s">
        <v>55</v>
      </c>
      <c r="E132" s="210"/>
      <c r="F132" s="211" t="s">
        <v>299</v>
      </c>
      <c r="G132" s="212">
        <v>0</v>
      </c>
      <c r="H132" s="212">
        <v>0</v>
      </c>
      <c r="I132" s="212">
        <v>0</v>
      </c>
      <c r="J132" s="213">
        <v>119</v>
      </c>
      <c r="K132" s="214">
        <f t="shared" si="23"/>
        <v>119</v>
      </c>
      <c r="L132" s="211" t="s">
        <v>270</v>
      </c>
      <c r="M132" s="211" t="s">
        <v>271</v>
      </c>
      <c r="N132" s="65">
        <v>458</v>
      </c>
      <c r="O132" s="65" t="s">
        <v>239</v>
      </c>
      <c r="P132" s="56" t="s">
        <v>300</v>
      </c>
      <c r="Q132" s="65">
        <v>119</v>
      </c>
      <c r="R132" s="56" t="s">
        <v>241</v>
      </c>
      <c r="S132" s="272">
        <v>2</v>
      </c>
      <c r="T132" s="267">
        <v>15</v>
      </c>
      <c r="U132" s="267">
        <v>1</v>
      </c>
      <c r="V132" s="273" t="s">
        <v>468</v>
      </c>
      <c r="W132" s="267">
        <v>3</v>
      </c>
      <c r="X132" s="267">
        <v>6</v>
      </c>
      <c r="Y132" s="267">
        <v>0</v>
      </c>
      <c r="Z132" s="267">
        <v>0</v>
      </c>
      <c r="AA132" s="267">
        <v>0</v>
      </c>
      <c r="AB132" s="274" t="s">
        <v>469</v>
      </c>
      <c r="AC132" s="275">
        <v>43078</v>
      </c>
      <c r="AD132" s="267"/>
      <c r="AE132" s="267">
        <v>1</v>
      </c>
      <c r="AF132" s="267">
        <v>1</v>
      </c>
      <c r="AG132" s="267"/>
      <c r="AH132" s="276" t="s">
        <v>459</v>
      </c>
      <c r="AI132" s="277" t="s">
        <v>460</v>
      </c>
      <c r="AJ132" s="278">
        <v>100</v>
      </c>
      <c r="AK132" s="267">
        <v>8</v>
      </c>
      <c r="AL132" s="279"/>
      <c r="AM132" s="280"/>
    </row>
    <row r="133" spans="1:39" ht="75">
      <c r="A133" s="299" t="s">
        <v>575</v>
      </c>
      <c r="B133" s="297" t="s">
        <v>298</v>
      </c>
      <c r="C133" s="65"/>
      <c r="D133" s="65" t="s">
        <v>55</v>
      </c>
      <c r="E133" s="210"/>
      <c r="F133" s="211" t="s">
        <v>299</v>
      </c>
      <c r="G133" s="212">
        <v>0</v>
      </c>
      <c r="H133" s="212">
        <v>0</v>
      </c>
      <c r="I133" s="212">
        <v>0</v>
      </c>
      <c r="J133" s="213">
        <v>119</v>
      </c>
      <c r="K133" s="214">
        <f t="shared" si="23"/>
        <v>119</v>
      </c>
      <c r="L133" s="211" t="s">
        <v>270</v>
      </c>
      <c r="M133" s="211" t="s">
        <v>271</v>
      </c>
      <c r="N133" s="65">
        <v>458</v>
      </c>
      <c r="O133" s="65" t="s">
        <v>239</v>
      </c>
      <c r="P133" s="56" t="s">
        <v>300</v>
      </c>
      <c r="Q133" s="65">
        <v>119</v>
      </c>
      <c r="R133" s="56" t="s">
        <v>241</v>
      </c>
      <c r="S133" s="272">
        <v>2</v>
      </c>
      <c r="T133" s="267">
        <v>15</v>
      </c>
      <c r="U133" s="267">
        <v>1</v>
      </c>
      <c r="V133" s="273" t="s">
        <v>468</v>
      </c>
      <c r="W133" s="267">
        <v>3</v>
      </c>
      <c r="X133" s="267">
        <v>6</v>
      </c>
      <c r="Y133" s="267">
        <v>0</v>
      </c>
      <c r="Z133" s="267">
        <v>0</v>
      </c>
      <c r="AA133" s="267">
        <v>0</v>
      </c>
      <c r="AB133" s="274" t="s">
        <v>469</v>
      </c>
      <c r="AC133" s="275">
        <v>43070</v>
      </c>
      <c r="AD133" s="267"/>
      <c r="AE133" s="267">
        <v>1</v>
      </c>
      <c r="AF133" s="267">
        <v>1</v>
      </c>
      <c r="AG133" s="267"/>
      <c r="AH133" s="276" t="s">
        <v>459</v>
      </c>
      <c r="AI133" s="277" t="s">
        <v>460</v>
      </c>
      <c r="AJ133" s="278">
        <v>100</v>
      </c>
      <c r="AK133" s="267">
        <v>8</v>
      </c>
      <c r="AL133" s="279"/>
      <c r="AM133" s="280"/>
    </row>
    <row r="134" spans="1:39" ht="90">
      <c r="A134" s="299" t="s">
        <v>575</v>
      </c>
      <c r="B134" s="297" t="s">
        <v>298</v>
      </c>
      <c r="C134" s="65"/>
      <c r="D134" s="65" t="s">
        <v>55</v>
      </c>
      <c r="E134" s="210"/>
      <c r="F134" s="211" t="s">
        <v>299</v>
      </c>
      <c r="G134" s="212">
        <v>0</v>
      </c>
      <c r="H134" s="212">
        <v>0</v>
      </c>
      <c r="I134" s="212">
        <v>0</v>
      </c>
      <c r="J134" s="213">
        <v>119</v>
      </c>
      <c r="K134" s="214">
        <f t="shared" si="23"/>
        <v>119</v>
      </c>
      <c r="L134" s="211" t="s">
        <v>270</v>
      </c>
      <c r="M134" s="211" t="s">
        <v>271</v>
      </c>
      <c r="N134" s="65">
        <v>458</v>
      </c>
      <c r="O134" s="65" t="s">
        <v>239</v>
      </c>
      <c r="P134" s="56" t="s">
        <v>300</v>
      </c>
      <c r="Q134" s="65">
        <v>119</v>
      </c>
      <c r="R134" s="56" t="s">
        <v>241</v>
      </c>
      <c r="S134" s="234">
        <v>1</v>
      </c>
      <c r="T134" s="235">
        <v>5</v>
      </c>
      <c r="U134" s="235">
        <v>1</v>
      </c>
      <c r="V134" s="52" t="s">
        <v>470</v>
      </c>
      <c r="W134" s="235">
        <v>3</v>
      </c>
      <c r="X134" s="235">
        <v>2</v>
      </c>
      <c r="Y134" s="235">
        <v>0</v>
      </c>
      <c r="Z134" s="235">
        <v>0</v>
      </c>
      <c r="AA134" s="235">
        <v>0</v>
      </c>
      <c r="AB134" s="52" t="s">
        <v>471</v>
      </c>
      <c r="AC134" s="237">
        <v>43028</v>
      </c>
      <c r="AD134" s="235"/>
      <c r="AE134" s="235">
        <v>1</v>
      </c>
      <c r="AF134" s="235"/>
      <c r="AG134" s="235">
        <v>1</v>
      </c>
      <c r="AH134" s="56" t="s">
        <v>472</v>
      </c>
      <c r="AI134" s="57" t="s">
        <v>473</v>
      </c>
      <c r="AJ134" s="240">
        <v>100</v>
      </c>
      <c r="AK134" s="235">
        <v>5</v>
      </c>
      <c r="AL134" s="226"/>
      <c r="AM134" s="254"/>
    </row>
    <row r="135" spans="1:39" ht="78.75">
      <c r="A135" s="299" t="s">
        <v>575</v>
      </c>
      <c r="B135" s="297" t="s">
        <v>298</v>
      </c>
      <c r="C135" s="65"/>
      <c r="D135" s="65" t="s">
        <v>55</v>
      </c>
      <c r="E135" s="210"/>
      <c r="F135" s="211" t="s">
        <v>299</v>
      </c>
      <c r="G135" s="212">
        <v>0</v>
      </c>
      <c r="H135" s="212">
        <v>0</v>
      </c>
      <c r="I135" s="212">
        <v>0</v>
      </c>
      <c r="J135" s="213">
        <v>119</v>
      </c>
      <c r="K135" s="214">
        <f t="shared" si="23"/>
        <v>119</v>
      </c>
      <c r="L135" s="211" t="s">
        <v>270</v>
      </c>
      <c r="M135" s="211" t="s">
        <v>271</v>
      </c>
      <c r="N135" s="65">
        <v>458</v>
      </c>
      <c r="O135" s="65" t="s">
        <v>239</v>
      </c>
      <c r="P135" s="56" t="s">
        <v>300</v>
      </c>
      <c r="Q135" s="65">
        <v>119</v>
      </c>
      <c r="R135" s="56" t="s">
        <v>241</v>
      </c>
      <c r="S135" s="234">
        <v>1</v>
      </c>
      <c r="T135" s="235">
        <v>53</v>
      </c>
      <c r="U135" s="235">
        <v>2</v>
      </c>
      <c r="V135" s="52" t="s">
        <v>474</v>
      </c>
      <c r="W135" s="235">
        <v>3</v>
      </c>
      <c r="X135" s="235">
        <v>4</v>
      </c>
      <c r="Y135" s="235">
        <v>0</v>
      </c>
      <c r="Z135" s="235">
        <v>0</v>
      </c>
      <c r="AA135" s="235">
        <v>0</v>
      </c>
      <c r="AB135" s="52" t="s">
        <v>475</v>
      </c>
      <c r="AC135" s="237">
        <v>43034</v>
      </c>
      <c r="AD135" s="235"/>
      <c r="AE135" s="235">
        <v>1</v>
      </c>
      <c r="AF135" s="235"/>
      <c r="AG135" s="235">
        <v>1</v>
      </c>
      <c r="AH135" s="56" t="s">
        <v>476</v>
      </c>
      <c r="AI135" s="57" t="s">
        <v>477</v>
      </c>
      <c r="AJ135" s="240">
        <v>100</v>
      </c>
      <c r="AK135" s="235">
        <v>53</v>
      </c>
      <c r="AL135" s="226"/>
      <c r="AM135" s="254"/>
    </row>
    <row r="136" spans="1:39" ht="90">
      <c r="A136" s="299" t="s">
        <v>575</v>
      </c>
      <c r="B136" s="297" t="s">
        <v>298</v>
      </c>
      <c r="C136" s="65"/>
      <c r="D136" s="65" t="s">
        <v>55</v>
      </c>
      <c r="E136" s="210"/>
      <c r="F136" s="211" t="s">
        <v>299</v>
      </c>
      <c r="G136" s="212">
        <v>0</v>
      </c>
      <c r="H136" s="212">
        <v>0</v>
      </c>
      <c r="I136" s="212">
        <v>0</v>
      </c>
      <c r="J136" s="213">
        <v>119</v>
      </c>
      <c r="K136" s="214">
        <f t="shared" si="23"/>
        <v>119</v>
      </c>
      <c r="L136" s="211" t="s">
        <v>270</v>
      </c>
      <c r="M136" s="211" t="s">
        <v>271</v>
      </c>
      <c r="N136" s="65">
        <v>458</v>
      </c>
      <c r="O136" s="65" t="s">
        <v>239</v>
      </c>
      <c r="P136" s="56" t="s">
        <v>300</v>
      </c>
      <c r="Q136" s="65">
        <v>119</v>
      </c>
      <c r="R136" s="56" t="s">
        <v>241</v>
      </c>
      <c r="S136" s="234">
        <v>1</v>
      </c>
      <c r="T136" s="235">
        <v>10</v>
      </c>
      <c r="U136" s="235">
        <v>1</v>
      </c>
      <c r="V136" s="52" t="s">
        <v>478</v>
      </c>
      <c r="W136" s="235">
        <v>3</v>
      </c>
      <c r="X136" s="235">
        <v>3</v>
      </c>
      <c r="Y136" s="235">
        <v>0</v>
      </c>
      <c r="Z136" s="235">
        <v>0</v>
      </c>
      <c r="AA136" s="235">
        <v>0</v>
      </c>
      <c r="AB136" s="52" t="s">
        <v>465</v>
      </c>
      <c r="AC136" s="237">
        <v>43041</v>
      </c>
      <c r="AD136" s="235"/>
      <c r="AE136" s="235">
        <v>1</v>
      </c>
      <c r="AF136" s="235"/>
      <c r="AG136" s="235">
        <v>1</v>
      </c>
      <c r="AH136" s="56" t="s">
        <v>472</v>
      </c>
      <c r="AI136" s="57" t="s">
        <v>473</v>
      </c>
      <c r="AJ136" s="240">
        <v>100</v>
      </c>
      <c r="AK136" s="235">
        <v>10</v>
      </c>
      <c r="AL136" s="226"/>
      <c r="AM136" s="254"/>
    </row>
    <row r="137" spans="1:39" ht="90">
      <c r="A137" s="299" t="s">
        <v>575</v>
      </c>
      <c r="B137" s="297" t="s">
        <v>298</v>
      </c>
      <c r="C137" s="65"/>
      <c r="D137" s="65" t="s">
        <v>55</v>
      </c>
      <c r="E137" s="210"/>
      <c r="F137" s="211" t="s">
        <v>299</v>
      </c>
      <c r="G137" s="212">
        <v>0</v>
      </c>
      <c r="H137" s="212">
        <v>0</v>
      </c>
      <c r="I137" s="212">
        <v>0</v>
      </c>
      <c r="J137" s="213">
        <v>119</v>
      </c>
      <c r="K137" s="214">
        <f t="shared" si="23"/>
        <v>119</v>
      </c>
      <c r="L137" s="211" t="s">
        <v>270</v>
      </c>
      <c r="M137" s="211" t="s">
        <v>271</v>
      </c>
      <c r="N137" s="65">
        <v>458</v>
      </c>
      <c r="O137" s="65" t="s">
        <v>239</v>
      </c>
      <c r="P137" s="56" t="s">
        <v>300</v>
      </c>
      <c r="Q137" s="65">
        <v>119</v>
      </c>
      <c r="R137" s="56" t="s">
        <v>241</v>
      </c>
      <c r="S137" s="234">
        <v>1</v>
      </c>
      <c r="T137" s="235">
        <v>7</v>
      </c>
      <c r="U137" s="235">
        <v>1</v>
      </c>
      <c r="V137" s="52" t="s">
        <v>479</v>
      </c>
      <c r="W137" s="235">
        <v>3</v>
      </c>
      <c r="X137" s="235">
        <v>3</v>
      </c>
      <c r="Y137" s="235">
        <v>0</v>
      </c>
      <c r="Z137" s="235">
        <v>0</v>
      </c>
      <c r="AA137" s="235">
        <v>0</v>
      </c>
      <c r="AB137" s="52" t="s">
        <v>469</v>
      </c>
      <c r="AC137" s="237">
        <v>43049</v>
      </c>
      <c r="AD137" s="235"/>
      <c r="AE137" s="235">
        <v>1</v>
      </c>
      <c r="AF137" s="235"/>
      <c r="AG137" s="235">
        <v>1</v>
      </c>
      <c r="AH137" s="56" t="s">
        <v>472</v>
      </c>
      <c r="AI137" s="57" t="s">
        <v>473</v>
      </c>
      <c r="AJ137" s="240">
        <v>100</v>
      </c>
      <c r="AK137" s="235">
        <v>7</v>
      </c>
      <c r="AL137" s="226"/>
      <c r="AM137" s="254"/>
    </row>
    <row r="138" spans="1:39" ht="75">
      <c r="A138" s="299" t="s">
        <v>575</v>
      </c>
      <c r="B138" s="297" t="s">
        <v>298</v>
      </c>
      <c r="C138" s="65"/>
      <c r="D138" s="65" t="s">
        <v>55</v>
      </c>
      <c r="E138" s="210"/>
      <c r="F138" s="211" t="s">
        <v>299</v>
      </c>
      <c r="G138" s="212">
        <v>0</v>
      </c>
      <c r="H138" s="212">
        <v>0</v>
      </c>
      <c r="I138" s="212">
        <v>0</v>
      </c>
      <c r="J138" s="213">
        <v>119</v>
      </c>
      <c r="K138" s="214">
        <f t="shared" si="23"/>
        <v>119</v>
      </c>
      <c r="L138" s="211" t="s">
        <v>270</v>
      </c>
      <c r="M138" s="211" t="s">
        <v>271</v>
      </c>
      <c r="N138" s="65">
        <v>458</v>
      </c>
      <c r="O138" s="65" t="s">
        <v>239</v>
      </c>
      <c r="P138" s="56" t="s">
        <v>300</v>
      </c>
      <c r="Q138" s="65">
        <v>119</v>
      </c>
      <c r="R138" s="56" t="s">
        <v>241</v>
      </c>
      <c r="S138" s="234">
        <v>1</v>
      </c>
      <c r="T138" s="235">
        <v>42</v>
      </c>
      <c r="U138" s="235">
        <v>1</v>
      </c>
      <c r="V138" s="52" t="s">
        <v>479</v>
      </c>
      <c r="W138" s="235">
        <v>3</v>
      </c>
      <c r="X138" s="235">
        <v>2</v>
      </c>
      <c r="Y138" s="235">
        <v>0</v>
      </c>
      <c r="Z138" s="235">
        <v>0</v>
      </c>
      <c r="AA138" s="235">
        <v>0</v>
      </c>
      <c r="AB138" s="52" t="s">
        <v>469</v>
      </c>
      <c r="AC138" s="237">
        <v>43049</v>
      </c>
      <c r="AD138" s="235"/>
      <c r="AE138" s="235">
        <v>1</v>
      </c>
      <c r="AF138" s="235"/>
      <c r="AG138" s="235">
        <v>1</v>
      </c>
      <c r="AH138" s="56" t="s">
        <v>476</v>
      </c>
      <c r="AI138" s="57" t="s">
        <v>477</v>
      </c>
      <c r="AJ138" s="240">
        <v>100</v>
      </c>
      <c r="AK138" s="235">
        <v>42</v>
      </c>
      <c r="AL138" s="226"/>
      <c r="AM138" s="254"/>
    </row>
    <row r="139" spans="1:39" ht="75">
      <c r="A139" s="299" t="s">
        <v>575</v>
      </c>
      <c r="B139" s="297" t="s">
        <v>298</v>
      </c>
      <c r="C139" s="65"/>
      <c r="D139" s="65" t="s">
        <v>55</v>
      </c>
      <c r="E139" s="210"/>
      <c r="F139" s="211" t="s">
        <v>299</v>
      </c>
      <c r="G139" s="212">
        <v>0</v>
      </c>
      <c r="H139" s="212">
        <v>0</v>
      </c>
      <c r="I139" s="212">
        <v>0</v>
      </c>
      <c r="J139" s="213">
        <v>119</v>
      </c>
      <c r="K139" s="214">
        <f t="shared" si="23"/>
        <v>119</v>
      </c>
      <c r="L139" s="211" t="s">
        <v>270</v>
      </c>
      <c r="M139" s="211" t="s">
        <v>271</v>
      </c>
      <c r="N139" s="65">
        <v>458</v>
      </c>
      <c r="O139" s="65" t="s">
        <v>239</v>
      </c>
      <c r="P139" s="56" t="s">
        <v>300</v>
      </c>
      <c r="Q139" s="65">
        <v>119</v>
      </c>
      <c r="R139" s="56" t="s">
        <v>241</v>
      </c>
      <c r="S139" s="234">
        <v>1</v>
      </c>
      <c r="T139" s="235">
        <v>15</v>
      </c>
      <c r="U139" s="235">
        <v>1</v>
      </c>
      <c r="V139" s="52" t="s">
        <v>480</v>
      </c>
      <c r="W139" s="235">
        <v>3</v>
      </c>
      <c r="X139" s="235">
        <v>3</v>
      </c>
      <c r="Y139" s="235">
        <v>0</v>
      </c>
      <c r="Z139" s="235">
        <v>0</v>
      </c>
      <c r="AA139" s="235">
        <v>0</v>
      </c>
      <c r="AB139" s="52" t="s">
        <v>475</v>
      </c>
      <c r="AC139" s="237">
        <v>43054</v>
      </c>
      <c r="AD139" s="235"/>
      <c r="AE139" s="235">
        <v>1</v>
      </c>
      <c r="AF139" s="235"/>
      <c r="AG139" s="235">
        <v>1</v>
      </c>
      <c r="AH139" s="56" t="s">
        <v>481</v>
      </c>
      <c r="AI139" s="57" t="s">
        <v>391</v>
      </c>
      <c r="AJ139" s="240">
        <v>100</v>
      </c>
      <c r="AK139" s="235">
        <v>15</v>
      </c>
      <c r="AL139" s="226"/>
      <c r="AM139" s="254"/>
    </row>
    <row r="140" spans="1:39" ht="90">
      <c r="A140" s="299" t="s">
        <v>575</v>
      </c>
      <c r="B140" s="297" t="s">
        <v>298</v>
      </c>
      <c r="C140" s="65"/>
      <c r="D140" s="65" t="s">
        <v>55</v>
      </c>
      <c r="E140" s="210"/>
      <c r="F140" s="211" t="s">
        <v>299</v>
      </c>
      <c r="G140" s="212">
        <v>0</v>
      </c>
      <c r="H140" s="212">
        <v>0</v>
      </c>
      <c r="I140" s="212">
        <v>0</v>
      </c>
      <c r="J140" s="213">
        <v>119</v>
      </c>
      <c r="K140" s="214">
        <f t="shared" si="23"/>
        <v>119</v>
      </c>
      <c r="L140" s="211" t="s">
        <v>270</v>
      </c>
      <c r="M140" s="211" t="s">
        <v>271</v>
      </c>
      <c r="N140" s="65">
        <v>458</v>
      </c>
      <c r="O140" s="65" t="s">
        <v>239</v>
      </c>
      <c r="P140" s="56" t="s">
        <v>300</v>
      </c>
      <c r="Q140" s="65">
        <v>119</v>
      </c>
      <c r="R140" s="56" t="s">
        <v>241</v>
      </c>
      <c r="S140" s="234">
        <v>1</v>
      </c>
      <c r="T140" s="235">
        <v>8</v>
      </c>
      <c r="U140" s="235">
        <v>1</v>
      </c>
      <c r="V140" s="52" t="s">
        <v>482</v>
      </c>
      <c r="W140" s="235">
        <v>3</v>
      </c>
      <c r="X140" s="235">
        <v>3</v>
      </c>
      <c r="Y140" s="235">
        <v>0</v>
      </c>
      <c r="Z140" s="235">
        <v>0</v>
      </c>
      <c r="AA140" s="235">
        <v>0</v>
      </c>
      <c r="AB140" s="52" t="s">
        <v>291</v>
      </c>
      <c r="AC140" s="237">
        <v>43055</v>
      </c>
      <c r="AD140" s="235"/>
      <c r="AE140" s="235">
        <v>1</v>
      </c>
      <c r="AF140" s="235"/>
      <c r="AG140" s="235">
        <v>1</v>
      </c>
      <c r="AH140" s="56" t="s">
        <v>472</v>
      </c>
      <c r="AI140" s="57" t="s">
        <v>473</v>
      </c>
      <c r="AJ140" s="240">
        <v>100</v>
      </c>
      <c r="AK140" s="235">
        <v>8</v>
      </c>
      <c r="AL140" s="226"/>
      <c r="AM140" s="254"/>
    </row>
    <row r="141" spans="1:39" ht="90">
      <c r="A141" s="299" t="s">
        <v>575</v>
      </c>
      <c r="B141" s="297" t="s">
        <v>298</v>
      </c>
      <c r="C141" s="65"/>
      <c r="D141" s="65" t="s">
        <v>55</v>
      </c>
      <c r="E141" s="210"/>
      <c r="F141" s="211" t="s">
        <v>299</v>
      </c>
      <c r="G141" s="212">
        <v>0</v>
      </c>
      <c r="H141" s="212">
        <v>0</v>
      </c>
      <c r="I141" s="212">
        <v>0</v>
      </c>
      <c r="J141" s="213">
        <v>119</v>
      </c>
      <c r="K141" s="214">
        <f t="shared" si="23"/>
        <v>119</v>
      </c>
      <c r="L141" s="211" t="s">
        <v>270</v>
      </c>
      <c r="M141" s="211" t="s">
        <v>271</v>
      </c>
      <c r="N141" s="65">
        <v>458</v>
      </c>
      <c r="O141" s="65" t="s">
        <v>239</v>
      </c>
      <c r="P141" s="56" t="s">
        <v>300</v>
      </c>
      <c r="Q141" s="65">
        <v>119</v>
      </c>
      <c r="R141" s="56" t="s">
        <v>241</v>
      </c>
      <c r="S141" s="234">
        <v>1</v>
      </c>
      <c r="T141" s="235">
        <v>11</v>
      </c>
      <c r="U141" s="235">
        <v>1</v>
      </c>
      <c r="V141" s="52" t="s">
        <v>483</v>
      </c>
      <c r="W141" s="235">
        <v>3</v>
      </c>
      <c r="X141" s="235">
        <v>3</v>
      </c>
      <c r="Y141" s="235">
        <v>0</v>
      </c>
      <c r="Z141" s="235">
        <v>0</v>
      </c>
      <c r="AA141" s="235">
        <v>0</v>
      </c>
      <c r="AB141" s="52" t="s">
        <v>484</v>
      </c>
      <c r="AC141" s="237">
        <v>43059</v>
      </c>
      <c r="AD141" s="235"/>
      <c r="AE141" s="235">
        <v>1</v>
      </c>
      <c r="AF141" s="235"/>
      <c r="AG141" s="235">
        <v>1</v>
      </c>
      <c r="AH141" s="56" t="s">
        <v>481</v>
      </c>
      <c r="AI141" s="57" t="s">
        <v>391</v>
      </c>
      <c r="AJ141" s="240">
        <v>100</v>
      </c>
      <c r="AK141" s="235">
        <v>11</v>
      </c>
      <c r="AL141" s="226"/>
      <c r="AM141" s="254"/>
    </row>
    <row r="142" spans="1:39" ht="90">
      <c r="A142" s="299" t="s">
        <v>575</v>
      </c>
      <c r="B142" s="297" t="s">
        <v>298</v>
      </c>
      <c r="C142" s="65"/>
      <c r="D142" s="65" t="s">
        <v>55</v>
      </c>
      <c r="E142" s="210"/>
      <c r="F142" s="211" t="s">
        <v>299</v>
      </c>
      <c r="G142" s="212">
        <v>0</v>
      </c>
      <c r="H142" s="212">
        <v>0</v>
      </c>
      <c r="I142" s="212">
        <v>0</v>
      </c>
      <c r="J142" s="213">
        <v>119</v>
      </c>
      <c r="K142" s="214">
        <f t="shared" si="23"/>
        <v>119</v>
      </c>
      <c r="L142" s="211" t="s">
        <v>270</v>
      </c>
      <c r="M142" s="211" t="s">
        <v>271</v>
      </c>
      <c r="N142" s="65">
        <v>458</v>
      </c>
      <c r="O142" s="65" t="s">
        <v>239</v>
      </c>
      <c r="P142" s="56" t="s">
        <v>300</v>
      </c>
      <c r="Q142" s="65">
        <v>119</v>
      </c>
      <c r="R142" s="56" t="s">
        <v>241</v>
      </c>
      <c r="S142" s="234">
        <v>1</v>
      </c>
      <c r="T142" s="235">
        <v>23</v>
      </c>
      <c r="U142" s="235">
        <v>1</v>
      </c>
      <c r="V142" s="52" t="s">
        <v>483</v>
      </c>
      <c r="W142" s="235">
        <v>3</v>
      </c>
      <c r="X142" s="235">
        <v>3</v>
      </c>
      <c r="Y142" s="235">
        <v>0</v>
      </c>
      <c r="Z142" s="235">
        <v>0</v>
      </c>
      <c r="AA142" s="235">
        <v>0</v>
      </c>
      <c r="AB142" s="52" t="s">
        <v>484</v>
      </c>
      <c r="AC142" s="237">
        <v>43059</v>
      </c>
      <c r="AD142" s="235"/>
      <c r="AE142" s="235">
        <v>1</v>
      </c>
      <c r="AF142" s="235"/>
      <c r="AG142" s="235">
        <v>1</v>
      </c>
      <c r="AH142" s="56" t="s">
        <v>476</v>
      </c>
      <c r="AI142" s="57" t="s">
        <v>477</v>
      </c>
      <c r="AJ142" s="240">
        <v>100</v>
      </c>
      <c r="AK142" s="235">
        <v>23</v>
      </c>
      <c r="AL142" s="226"/>
      <c r="AM142" s="254"/>
    </row>
    <row r="143" spans="1:39" ht="75">
      <c r="A143" s="299" t="s">
        <v>575</v>
      </c>
      <c r="B143" s="297" t="s">
        <v>298</v>
      </c>
      <c r="C143" s="65"/>
      <c r="D143" s="65" t="s">
        <v>55</v>
      </c>
      <c r="E143" s="210"/>
      <c r="F143" s="211" t="s">
        <v>299</v>
      </c>
      <c r="G143" s="212">
        <v>0</v>
      </c>
      <c r="H143" s="212">
        <v>0</v>
      </c>
      <c r="I143" s="212">
        <v>0</v>
      </c>
      <c r="J143" s="213">
        <v>119</v>
      </c>
      <c r="K143" s="214">
        <f t="shared" si="23"/>
        <v>119</v>
      </c>
      <c r="L143" s="211" t="s">
        <v>270</v>
      </c>
      <c r="M143" s="211" t="s">
        <v>271</v>
      </c>
      <c r="N143" s="65">
        <v>458</v>
      </c>
      <c r="O143" s="65" t="s">
        <v>239</v>
      </c>
      <c r="P143" s="56" t="s">
        <v>300</v>
      </c>
      <c r="Q143" s="65">
        <v>119</v>
      </c>
      <c r="R143" s="56" t="s">
        <v>241</v>
      </c>
      <c r="S143" s="234">
        <v>1</v>
      </c>
      <c r="T143" s="235">
        <v>27</v>
      </c>
      <c r="U143" s="235">
        <v>1</v>
      </c>
      <c r="V143" s="52" t="s">
        <v>479</v>
      </c>
      <c r="W143" s="235">
        <v>3</v>
      </c>
      <c r="X143" s="235">
        <v>3</v>
      </c>
      <c r="Y143" s="235">
        <v>0</v>
      </c>
      <c r="Z143" s="235">
        <v>0</v>
      </c>
      <c r="AA143" s="235">
        <v>0</v>
      </c>
      <c r="AB143" s="52" t="s">
        <v>469</v>
      </c>
      <c r="AC143" s="237">
        <v>43083</v>
      </c>
      <c r="AD143" s="235"/>
      <c r="AE143" s="235">
        <v>1</v>
      </c>
      <c r="AF143" s="235"/>
      <c r="AG143" s="235">
        <v>1</v>
      </c>
      <c r="AH143" s="56" t="s">
        <v>481</v>
      </c>
      <c r="AI143" s="57" t="s">
        <v>391</v>
      </c>
      <c r="AJ143" s="240">
        <v>100</v>
      </c>
      <c r="AK143" s="235">
        <v>27</v>
      </c>
      <c r="AL143" s="226"/>
      <c r="AM143" s="254"/>
    </row>
    <row r="144" spans="1:39" ht="75">
      <c r="A144" s="299" t="s">
        <v>575</v>
      </c>
      <c r="B144" s="297" t="s">
        <v>298</v>
      </c>
      <c r="C144" s="65"/>
      <c r="D144" s="65" t="s">
        <v>55</v>
      </c>
      <c r="E144" s="210"/>
      <c r="F144" s="211" t="s">
        <v>299</v>
      </c>
      <c r="G144" s="212">
        <v>0</v>
      </c>
      <c r="H144" s="212">
        <v>0</v>
      </c>
      <c r="I144" s="212">
        <v>0</v>
      </c>
      <c r="J144" s="213">
        <v>119</v>
      </c>
      <c r="K144" s="214">
        <f t="shared" si="23"/>
        <v>119</v>
      </c>
      <c r="L144" s="211" t="s">
        <v>270</v>
      </c>
      <c r="M144" s="211" t="s">
        <v>271</v>
      </c>
      <c r="N144" s="65">
        <v>458</v>
      </c>
      <c r="O144" s="65" t="s">
        <v>239</v>
      </c>
      <c r="P144" s="56" t="s">
        <v>300</v>
      </c>
      <c r="Q144" s="65">
        <v>119</v>
      </c>
      <c r="R144" s="56" t="s">
        <v>241</v>
      </c>
      <c r="S144" s="234">
        <v>1</v>
      </c>
      <c r="T144" s="235">
        <v>29</v>
      </c>
      <c r="U144" s="235">
        <v>1</v>
      </c>
      <c r="V144" s="52" t="s">
        <v>470</v>
      </c>
      <c r="W144" s="235">
        <v>3</v>
      </c>
      <c r="X144" s="235">
        <v>3</v>
      </c>
      <c r="Y144" s="235">
        <v>0</v>
      </c>
      <c r="Z144" s="235">
        <v>0</v>
      </c>
      <c r="AA144" s="235">
        <v>0</v>
      </c>
      <c r="AB144" s="52" t="s">
        <v>471</v>
      </c>
      <c r="AC144" s="237">
        <v>43084</v>
      </c>
      <c r="AD144" s="235"/>
      <c r="AE144" s="235">
        <v>1</v>
      </c>
      <c r="AF144" s="235"/>
      <c r="AG144" s="235">
        <v>1</v>
      </c>
      <c r="AH144" s="56" t="s">
        <v>390</v>
      </c>
      <c r="AI144" s="57" t="s">
        <v>391</v>
      </c>
      <c r="AJ144" s="240">
        <v>100</v>
      </c>
      <c r="AK144" s="235">
        <v>29</v>
      </c>
      <c r="AL144" s="226"/>
      <c r="AM144" s="254"/>
    </row>
    <row r="145" spans="1:39" ht="75">
      <c r="A145" s="299" t="s">
        <v>575</v>
      </c>
      <c r="B145" s="297" t="s">
        <v>298</v>
      </c>
      <c r="C145" s="65"/>
      <c r="D145" s="65" t="s">
        <v>55</v>
      </c>
      <c r="E145" s="210"/>
      <c r="F145" s="211" t="s">
        <v>299</v>
      </c>
      <c r="G145" s="212">
        <v>0</v>
      </c>
      <c r="H145" s="212">
        <v>0</v>
      </c>
      <c r="I145" s="212">
        <v>0</v>
      </c>
      <c r="J145" s="213">
        <v>119</v>
      </c>
      <c r="K145" s="214">
        <f t="shared" si="23"/>
        <v>119</v>
      </c>
      <c r="L145" s="211" t="s">
        <v>270</v>
      </c>
      <c r="M145" s="211" t="s">
        <v>271</v>
      </c>
      <c r="N145" s="65">
        <v>458</v>
      </c>
      <c r="O145" s="65" t="s">
        <v>239</v>
      </c>
      <c r="P145" s="56" t="s">
        <v>300</v>
      </c>
      <c r="Q145" s="65">
        <v>119</v>
      </c>
      <c r="R145" s="56" t="s">
        <v>241</v>
      </c>
      <c r="S145" s="234">
        <v>1</v>
      </c>
      <c r="T145" s="235">
        <v>19</v>
      </c>
      <c r="U145" s="235">
        <v>1</v>
      </c>
      <c r="V145" s="52" t="s">
        <v>470</v>
      </c>
      <c r="W145" s="235">
        <v>3</v>
      </c>
      <c r="X145" s="235">
        <v>3</v>
      </c>
      <c r="Y145" s="235">
        <v>0</v>
      </c>
      <c r="Z145" s="235">
        <v>0</v>
      </c>
      <c r="AA145" s="235">
        <v>0</v>
      </c>
      <c r="AB145" s="52" t="s">
        <v>471</v>
      </c>
      <c r="AC145" s="237">
        <v>43084</v>
      </c>
      <c r="AD145" s="235"/>
      <c r="AE145" s="235">
        <v>1</v>
      </c>
      <c r="AF145" s="235"/>
      <c r="AG145" s="235">
        <v>1</v>
      </c>
      <c r="AH145" s="56" t="s">
        <v>476</v>
      </c>
      <c r="AI145" s="57" t="s">
        <v>477</v>
      </c>
      <c r="AJ145" s="240">
        <v>100</v>
      </c>
      <c r="AK145" s="235">
        <v>19</v>
      </c>
      <c r="AL145" s="226"/>
      <c r="AM145" s="254"/>
    </row>
    <row r="146" spans="1:39" ht="75">
      <c r="A146" s="299" t="s">
        <v>575</v>
      </c>
      <c r="B146" s="297" t="s">
        <v>298</v>
      </c>
      <c r="C146" s="65"/>
      <c r="D146" s="65" t="s">
        <v>55</v>
      </c>
      <c r="E146" s="210"/>
      <c r="F146" s="211" t="s">
        <v>299</v>
      </c>
      <c r="G146" s="212">
        <v>0</v>
      </c>
      <c r="H146" s="212">
        <v>0</v>
      </c>
      <c r="I146" s="212">
        <v>0</v>
      </c>
      <c r="J146" s="213">
        <v>119</v>
      </c>
      <c r="K146" s="214">
        <f t="shared" si="23"/>
        <v>119</v>
      </c>
      <c r="L146" s="211" t="s">
        <v>270</v>
      </c>
      <c r="M146" s="211" t="s">
        <v>271</v>
      </c>
      <c r="N146" s="65">
        <v>458</v>
      </c>
      <c r="O146" s="65" t="s">
        <v>239</v>
      </c>
      <c r="P146" s="56" t="s">
        <v>300</v>
      </c>
      <c r="Q146" s="65">
        <v>119</v>
      </c>
      <c r="R146" s="56" t="s">
        <v>241</v>
      </c>
      <c r="S146" s="234">
        <v>1</v>
      </c>
      <c r="T146" s="235">
        <v>44</v>
      </c>
      <c r="U146" s="235">
        <v>1</v>
      </c>
      <c r="V146" s="52" t="s">
        <v>482</v>
      </c>
      <c r="W146" s="235">
        <v>3</v>
      </c>
      <c r="X146" s="235">
        <v>3</v>
      </c>
      <c r="Y146" s="235">
        <v>0</v>
      </c>
      <c r="Z146" s="235">
        <v>0</v>
      </c>
      <c r="AA146" s="235">
        <v>0</v>
      </c>
      <c r="AB146" s="52" t="s">
        <v>291</v>
      </c>
      <c r="AC146" s="237">
        <v>43085</v>
      </c>
      <c r="AD146" s="235"/>
      <c r="AE146" s="235">
        <v>1</v>
      </c>
      <c r="AF146" s="235"/>
      <c r="AG146" s="235">
        <v>1</v>
      </c>
      <c r="AH146" s="56" t="s">
        <v>390</v>
      </c>
      <c r="AI146" s="57" t="s">
        <v>391</v>
      </c>
      <c r="AJ146" s="240">
        <v>100</v>
      </c>
      <c r="AK146" s="235">
        <v>44</v>
      </c>
      <c r="AL146" s="226"/>
      <c r="AM146" s="254"/>
    </row>
    <row r="147" spans="1:39" ht="75">
      <c r="A147" s="299" t="s">
        <v>575</v>
      </c>
      <c r="B147" s="297" t="s">
        <v>298</v>
      </c>
      <c r="C147" s="65"/>
      <c r="D147" s="65" t="s">
        <v>55</v>
      </c>
      <c r="E147" s="210"/>
      <c r="F147" s="211" t="s">
        <v>299</v>
      </c>
      <c r="G147" s="212">
        <v>0</v>
      </c>
      <c r="H147" s="212">
        <v>0</v>
      </c>
      <c r="I147" s="212">
        <v>0</v>
      </c>
      <c r="J147" s="213">
        <v>119</v>
      </c>
      <c r="K147" s="214">
        <f t="shared" si="23"/>
        <v>119</v>
      </c>
      <c r="L147" s="211" t="s">
        <v>270</v>
      </c>
      <c r="M147" s="211" t="s">
        <v>271</v>
      </c>
      <c r="N147" s="65">
        <v>458</v>
      </c>
      <c r="O147" s="65" t="s">
        <v>239</v>
      </c>
      <c r="P147" s="56" t="s">
        <v>300</v>
      </c>
      <c r="Q147" s="65">
        <v>119</v>
      </c>
      <c r="R147" s="56" t="s">
        <v>241</v>
      </c>
      <c r="S147" s="234">
        <v>1</v>
      </c>
      <c r="T147" s="235">
        <v>5</v>
      </c>
      <c r="U147" s="235">
        <v>1</v>
      </c>
      <c r="V147" s="52" t="s">
        <v>485</v>
      </c>
      <c r="W147" s="235">
        <v>3</v>
      </c>
      <c r="X147" s="235">
        <v>3</v>
      </c>
      <c r="Y147" s="235">
        <v>0</v>
      </c>
      <c r="Z147" s="235">
        <v>0</v>
      </c>
      <c r="AA147" s="235">
        <v>0</v>
      </c>
      <c r="AB147" s="52" t="s">
        <v>486</v>
      </c>
      <c r="AC147" s="237">
        <v>43086</v>
      </c>
      <c r="AD147" s="235"/>
      <c r="AE147" s="235">
        <v>1</v>
      </c>
      <c r="AF147" s="235"/>
      <c r="AG147" s="235">
        <v>1</v>
      </c>
      <c r="AH147" s="56" t="s">
        <v>390</v>
      </c>
      <c r="AI147" s="57" t="s">
        <v>391</v>
      </c>
      <c r="AJ147" s="240">
        <v>100</v>
      </c>
      <c r="AK147" s="235">
        <v>5</v>
      </c>
      <c r="AL147" s="226"/>
      <c r="AM147" s="254"/>
    </row>
    <row r="148" spans="1:39" ht="79.5">
      <c r="A148" s="299" t="s">
        <v>575</v>
      </c>
      <c r="B148" s="297" t="s">
        <v>298</v>
      </c>
      <c r="C148" s="65"/>
      <c r="D148" s="65" t="s">
        <v>55</v>
      </c>
      <c r="E148" s="210"/>
      <c r="F148" s="211" t="s">
        <v>299</v>
      </c>
      <c r="G148" s="212">
        <v>0</v>
      </c>
      <c r="H148" s="212">
        <v>0</v>
      </c>
      <c r="I148" s="212">
        <v>0</v>
      </c>
      <c r="J148" s="213">
        <v>119</v>
      </c>
      <c r="K148" s="214">
        <f t="shared" si="23"/>
        <v>119</v>
      </c>
      <c r="L148" s="211" t="s">
        <v>270</v>
      </c>
      <c r="M148" s="211" t="s">
        <v>271</v>
      </c>
      <c r="N148" s="65">
        <v>458</v>
      </c>
      <c r="O148" s="65" t="s">
        <v>239</v>
      </c>
      <c r="P148" s="56" t="s">
        <v>300</v>
      </c>
      <c r="Q148" s="65">
        <v>119</v>
      </c>
      <c r="R148" s="56" t="s">
        <v>241</v>
      </c>
      <c r="S148" s="234">
        <v>1</v>
      </c>
      <c r="T148" s="235">
        <v>32</v>
      </c>
      <c r="U148" s="235">
        <v>1</v>
      </c>
      <c r="V148" s="236" t="s">
        <v>316</v>
      </c>
      <c r="W148" s="235">
        <v>3</v>
      </c>
      <c r="X148" s="235">
        <v>24</v>
      </c>
      <c r="Y148" s="235"/>
      <c r="Z148" s="235"/>
      <c r="AA148" s="235"/>
      <c r="AB148" s="244" t="s">
        <v>317</v>
      </c>
      <c r="AC148" s="237">
        <v>43064</v>
      </c>
      <c r="AD148" s="235"/>
      <c r="AE148" s="235">
        <v>1</v>
      </c>
      <c r="AF148" s="235"/>
      <c r="AG148" s="235">
        <v>1</v>
      </c>
      <c r="AH148" s="246" t="s">
        <v>318</v>
      </c>
      <c r="AI148" s="247" t="s">
        <v>319</v>
      </c>
      <c r="AJ148" s="248">
        <v>0.75</v>
      </c>
      <c r="AK148" s="235">
        <v>0</v>
      </c>
      <c r="AL148" s="226"/>
      <c r="AM148" s="249" t="s">
        <v>320</v>
      </c>
    </row>
    <row r="149" spans="1:39" ht="79.5">
      <c r="A149" s="299" t="s">
        <v>575</v>
      </c>
      <c r="B149" s="297" t="s">
        <v>298</v>
      </c>
      <c r="C149" s="65"/>
      <c r="D149" s="65" t="s">
        <v>55</v>
      </c>
      <c r="E149" s="210"/>
      <c r="F149" s="211" t="s">
        <v>299</v>
      </c>
      <c r="G149" s="212">
        <v>0</v>
      </c>
      <c r="H149" s="212">
        <v>0</v>
      </c>
      <c r="I149" s="212">
        <v>0</v>
      </c>
      <c r="J149" s="213">
        <v>119</v>
      </c>
      <c r="K149" s="214">
        <f t="shared" si="23"/>
        <v>119</v>
      </c>
      <c r="L149" s="211" t="s">
        <v>270</v>
      </c>
      <c r="M149" s="211" t="s">
        <v>271</v>
      </c>
      <c r="N149" s="65">
        <v>458</v>
      </c>
      <c r="O149" s="65" t="s">
        <v>239</v>
      </c>
      <c r="P149" s="56" t="s">
        <v>300</v>
      </c>
      <c r="Q149" s="65">
        <v>119</v>
      </c>
      <c r="R149" s="56" t="s">
        <v>241</v>
      </c>
      <c r="S149" s="234">
        <v>1</v>
      </c>
      <c r="T149" s="235">
        <v>28</v>
      </c>
      <c r="U149" s="235">
        <v>1</v>
      </c>
      <c r="V149" s="236" t="s">
        <v>321</v>
      </c>
      <c r="W149" s="235">
        <v>3</v>
      </c>
      <c r="X149" s="235">
        <v>24</v>
      </c>
      <c r="Y149" s="235"/>
      <c r="Z149" s="235"/>
      <c r="AA149" s="235"/>
      <c r="AB149" s="244" t="s">
        <v>322</v>
      </c>
      <c r="AC149" s="237">
        <v>43065</v>
      </c>
      <c r="AD149" s="235"/>
      <c r="AE149" s="235">
        <v>1</v>
      </c>
      <c r="AF149" s="235"/>
      <c r="AG149" s="235">
        <v>1</v>
      </c>
      <c r="AH149" s="246" t="s">
        <v>318</v>
      </c>
      <c r="AI149" s="247" t="s">
        <v>319</v>
      </c>
      <c r="AJ149" s="248">
        <v>0.75</v>
      </c>
      <c r="AK149" s="235">
        <v>0</v>
      </c>
      <c r="AL149" s="226"/>
      <c r="AM149" s="249" t="s">
        <v>320</v>
      </c>
    </row>
    <row r="150" spans="1:39" ht="79.5">
      <c r="A150" s="299" t="s">
        <v>575</v>
      </c>
      <c r="B150" s="297" t="s">
        <v>298</v>
      </c>
      <c r="C150" s="65"/>
      <c r="D150" s="65" t="s">
        <v>55</v>
      </c>
      <c r="E150" s="210"/>
      <c r="F150" s="211" t="s">
        <v>299</v>
      </c>
      <c r="G150" s="212">
        <v>0</v>
      </c>
      <c r="H150" s="212">
        <v>0</v>
      </c>
      <c r="I150" s="212">
        <v>0</v>
      </c>
      <c r="J150" s="213">
        <v>119</v>
      </c>
      <c r="K150" s="214">
        <f t="shared" si="23"/>
        <v>119</v>
      </c>
      <c r="L150" s="211" t="s">
        <v>270</v>
      </c>
      <c r="M150" s="211" t="s">
        <v>271</v>
      </c>
      <c r="N150" s="65">
        <v>458</v>
      </c>
      <c r="O150" s="65" t="s">
        <v>239</v>
      </c>
      <c r="P150" s="56" t="s">
        <v>300</v>
      </c>
      <c r="Q150" s="65">
        <v>119</v>
      </c>
      <c r="R150" s="56" t="s">
        <v>241</v>
      </c>
      <c r="S150" s="234">
        <v>1</v>
      </c>
      <c r="T150" s="235">
        <v>12</v>
      </c>
      <c r="U150" s="235">
        <v>1</v>
      </c>
      <c r="V150" s="236" t="s">
        <v>323</v>
      </c>
      <c r="W150" s="235">
        <v>3</v>
      </c>
      <c r="X150" s="235">
        <v>24</v>
      </c>
      <c r="Y150" s="235"/>
      <c r="Z150" s="235"/>
      <c r="AA150" s="235"/>
      <c r="AB150" s="244" t="s">
        <v>324</v>
      </c>
      <c r="AC150" s="237">
        <v>43069</v>
      </c>
      <c r="AD150" s="235"/>
      <c r="AE150" s="235">
        <v>1</v>
      </c>
      <c r="AF150" s="235">
        <v>1</v>
      </c>
      <c r="AG150" s="235"/>
      <c r="AH150" s="246" t="s">
        <v>318</v>
      </c>
      <c r="AI150" s="247" t="s">
        <v>319</v>
      </c>
      <c r="AJ150" s="248">
        <v>0.8</v>
      </c>
      <c r="AK150" s="235">
        <v>0</v>
      </c>
      <c r="AL150" s="226"/>
      <c r="AM150" s="249" t="s">
        <v>320</v>
      </c>
    </row>
    <row r="151" spans="1:39" ht="79.5">
      <c r="A151" s="299" t="s">
        <v>575</v>
      </c>
      <c r="B151" s="297" t="s">
        <v>298</v>
      </c>
      <c r="C151" s="65"/>
      <c r="D151" s="65" t="s">
        <v>55</v>
      </c>
      <c r="E151" s="210"/>
      <c r="F151" s="211" t="s">
        <v>299</v>
      </c>
      <c r="G151" s="212">
        <v>0</v>
      </c>
      <c r="H151" s="212">
        <v>0</v>
      </c>
      <c r="I151" s="212">
        <v>0</v>
      </c>
      <c r="J151" s="213">
        <v>119</v>
      </c>
      <c r="K151" s="214">
        <f t="shared" si="23"/>
        <v>119</v>
      </c>
      <c r="L151" s="211" t="s">
        <v>270</v>
      </c>
      <c r="M151" s="211" t="s">
        <v>271</v>
      </c>
      <c r="N151" s="65">
        <v>458</v>
      </c>
      <c r="O151" s="65" t="s">
        <v>239</v>
      </c>
      <c r="P151" s="56" t="s">
        <v>300</v>
      </c>
      <c r="Q151" s="65">
        <v>119</v>
      </c>
      <c r="R151" s="56" t="s">
        <v>241</v>
      </c>
      <c r="S151" s="234">
        <v>1</v>
      </c>
      <c r="T151" s="235">
        <v>31</v>
      </c>
      <c r="U151" s="235">
        <v>1</v>
      </c>
      <c r="V151" s="236" t="s">
        <v>325</v>
      </c>
      <c r="W151" s="235">
        <v>3</v>
      </c>
      <c r="X151" s="235">
        <v>24</v>
      </c>
      <c r="Y151" s="235"/>
      <c r="Z151" s="235"/>
      <c r="AA151" s="235"/>
      <c r="AB151" s="244" t="s">
        <v>297</v>
      </c>
      <c r="AC151" s="237">
        <v>43050</v>
      </c>
      <c r="AD151" s="235"/>
      <c r="AE151" s="235">
        <v>1</v>
      </c>
      <c r="AF151" s="235"/>
      <c r="AG151" s="235">
        <v>1</v>
      </c>
      <c r="AH151" s="246" t="s">
        <v>318</v>
      </c>
      <c r="AI151" s="247" t="s">
        <v>319</v>
      </c>
      <c r="AJ151" s="248">
        <v>0.6</v>
      </c>
      <c r="AK151" s="235">
        <v>0</v>
      </c>
      <c r="AL151" s="226"/>
      <c r="AM151" s="249" t="s">
        <v>320</v>
      </c>
    </row>
    <row r="152" spans="1:39" ht="79.5">
      <c r="A152" s="299" t="s">
        <v>575</v>
      </c>
      <c r="B152" s="297" t="s">
        <v>298</v>
      </c>
      <c r="C152" s="65"/>
      <c r="D152" s="65" t="s">
        <v>55</v>
      </c>
      <c r="E152" s="210"/>
      <c r="F152" s="211" t="s">
        <v>299</v>
      </c>
      <c r="G152" s="212">
        <v>0</v>
      </c>
      <c r="H152" s="212">
        <v>0</v>
      </c>
      <c r="I152" s="212">
        <v>0</v>
      </c>
      <c r="J152" s="213">
        <v>119</v>
      </c>
      <c r="K152" s="214">
        <f t="shared" si="23"/>
        <v>119</v>
      </c>
      <c r="L152" s="211" t="s">
        <v>270</v>
      </c>
      <c r="M152" s="211" t="s">
        <v>271</v>
      </c>
      <c r="N152" s="65">
        <v>458</v>
      </c>
      <c r="O152" s="65" t="s">
        <v>239</v>
      </c>
      <c r="P152" s="56" t="s">
        <v>300</v>
      </c>
      <c r="Q152" s="65">
        <v>119</v>
      </c>
      <c r="R152" s="56" t="s">
        <v>241</v>
      </c>
      <c r="S152" s="234">
        <v>1</v>
      </c>
      <c r="T152" s="235">
        <v>5</v>
      </c>
      <c r="U152" s="235">
        <v>1</v>
      </c>
      <c r="V152" s="236" t="s">
        <v>326</v>
      </c>
      <c r="W152" s="235">
        <v>3</v>
      </c>
      <c r="X152" s="235">
        <v>24</v>
      </c>
      <c r="Y152" s="235"/>
      <c r="Z152" s="235"/>
      <c r="AA152" s="235"/>
      <c r="AB152" s="244" t="s">
        <v>327</v>
      </c>
      <c r="AC152" s="237">
        <v>43044</v>
      </c>
      <c r="AD152" s="235"/>
      <c r="AE152" s="235">
        <v>1</v>
      </c>
      <c r="AF152" s="235">
        <v>1</v>
      </c>
      <c r="AG152" s="235"/>
      <c r="AH152" s="246" t="s">
        <v>318</v>
      </c>
      <c r="AI152" s="247" t="s">
        <v>319</v>
      </c>
      <c r="AJ152" s="248">
        <v>0.6</v>
      </c>
      <c r="AK152" s="235">
        <v>0</v>
      </c>
      <c r="AL152" s="226"/>
      <c r="AM152" s="249" t="s">
        <v>320</v>
      </c>
    </row>
    <row r="153" spans="1:39" ht="79.5">
      <c r="A153" s="299" t="s">
        <v>575</v>
      </c>
      <c r="B153" s="297" t="s">
        <v>298</v>
      </c>
      <c r="C153" s="65"/>
      <c r="D153" s="65" t="s">
        <v>55</v>
      </c>
      <c r="E153" s="210"/>
      <c r="F153" s="211" t="s">
        <v>299</v>
      </c>
      <c r="G153" s="212">
        <v>0</v>
      </c>
      <c r="H153" s="212">
        <v>0</v>
      </c>
      <c r="I153" s="212">
        <v>0</v>
      </c>
      <c r="J153" s="213">
        <v>119</v>
      </c>
      <c r="K153" s="214">
        <f t="shared" si="23"/>
        <v>119</v>
      </c>
      <c r="L153" s="211" t="s">
        <v>270</v>
      </c>
      <c r="M153" s="211" t="s">
        <v>271</v>
      </c>
      <c r="N153" s="65">
        <v>458</v>
      </c>
      <c r="O153" s="65" t="s">
        <v>239</v>
      </c>
      <c r="P153" s="56" t="s">
        <v>300</v>
      </c>
      <c r="Q153" s="65">
        <v>119</v>
      </c>
      <c r="R153" s="56" t="s">
        <v>241</v>
      </c>
      <c r="S153" s="234">
        <v>1</v>
      </c>
      <c r="T153" s="235">
        <v>12</v>
      </c>
      <c r="U153" s="235">
        <v>1</v>
      </c>
      <c r="V153" s="236" t="s">
        <v>328</v>
      </c>
      <c r="W153" s="235">
        <v>3</v>
      </c>
      <c r="X153" s="235">
        <v>24</v>
      </c>
      <c r="Y153" s="235"/>
      <c r="Z153" s="235"/>
      <c r="AA153" s="235"/>
      <c r="AB153" s="244" t="s">
        <v>329</v>
      </c>
      <c r="AC153" s="237">
        <v>43043</v>
      </c>
      <c r="AD153" s="235"/>
      <c r="AE153" s="235">
        <v>1</v>
      </c>
      <c r="AF153" s="235">
        <v>1</v>
      </c>
      <c r="AG153" s="235"/>
      <c r="AH153" s="246" t="s">
        <v>318</v>
      </c>
      <c r="AI153" s="247" t="s">
        <v>319</v>
      </c>
      <c r="AJ153" s="248">
        <v>0.6</v>
      </c>
      <c r="AK153" s="235">
        <v>0</v>
      </c>
      <c r="AL153" s="226"/>
      <c r="AM153" s="249" t="s">
        <v>320</v>
      </c>
    </row>
    <row r="154" spans="1:39" ht="75">
      <c r="A154" s="299" t="s">
        <v>575</v>
      </c>
      <c r="B154" s="297" t="s">
        <v>298</v>
      </c>
      <c r="C154" s="65"/>
      <c r="D154" s="65" t="s">
        <v>55</v>
      </c>
      <c r="E154" s="210"/>
      <c r="F154" s="211" t="s">
        <v>299</v>
      </c>
      <c r="G154" s="212">
        <v>0</v>
      </c>
      <c r="H154" s="212">
        <v>0</v>
      </c>
      <c r="I154" s="212">
        <v>0</v>
      </c>
      <c r="J154" s="213">
        <v>119</v>
      </c>
      <c r="K154" s="214">
        <f t="shared" si="23"/>
        <v>119</v>
      </c>
      <c r="L154" s="211" t="s">
        <v>270</v>
      </c>
      <c r="M154" s="211" t="s">
        <v>271</v>
      </c>
      <c r="N154" s="65">
        <v>458</v>
      </c>
      <c r="O154" s="65" t="s">
        <v>239</v>
      </c>
      <c r="P154" s="56" t="s">
        <v>300</v>
      </c>
      <c r="Q154" s="65">
        <v>119</v>
      </c>
      <c r="R154" s="56" t="s">
        <v>241</v>
      </c>
      <c r="S154" s="234">
        <v>1</v>
      </c>
      <c r="T154" s="235">
        <v>3</v>
      </c>
      <c r="U154" s="235">
        <v>1</v>
      </c>
      <c r="V154" s="235" t="s">
        <v>487</v>
      </c>
      <c r="W154" s="235">
        <v>3</v>
      </c>
      <c r="X154" s="235">
        <v>5</v>
      </c>
      <c r="Y154" s="235"/>
      <c r="Z154" s="235"/>
      <c r="AA154" s="173"/>
      <c r="AB154" s="173" t="s">
        <v>488</v>
      </c>
      <c r="AC154" s="235" t="s">
        <v>489</v>
      </c>
      <c r="AD154" s="235"/>
      <c r="AE154" s="235">
        <v>1</v>
      </c>
      <c r="AF154" s="235"/>
      <c r="AG154" s="235">
        <v>1</v>
      </c>
      <c r="AH154" s="173" t="s">
        <v>490</v>
      </c>
      <c r="AI154" s="240" t="s">
        <v>370</v>
      </c>
      <c r="AJ154" s="240">
        <v>82.1</v>
      </c>
      <c r="AK154" s="235">
        <v>7</v>
      </c>
      <c r="AL154" s="226"/>
      <c r="AM154" s="241"/>
    </row>
    <row r="155" spans="1:39" ht="75">
      <c r="A155" s="299" t="s">
        <v>575</v>
      </c>
      <c r="B155" s="297" t="s">
        <v>298</v>
      </c>
      <c r="C155" s="65"/>
      <c r="D155" s="65" t="s">
        <v>55</v>
      </c>
      <c r="E155" s="210"/>
      <c r="F155" s="211" t="s">
        <v>299</v>
      </c>
      <c r="G155" s="212">
        <v>0</v>
      </c>
      <c r="H155" s="212">
        <v>0</v>
      </c>
      <c r="I155" s="212">
        <v>0</v>
      </c>
      <c r="J155" s="213">
        <v>119</v>
      </c>
      <c r="K155" s="214">
        <f t="shared" si="23"/>
        <v>119</v>
      </c>
      <c r="L155" s="211" t="s">
        <v>270</v>
      </c>
      <c r="M155" s="211" t="s">
        <v>271</v>
      </c>
      <c r="N155" s="65">
        <v>458</v>
      </c>
      <c r="O155" s="65" t="s">
        <v>239</v>
      </c>
      <c r="P155" s="56" t="s">
        <v>300</v>
      </c>
      <c r="Q155" s="65">
        <v>119</v>
      </c>
      <c r="R155" s="56" t="s">
        <v>241</v>
      </c>
      <c r="S155" s="234">
        <v>1</v>
      </c>
      <c r="T155" s="235">
        <v>3</v>
      </c>
      <c r="U155" s="235">
        <v>1</v>
      </c>
      <c r="V155" s="235" t="s">
        <v>491</v>
      </c>
      <c r="W155" s="235">
        <v>3</v>
      </c>
      <c r="X155" s="235">
        <v>3</v>
      </c>
      <c r="Y155" s="235"/>
      <c r="Z155" s="235"/>
      <c r="AA155" s="173"/>
      <c r="AB155" s="173" t="s">
        <v>488</v>
      </c>
      <c r="AC155" s="235" t="s">
        <v>489</v>
      </c>
      <c r="AD155" s="235"/>
      <c r="AE155" s="235">
        <v>1</v>
      </c>
      <c r="AF155" s="235"/>
      <c r="AG155" s="235">
        <v>1</v>
      </c>
      <c r="AH155" s="173" t="s">
        <v>490</v>
      </c>
      <c r="AI155" s="240" t="s">
        <v>370</v>
      </c>
      <c r="AJ155" s="240">
        <v>63.9</v>
      </c>
      <c r="AK155" s="235">
        <v>6</v>
      </c>
      <c r="AL155" s="226"/>
      <c r="AM155" s="241"/>
    </row>
    <row r="156" spans="1:39" ht="75">
      <c r="A156" s="299" t="s">
        <v>575</v>
      </c>
      <c r="B156" s="297" t="s">
        <v>298</v>
      </c>
      <c r="C156" s="65"/>
      <c r="D156" s="65" t="s">
        <v>55</v>
      </c>
      <c r="E156" s="210"/>
      <c r="F156" s="211" t="s">
        <v>299</v>
      </c>
      <c r="G156" s="212">
        <v>0</v>
      </c>
      <c r="H156" s="212">
        <v>0</v>
      </c>
      <c r="I156" s="212">
        <v>0</v>
      </c>
      <c r="J156" s="213">
        <v>119</v>
      </c>
      <c r="K156" s="214">
        <f t="shared" si="23"/>
        <v>119</v>
      </c>
      <c r="L156" s="211" t="s">
        <v>270</v>
      </c>
      <c r="M156" s="211" t="s">
        <v>271</v>
      </c>
      <c r="N156" s="65">
        <v>458</v>
      </c>
      <c r="O156" s="65" t="s">
        <v>239</v>
      </c>
      <c r="P156" s="56" t="s">
        <v>300</v>
      </c>
      <c r="Q156" s="65">
        <v>119</v>
      </c>
      <c r="R156" s="56" t="s">
        <v>241</v>
      </c>
      <c r="S156" s="234">
        <v>1</v>
      </c>
      <c r="T156" s="235">
        <v>3</v>
      </c>
      <c r="U156" s="235">
        <v>1</v>
      </c>
      <c r="V156" s="235" t="s">
        <v>492</v>
      </c>
      <c r="W156" s="235">
        <v>3</v>
      </c>
      <c r="X156" s="235">
        <v>4</v>
      </c>
      <c r="Y156" s="235"/>
      <c r="Z156" s="235"/>
      <c r="AA156" s="235"/>
      <c r="AB156" s="235" t="s">
        <v>493</v>
      </c>
      <c r="AC156" s="235" t="s">
        <v>494</v>
      </c>
      <c r="AD156" s="235"/>
      <c r="AE156" s="235">
        <v>1</v>
      </c>
      <c r="AF156" s="235"/>
      <c r="AG156" s="235">
        <v>1</v>
      </c>
      <c r="AH156" s="173" t="s">
        <v>490</v>
      </c>
      <c r="AI156" s="240" t="s">
        <v>370</v>
      </c>
      <c r="AJ156" s="240">
        <v>100</v>
      </c>
      <c r="AK156" s="235">
        <v>2</v>
      </c>
      <c r="AL156" s="226"/>
      <c r="AM156" s="241"/>
    </row>
    <row r="157" spans="1:39" ht="75">
      <c r="A157" s="299" t="s">
        <v>575</v>
      </c>
      <c r="B157" s="297" t="s">
        <v>298</v>
      </c>
      <c r="C157" s="65"/>
      <c r="D157" s="65" t="s">
        <v>55</v>
      </c>
      <c r="E157" s="210"/>
      <c r="F157" s="211" t="s">
        <v>299</v>
      </c>
      <c r="G157" s="212">
        <v>0</v>
      </c>
      <c r="H157" s="212">
        <v>0</v>
      </c>
      <c r="I157" s="212">
        <v>0</v>
      </c>
      <c r="J157" s="213">
        <v>119</v>
      </c>
      <c r="K157" s="214">
        <f t="shared" si="23"/>
        <v>119</v>
      </c>
      <c r="L157" s="211" t="s">
        <v>270</v>
      </c>
      <c r="M157" s="211" t="s">
        <v>271</v>
      </c>
      <c r="N157" s="65">
        <v>458</v>
      </c>
      <c r="O157" s="65" t="s">
        <v>239</v>
      </c>
      <c r="P157" s="56" t="s">
        <v>300</v>
      </c>
      <c r="Q157" s="65">
        <v>119</v>
      </c>
      <c r="R157" s="56" t="s">
        <v>241</v>
      </c>
      <c r="S157" s="234">
        <v>1</v>
      </c>
      <c r="T157" s="235">
        <v>3</v>
      </c>
      <c r="U157" s="235">
        <v>1</v>
      </c>
      <c r="V157" s="235" t="s">
        <v>495</v>
      </c>
      <c r="W157" s="235">
        <v>2</v>
      </c>
      <c r="X157" s="235">
        <v>3</v>
      </c>
      <c r="Y157" s="235"/>
      <c r="Z157" s="235"/>
      <c r="AA157" s="235"/>
      <c r="AB157" s="235" t="s">
        <v>496</v>
      </c>
      <c r="AC157" s="235" t="s">
        <v>497</v>
      </c>
      <c r="AD157" s="235"/>
      <c r="AE157" s="235">
        <v>1</v>
      </c>
      <c r="AF157" s="235"/>
      <c r="AG157" s="235">
        <v>1</v>
      </c>
      <c r="AH157" s="173" t="s">
        <v>490</v>
      </c>
      <c r="AI157" s="240" t="s">
        <v>370</v>
      </c>
      <c r="AJ157" s="240">
        <v>97.2</v>
      </c>
      <c r="AK157" s="235">
        <v>6</v>
      </c>
      <c r="AL157" s="226"/>
      <c r="AM157" s="241"/>
    </row>
    <row r="158" spans="1:39" ht="75">
      <c r="A158" s="299" t="s">
        <v>575</v>
      </c>
      <c r="B158" s="297" t="s">
        <v>298</v>
      </c>
      <c r="C158" s="65"/>
      <c r="D158" s="65" t="s">
        <v>55</v>
      </c>
      <c r="E158" s="210"/>
      <c r="F158" s="211" t="s">
        <v>299</v>
      </c>
      <c r="G158" s="212">
        <v>0</v>
      </c>
      <c r="H158" s="212">
        <v>0</v>
      </c>
      <c r="I158" s="212">
        <v>0</v>
      </c>
      <c r="J158" s="213">
        <v>119</v>
      </c>
      <c r="K158" s="214">
        <f t="shared" si="23"/>
        <v>119</v>
      </c>
      <c r="L158" s="211" t="s">
        <v>270</v>
      </c>
      <c r="M158" s="211" t="s">
        <v>271</v>
      </c>
      <c r="N158" s="65">
        <v>458</v>
      </c>
      <c r="O158" s="65" t="s">
        <v>239</v>
      </c>
      <c r="P158" s="56" t="s">
        <v>300</v>
      </c>
      <c r="Q158" s="65">
        <v>119</v>
      </c>
      <c r="R158" s="56" t="s">
        <v>241</v>
      </c>
      <c r="S158" s="40">
        <v>1</v>
      </c>
      <c r="T158" s="51">
        <v>3</v>
      </c>
      <c r="U158" s="51">
        <v>1</v>
      </c>
      <c r="V158" s="252" t="s">
        <v>498</v>
      </c>
      <c r="W158" s="51">
        <v>3</v>
      </c>
      <c r="X158" s="51">
        <v>5</v>
      </c>
      <c r="Y158" s="51"/>
      <c r="Z158" s="51"/>
      <c r="AA158" s="51"/>
      <c r="AB158" s="52" t="s">
        <v>253</v>
      </c>
      <c r="AC158" s="250">
        <v>43070</v>
      </c>
      <c r="AD158" s="51"/>
      <c r="AE158" s="51">
        <v>1</v>
      </c>
      <c r="AF158" s="51"/>
      <c r="AG158" s="51">
        <v>1</v>
      </c>
      <c r="AH158" s="173" t="s">
        <v>490</v>
      </c>
      <c r="AI158" s="240" t="s">
        <v>370</v>
      </c>
      <c r="AJ158" s="58">
        <v>0.88</v>
      </c>
      <c r="AK158" s="52">
        <v>6</v>
      </c>
      <c r="AL158" s="253"/>
      <c r="AM158" s="254"/>
    </row>
    <row r="159" spans="1:39" ht="75">
      <c r="A159" s="299" t="s">
        <v>575</v>
      </c>
      <c r="B159" s="297" t="s">
        <v>298</v>
      </c>
      <c r="C159" s="65"/>
      <c r="D159" s="65" t="s">
        <v>55</v>
      </c>
      <c r="E159" s="210"/>
      <c r="F159" s="211" t="s">
        <v>299</v>
      </c>
      <c r="G159" s="212">
        <v>0</v>
      </c>
      <c r="H159" s="212">
        <v>0</v>
      </c>
      <c r="I159" s="212">
        <v>0</v>
      </c>
      <c r="J159" s="213">
        <v>119</v>
      </c>
      <c r="K159" s="214">
        <f t="shared" si="23"/>
        <v>119</v>
      </c>
      <c r="L159" s="211" t="s">
        <v>270</v>
      </c>
      <c r="M159" s="211" t="s">
        <v>271</v>
      </c>
      <c r="N159" s="65">
        <v>458</v>
      </c>
      <c r="O159" s="65" t="s">
        <v>239</v>
      </c>
      <c r="P159" s="56" t="s">
        <v>300</v>
      </c>
      <c r="Q159" s="65">
        <v>119</v>
      </c>
      <c r="R159" s="56" t="s">
        <v>241</v>
      </c>
      <c r="S159" s="40">
        <v>1</v>
      </c>
      <c r="T159" s="51">
        <v>3</v>
      </c>
      <c r="U159" s="51">
        <v>1</v>
      </c>
      <c r="V159" s="252" t="s">
        <v>499</v>
      </c>
      <c r="W159" s="51">
        <v>2</v>
      </c>
      <c r="X159" s="51">
        <v>2</v>
      </c>
      <c r="Y159" s="51"/>
      <c r="Z159" s="51"/>
      <c r="AA159" s="51"/>
      <c r="AB159" s="52" t="s">
        <v>373</v>
      </c>
      <c r="AC159" s="250">
        <v>43071</v>
      </c>
      <c r="AD159" s="51"/>
      <c r="AE159" s="51">
        <v>1</v>
      </c>
      <c r="AF159" s="51"/>
      <c r="AG159" s="51">
        <v>1</v>
      </c>
      <c r="AH159" s="173" t="s">
        <v>490</v>
      </c>
      <c r="AI159" s="240" t="s">
        <v>370</v>
      </c>
      <c r="AJ159" s="58">
        <v>0.9</v>
      </c>
      <c r="AK159" s="52">
        <v>4</v>
      </c>
      <c r="AL159" s="253"/>
      <c r="AM159" s="254"/>
    </row>
    <row r="160" spans="1:39" ht="101.25">
      <c r="A160" s="299" t="s">
        <v>575</v>
      </c>
      <c r="B160" s="297" t="s">
        <v>298</v>
      </c>
      <c r="C160" s="65"/>
      <c r="D160" s="65" t="s">
        <v>55</v>
      </c>
      <c r="E160" s="210"/>
      <c r="F160" s="211" t="s">
        <v>299</v>
      </c>
      <c r="G160" s="212">
        <v>0</v>
      </c>
      <c r="H160" s="212">
        <v>0</v>
      </c>
      <c r="I160" s="212">
        <v>0</v>
      </c>
      <c r="J160" s="213">
        <v>119</v>
      </c>
      <c r="K160" s="214">
        <f t="shared" si="23"/>
        <v>119</v>
      </c>
      <c r="L160" s="211" t="s">
        <v>270</v>
      </c>
      <c r="M160" s="211" t="s">
        <v>271</v>
      </c>
      <c r="N160" s="65">
        <v>458</v>
      </c>
      <c r="O160" s="65" t="s">
        <v>239</v>
      </c>
      <c r="P160" s="56" t="s">
        <v>300</v>
      </c>
      <c r="Q160" s="65">
        <v>119</v>
      </c>
      <c r="R160" s="56" t="s">
        <v>241</v>
      </c>
      <c r="S160" s="40">
        <v>1</v>
      </c>
      <c r="T160" s="51">
        <v>4</v>
      </c>
      <c r="U160" s="51">
        <v>1</v>
      </c>
      <c r="V160" s="252" t="s">
        <v>500</v>
      </c>
      <c r="W160" s="51">
        <v>3</v>
      </c>
      <c r="X160" s="51">
        <v>1</v>
      </c>
      <c r="Y160" s="51"/>
      <c r="Z160" s="51">
        <v>3</v>
      </c>
      <c r="AA160" s="51" t="s">
        <v>501</v>
      </c>
      <c r="AB160" s="52" t="s">
        <v>502</v>
      </c>
      <c r="AC160" s="250">
        <v>42777</v>
      </c>
      <c r="AD160" s="51"/>
      <c r="AE160" s="51">
        <v>1</v>
      </c>
      <c r="AF160" s="51"/>
      <c r="AG160" s="51">
        <v>1</v>
      </c>
      <c r="AH160" s="173" t="s">
        <v>503</v>
      </c>
      <c r="AI160" s="226" t="s">
        <v>504</v>
      </c>
      <c r="AJ160" s="58">
        <v>1</v>
      </c>
      <c r="AK160" s="52">
        <v>0</v>
      </c>
      <c r="AL160" s="253"/>
      <c r="AM160" s="254"/>
    </row>
    <row r="161" spans="1:39" ht="101.25">
      <c r="A161" s="299" t="s">
        <v>575</v>
      </c>
      <c r="B161" s="297" t="s">
        <v>298</v>
      </c>
      <c r="C161" s="65"/>
      <c r="D161" s="65" t="s">
        <v>55</v>
      </c>
      <c r="E161" s="210"/>
      <c r="F161" s="211" t="s">
        <v>299</v>
      </c>
      <c r="G161" s="212">
        <v>0</v>
      </c>
      <c r="H161" s="212">
        <v>0</v>
      </c>
      <c r="I161" s="212">
        <v>0</v>
      </c>
      <c r="J161" s="213">
        <v>119</v>
      </c>
      <c r="K161" s="214">
        <f t="shared" si="23"/>
        <v>119</v>
      </c>
      <c r="L161" s="211" t="s">
        <v>270</v>
      </c>
      <c r="M161" s="211" t="s">
        <v>271</v>
      </c>
      <c r="N161" s="65">
        <v>458</v>
      </c>
      <c r="O161" s="65" t="s">
        <v>239</v>
      </c>
      <c r="P161" s="56" t="s">
        <v>300</v>
      </c>
      <c r="Q161" s="65">
        <v>119</v>
      </c>
      <c r="R161" s="56" t="s">
        <v>241</v>
      </c>
      <c r="S161" s="40">
        <v>1</v>
      </c>
      <c r="T161" s="51">
        <v>5</v>
      </c>
      <c r="U161" s="51">
        <v>1</v>
      </c>
      <c r="V161" s="252" t="s">
        <v>500</v>
      </c>
      <c r="W161" s="51">
        <v>3</v>
      </c>
      <c r="X161" s="51">
        <v>1</v>
      </c>
      <c r="Y161" s="51"/>
      <c r="Z161" s="51">
        <v>3</v>
      </c>
      <c r="AA161" s="51" t="s">
        <v>505</v>
      </c>
      <c r="AB161" s="52" t="s">
        <v>502</v>
      </c>
      <c r="AC161" s="250">
        <v>42958</v>
      </c>
      <c r="AD161" s="51"/>
      <c r="AE161" s="51">
        <v>1</v>
      </c>
      <c r="AF161" s="51"/>
      <c r="AG161" s="51">
        <v>1</v>
      </c>
      <c r="AH161" s="173" t="s">
        <v>506</v>
      </c>
      <c r="AI161" s="226" t="s">
        <v>504</v>
      </c>
      <c r="AJ161" s="58">
        <v>1</v>
      </c>
      <c r="AK161" s="52">
        <v>0</v>
      </c>
      <c r="AL161" s="253"/>
      <c r="AM161" s="254"/>
    </row>
    <row r="162" spans="1:39" ht="101.25">
      <c r="A162" s="299" t="s">
        <v>575</v>
      </c>
      <c r="B162" s="297" t="s">
        <v>298</v>
      </c>
      <c r="C162" s="65"/>
      <c r="D162" s="65" t="s">
        <v>55</v>
      </c>
      <c r="E162" s="210"/>
      <c r="F162" s="211" t="s">
        <v>299</v>
      </c>
      <c r="G162" s="212">
        <v>0</v>
      </c>
      <c r="H162" s="212">
        <v>0</v>
      </c>
      <c r="I162" s="212">
        <v>0</v>
      </c>
      <c r="J162" s="213">
        <v>119</v>
      </c>
      <c r="K162" s="214">
        <f t="shared" si="23"/>
        <v>119</v>
      </c>
      <c r="L162" s="211" t="s">
        <v>270</v>
      </c>
      <c r="M162" s="211" t="s">
        <v>271</v>
      </c>
      <c r="N162" s="65">
        <v>458</v>
      </c>
      <c r="O162" s="65" t="s">
        <v>239</v>
      </c>
      <c r="P162" s="56" t="s">
        <v>300</v>
      </c>
      <c r="Q162" s="65">
        <v>119</v>
      </c>
      <c r="R162" s="56" t="s">
        <v>241</v>
      </c>
      <c r="S162" s="40">
        <v>1</v>
      </c>
      <c r="T162" s="51">
        <v>19</v>
      </c>
      <c r="U162" s="51">
        <v>1</v>
      </c>
      <c r="V162" s="252" t="s">
        <v>500</v>
      </c>
      <c r="W162" s="51">
        <v>3</v>
      </c>
      <c r="X162" s="51">
        <v>1</v>
      </c>
      <c r="Y162" s="51"/>
      <c r="Z162" s="51">
        <v>3</v>
      </c>
      <c r="AA162" s="51" t="s">
        <v>501</v>
      </c>
      <c r="AB162" s="52" t="s">
        <v>502</v>
      </c>
      <c r="AC162" s="250">
        <v>42837</v>
      </c>
      <c r="AD162" s="51"/>
      <c r="AE162" s="51">
        <v>1</v>
      </c>
      <c r="AF162" s="51"/>
      <c r="AG162" s="51">
        <v>1</v>
      </c>
      <c r="AH162" s="173" t="s">
        <v>507</v>
      </c>
      <c r="AI162" s="226" t="s">
        <v>504</v>
      </c>
      <c r="AJ162" s="58">
        <v>1</v>
      </c>
      <c r="AK162" s="52">
        <v>0</v>
      </c>
      <c r="AL162" s="253"/>
      <c r="AM162" s="254"/>
    </row>
    <row r="163" spans="1:39" ht="101.25">
      <c r="A163" s="299" t="s">
        <v>575</v>
      </c>
      <c r="B163" s="297" t="s">
        <v>298</v>
      </c>
      <c r="C163" s="65"/>
      <c r="D163" s="65" t="s">
        <v>55</v>
      </c>
      <c r="E163" s="210"/>
      <c r="F163" s="211" t="s">
        <v>299</v>
      </c>
      <c r="G163" s="212">
        <v>0</v>
      </c>
      <c r="H163" s="212">
        <v>0</v>
      </c>
      <c r="I163" s="212">
        <v>0</v>
      </c>
      <c r="J163" s="213">
        <v>119</v>
      </c>
      <c r="K163" s="214">
        <f t="shared" si="23"/>
        <v>119</v>
      </c>
      <c r="L163" s="211" t="s">
        <v>270</v>
      </c>
      <c r="M163" s="211" t="s">
        <v>271</v>
      </c>
      <c r="N163" s="65">
        <v>458</v>
      </c>
      <c r="O163" s="65" t="s">
        <v>239</v>
      </c>
      <c r="P163" s="56" t="s">
        <v>300</v>
      </c>
      <c r="Q163" s="65">
        <v>119</v>
      </c>
      <c r="R163" s="56" t="s">
        <v>241</v>
      </c>
      <c r="S163" s="40">
        <v>1</v>
      </c>
      <c r="T163" s="51">
        <v>4</v>
      </c>
      <c r="U163" s="51">
        <v>1</v>
      </c>
      <c r="V163" s="252" t="s">
        <v>500</v>
      </c>
      <c r="W163" s="51">
        <v>3</v>
      </c>
      <c r="X163" s="51">
        <v>1</v>
      </c>
      <c r="Y163" s="51"/>
      <c r="Z163" s="51">
        <v>3</v>
      </c>
      <c r="AA163" s="51" t="s">
        <v>508</v>
      </c>
      <c r="AB163" s="52" t="s">
        <v>502</v>
      </c>
      <c r="AC163" s="250" t="s">
        <v>509</v>
      </c>
      <c r="AD163" s="51"/>
      <c r="AE163" s="51">
        <v>1</v>
      </c>
      <c r="AF163" s="51"/>
      <c r="AG163" s="51">
        <v>1</v>
      </c>
      <c r="AH163" s="173" t="s">
        <v>510</v>
      </c>
      <c r="AI163" s="226" t="s">
        <v>504</v>
      </c>
      <c r="AJ163" s="58">
        <v>1</v>
      </c>
      <c r="AK163" s="52">
        <v>0</v>
      </c>
      <c r="AL163" s="253"/>
      <c r="AM163" s="254"/>
    </row>
    <row r="164" spans="1:39" ht="78.75">
      <c r="A164" s="299" t="s">
        <v>575</v>
      </c>
      <c r="B164" s="297" t="s">
        <v>298</v>
      </c>
      <c r="C164" s="65"/>
      <c r="D164" s="65" t="s">
        <v>55</v>
      </c>
      <c r="E164" s="210"/>
      <c r="F164" s="211" t="s">
        <v>299</v>
      </c>
      <c r="G164" s="212">
        <v>0</v>
      </c>
      <c r="H164" s="212">
        <v>0</v>
      </c>
      <c r="I164" s="212">
        <v>0</v>
      </c>
      <c r="J164" s="213">
        <v>119</v>
      </c>
      <c r="K164" s="214">
        <f t="shared" si="23"/>
        <v>119</v>
      </c>
      <c r="L164" s="211" t="s">
        <v>270</v>
      </c>
      <c r="M164" s="211" t="s">
        <v>271</v>
      </c>
      <c r="N164" s="65">
        <v>458</v>
      </c>
      <c r="O164" s="65" t="s">
        <v>239</v>
      </c>
      <c r="P164" s="56" t="s">
        <v>300</v>
      </c>
      <c r="Q164" s="65">
        <v>119</v>
      </c>
      <c r="R164" s="56" t="s">
        <v>241</v>
      </c>
      <c r="S164" s="40">
        <v>1</v>
      </c>
      <c r="T164" s="51">
        <v>5</v>
      </c>
      <c r="U164" s="51">
        <v>1</v>
      </c>
      <c r="V164" s="252" t="s">
        <v>511</v>
      </c>
      <c r="W164" s="51">
        <v>3</v>
      </c>
      <c r="X164" s="51">
        <v>1</v>
      </c>
      <c r="Y164" s="51"/>
      <c r="Z164" s="51">
        <v>3</v>
      </c>
      <c r="AA164" s="51" t="s">
        <v>501</v>
      </c>
      <c r="AB164" s="52" t="s">
        <v>512</v>
      </c>
      <c r="AC164" s="250">
        <v>42805</v>
      </c>
      <c r="AD164" s="51"/>
      <c r="AE164" s="51">
        <v>1</v>
      </c>
      <c r="AF164" s="51"/>
      <c r="AG164" s="51">
        <v>1</v>
      </c>
      <c r="AH164" s="173" t="s">
        <v>513</v>
      </c>
      <c r="AI164" s="226" t="s">
        <v>504</v>
      </c>
      <c r="AJ164" s="58">
        <v>1</v>
      </c>
      <c r="AK164" s="52">
        <v>0</v>
      </c>
      <c r="AL164" s="253"/>
      <c r="AM164" s="254"/>
    </row>
    <row r="165" spans="1:39" ht="78.75">
      <c r="A165" s="299" t="s">
        <v>575</v>
      </c>
      <c r="B165" s="297" t="s">
        <v>298</v>
      </c>
      <c r="C165" s="65"/>
      <c r="D165" s="65" t="s">
        <v>55</v>
      </c>
      <c r="E165" s="210"/>
      <c r="F165" s="211" t="s">
        <v>299</v>
      </c>
      <c r="G165" s="212">
        <v>0</v>
      </c>
      <c r="H165" s="212">
        <v>0</v>
      </c>
      <c r="I165" s="212">
        <v>0</v>
      </c>
      <c r="J165" s="213">
        <v>119</v>
      </c>
      <c r="K165" s="214">
        <f t="shared" si="23"/>
        <v>119</v>
      </c>
      <c r="L165" s="211" t="s">
        <v>270</v>
      </c>
      <c r="M165" s="211" t="s">
        <v>271</v>
      </c>
      <c r="N165" s="65">
        <v>458</v>
      </c>
      <c r="O165" s="65" t="s">
        <v>239</v>
      </c>
      <c r="P165" s="56" t="s">
        <v>300</v>
      </c>
      <c r="Q165" s="65">
        <v>119</v>
      </c>
      <c r="R165" s="56" t="s">
        <v>241</v>
      </c>
      <c r="S165" s="40">
        <v>1</v>
      </c>
      <c r="T165" s="51">
        <v>4</v>
      </c>
      <c r="U165" s="51">
        <v>1</v>
      </c>
      <c r="V165" s="252" t="s">
        <v>511</v>
      </c>
      <c r="W165" s="51">
        <v>3</v>
      </c>
      <c r="X165" s="51">
        <v>1</v>
      </c>
      <c r="Y165" s="51"/>
      <c r="Z165" s="51">
        <v>3</v>
      </c>
      <c r="AA165" s="51" t="s">
        <v>505</v>
      </c>
      <c r="AB165" s="52" t="s">
        <v>512</v>
      </c>
      <c r="AC165" s="250">
        <v>43019</v>
      </c>
      <c r="AD165" s="51"/>
      <c r="AE165" s="51">
        <v>1</v>
      </c>
      <c r="AF165" s="51"/>
      <c r="AG165" s="51">
        <v>1</v>
      </c>
      <c r="AH165" s="173" t="s">
        <v>507</v>
      </c>
      <c r="AI165" s="226" t="s">
        <v>504</v>
      </c>
      <c r="AJ165" s="58">
        <v>1</v>
      </c>
      <c r="AK165" s="52">
        <v>0</v>
      </c>
      <c r="AL165" s="253"/>
      <c r="AM165" s="254"/>
    </row>
    <row r="166" spans="1:39" ht="78.75">
      <c r="A166" s="299" t="s">
        <v>575</v>
      </c>
      <c r="B166" s="297" t="s">
        <v>298</v>
      </c>
      <c r="C166" s="65"/>
      <c r="D166" s="65" t="s">
        <v>55</v>
      </c>
      <c r="E166" s="210"/>
      <c r="F166" s="211" t="s">
        <v>299</v>
      </c>
      <c r="G166" s="212">
        <v>0</v>
      </c>
      <c r="H166" s="212">
        <v>0</v>
      </c>
      <c r="I166" s="212">
        <v>0</v>
      </c>
      <c r="J166" s="213">
        <v>119</v>
      </c>
      <c r="K166" s="214">
        <f t="shared" si="23"/>
        <v>119</v>
      </c>
      <c r="L166" s="211" t="s">
        <v>270</v>
      </c>
      <c r="M166" s="211" t="s">
        <v>271</v>
      </c>
      <c r="N166" s="65">
        <v>458</v>
      </c>
      <c r="O166" s="65" t="s">
        <v>239</v>
      </c>
      <c r="P166" s="56" t="s">
        <v>300</v>
      </c>
      <c r="Q166" s="65">
        <v>119</v>
      </c>
      <c r="R166" s="56" t="s">
        <v>241</v>
      </c>
      <c r="S166" s="40">
        <v>1</v>
      </c>
      <c r="T166" s="51">
        <v>5</v>
      </c>
      <c r="U166" s="51">
        <v>1</v>
      </c>
      <c r="V166" s="252" t="s">
        <v>511</v>
      </c>
      <c r="W166" s="51">
        <v>3</v>
      </c>
      <c r="X166" s="51">
        <v>1</v>
      </c>
      <c r="Y166" s="51"/>
      <c r="Z166" s="51">
        <v>3</v>
      </c>
      <c r="AA166" s="51" t="s">
        <v>501</v>
      </c>
      <c r="AB166" s="52" t="s">
        <v>512</v>
      </c>
      <c r="AC166" s="250">
        <v>43081</v>
      </c>
      <c r="AD166" s="51"/>
      <c r="AE166" s="51">
        <v>1</v>
      </c>
      <c r="AF166" s="51"/>
      <c r="AG166" s="51">
        <v>1</v>
      </c>
      <c r="AH166" s="173" t="s">
        <v>510</v>
      </c>
      <c r="AI166" s="226" t="s">
        <v>504</v>
      </c>
      <c r="AJ166" s="58">
        <v>1</v>
      </c>
      <c r="AK166" s="52">
        <v>0</v>
      </c>
      <c r="AL166" s="253"/>
      <c r="AM166" s="254"/>
    </row>
    <row r="167" spans="1:39" ht="75">
      <c r="A167" s="299" t="s">
        <v>575</v>
      </c>
      <c r="B167" s="297" t="s">
        <v>298</v>
      </c>
      <c r="C167" s="65"/>
      <c r="D167" s="65" t="s">
        <v>55</v>
      </c>
      <c r="E167" s="210"/>
      <c r="F167" s="211" t="s">
        <v>299</v>
      </c>
      <c r="G167" s="212">
        <v>0</v>
      </c>
      <c r="H167" s="212">
        <v>0</v>
      </c>
      <c r="I167" s="212">
        <v>0</v>
      </c>
      <c r="J167" s="213">
        <v>119</v>
      </c>
      <c r="K167" s="214">
        <f t="shared" si="23"/>
        <v>119</v>
      </c>
      <c r="L167" s="211" t="s">
        <v>270</v>
      </c>
      <c r="M167" s="211" t="s">
        <v>271</v>
      </c>
      <c r="N167" s="65">
        <v>458</v>
      </c>
      <c r="O167" s="65" t="s">
        <v>239</v>
      </c>
      <c r="P167" s="56" t="s">
        <v>300</v>
      </c>
      <c r="Q167" s="65">
        <v>119</v>
      </c>
      <c r="R167" s="56" t="s">
        <v>241</v>
      </c>
      <c r="S167" s="40">
        <v>1</v>
      </c>
      <c r="T167" s="51">
        <v>3</v>
      </c>
      <c r="U167" s="51">
        <v>1</v>
      </c>
      <c r="V167" s="252" t="s">
        <v>514</v>
      </c>
      <c r="W167" s="51">
        <v>3</v>
      </c>
      <c r="X167" s="51">
        <v>1</v>
      </c>
      <c r="Y167" s="51"/>
      <c r="Z167" s="51">
        <v>3</v>
      </c>
      <c r="AA167" s="51" t="s">
        <v>508</v>
      </c>
      <c r="AB167" s="52" t="s">
        <v>515</v>
      </c>
      <c r="AC167" s="250" t="s">
        <v>516</v>
      </c>
      <c r="AD167" s="51"/>
      <c r="AE167" s="51">
        <v>1</v>
      </c>
      <c r="AF167" s="51"/>
      <c r="AG167" s="51">
        <v>1</v>
      </c>
      <c r="AH167" s="173" t="s">
        <v>513</v>
      </c>
      <c r="AI167" s="226" t="s">
        <v>504</v>
      </c>
      <c r="AJ167" s="58">
        <v>1</v>
      </c>
      <c r="AK167" s="52">
        <v>0</v>
      </c>
      <c r="AL167" s="253"/>
      <c r="AM167" s="254"/>
    </row>
    <row r="168" spans="1:39" ht="75">
      <c r="A168" s="299" t="s">
        <v>575</v>
      </c>
      <c r="B168" s="297" t="s">
        <v>298</v>
      </c>
      <c r="C168" s="65"/>
      <c r="D168" s="65" t="s">
        <v>55</v>
      </c>
      <c r="E168" s="210"/>
      <c r="F168" s="211" t="s">
        <v>299</v>
      </c>
      <c r="G168" s="212">
        <v>0</v>
      </c>
      <c r="H168" s="212">
        <v>0</v>
      </c>
      <c r="I168" s="212">
        <v>0</v>
      </c>
      <c r="J168" s="213">
        <v>119</v>
      </c>
      <c r="K168" s="214">
        <f t="shared" si="23"/>
        <v>119</v>
      </c>
      <c r="L168" s="211" t="s">
        <v>270</v>
      </c>
      <c r="M168" s="211" t="s">
        <v>271</v>
      </c>
      <c r="N168" s="65">
        <v>458</v>
      </c>
      <c r="O168" s="65" t="s">
        <v>239</v>
      </c>
      <c r="P168" s="56" t="s">
        <v>300</v>
      </c>
      <c r="Q168" s="65">
        <v>119</v>
      </c>
      <c r="R168" s="56" t="s">
        <v>241</v>
      </c>
      <c r="S168" s="40">
        <v>1</v>
      </c>
      <c r="T168" s="51">
        <v>3</v>
      </c>
      <c r="U168" s="51">
        <v>1</v>
      </c>
      <c r="V168" s="252" t="s">
        <v>514</v>
      </c>
      <c r="W168" s="51">
        <v>3</v>
      </c>
      <c r="X168" s="51">
        <v>1</v>
      </c>
      <c r="Y168" s="51"/>
      <c r="Z168" s="51">
        <v>3</v>
      </c>
      <c r="AA168" s="51" t="s">
        <v>501</v>
      </c>
      <c r="AB168" s="52" t="s">
        <v>515</v>
      </c>
      <c r="AC168" s="250" t="s">
        <v>517</v>
      </c>
      <c r="AD168" s="51"/>
      <c r="AE168" s="51">
        <v>1</v>
      </c>
      <c r="AF168" s="51"/>
      <c r="AG168" s="51">
        <v>1</v>
      </c>
      <c r="AH168" s="173" t="s">
        <v>507</v>
      </c>
      <c r="AI168" s="226" t="s">
        <v>504</v>
      </c>
      <c r="AJ168" s="58">
        <v>1</v>
      </c>
      <c r="AK168" s="52">
        <v>0</v>
      </c>
      <c r="AL168" s="253"/>
      <c r="AM168" s="254"/>
    </row>
    <row r="169" spans="1:39" ht="75">
      <c r="A169" s="299" t="s">
        <v>575</v>
      </c>
      <c r="B169" s="297" t="s">
        <v>298</v>
      </c>
      <c r="C169" s="65"/>
      <c r="D169" s="65" t="s">
        <v>55</v>
      </c>
      <c r="E169" s="210"/>
      <c r="F169" s="211" t="s">
        <v>299</v>
      </c>
      <c r="G169" s="212">
        <v>0</v>
      </c>
      <c r="H169" s="212">
        <v>0</v>
      </c>
      <c r="I169" s="212">
        <v>0</v>
      </c>
      <c r="J169" s="213">
        <v>119</v>
      </c>
      <c r="K169" s="214">
        <f t="shared" si="23"/>
        <v>119</v>
      </c>
      <c r="L169" s="211" t="s">
        <v>270</v>
      </c>
      <c r="M169" s="211" t="s">
        <v>271</v>
      </c>
      <c r="N169" s="65">
        <v>458</v>
      </c>
      <c r="O169" s="65" t="s">
        <v>239</v>
      </c>
      <c r="P169" s="56" t="s">
        <v>300</v>
      </c>
      <c r="Q169" s="65">
        <v>119</v>
      </c>
      <c r="R169" s="56" t="s">
        <v>241</v>
      </c>
      <c r="S169" s="40">
        <v>1</v>
      </c>
      <c r="T169" s="51">
        <v>3</v>
      </c>
      <c r="U169" s="51">
        <v>1</v>
      </c>
      <c r="V169" s="252" t="s">
        <v>514</v>
      </c>
      <c r="W169" s="51">
        <v>3</v>
      </c>
      <c r="X169" s="51">
        <v>1</v>
      </c>
      <c r="Y169" s="51"/>
      <c r="Z169" s="51">
        <v>3</v>
      </c>
      <c r="AA169" s="51" t="s">
        <v>505</v>
      </c>
      <c r="AB169" s="52" t="s">
        <v>515</v>
      </c>
      <c r="AC169" s="250">
        <v>43051</v>
      </c>
      <c r="AD169" s="51"/>
      <c r="AE169" s="51">
        <v>1</v>
      </c>
      <c r="AF169" s="51"/>
      <c r="AG169" s="51">
        <v>1</v>
      </c>
      <c r="AH169" s="173" t="s">
        <v>510</v>
      </c>
      <c r="AI169" s="226" t="s">
        <v>504</v>
      </c>
      <c r="AJ169" s="58">
        <v>1</v>
      </c>
      <c r="AK169" s="52">
        <v>0</v>
      </c>
      <c r="AL169" s="253"/>
      <c r="AM169" s="254"/>
    </row>
    <row r="170" spans="1:39" ht="75">
      <c r="A170" s="299" t="s">
        <v>575</v>
      </c>
      <c r="B170" s="297" t="s">
        <v>298</v>
      </c>
      <c r="C170" s="65"/>
      <c r="D170" s="65" t="s">
        <v>55</v>
      </c>
      <c r="E170" s="210"/>
      <c r="F170" s="211" t="s">
        <v>299</v>
      </c>
      <c r="G170" s="212">
        <v>0</v>
      </c>
      <c r="H170" s="212">
        <v>0</v>
      </c>
      <c r="I170" s="212">
        <v>0</v>
      </c>
      <c r="J170" s="213">
        <v>119</v>
      </c>
      <c r="K170" s="214">
        <f t="shared" si="23"/>
        <v>119</v>
      </c>
      <c r="L170" s="211" t="s">
        <v>270</v>
      </c>
      <c r="M170" s="211" t="s">
        <v>271</v>
      </c>
      <c r="N170" s="65">
        <v>458</v>
      </c>
      <c r="O170" s="65" t="s">
        <v>239</v>
      </c>
      <c r="P170" s="56" t="s">
        <v>300</v>
      </c>
      <c r="Q170" s="65">
        <v>119</v>
      </c>
      <c r="R170" s="56" t="s">
        <v>241</v>
      </c>
      <c r="S170" s="40">
        <v>1</v>
      </c>
      <c r="T170" s="51">
        <v>3</v>
      </c>
      <c r="U170" s="51">
        <v>1</v>
      </c>
      <c r="V170" s="252" t="s">
        <v>518</v>
      </c>
      <c r="W170" s="51">
        <v>3</v>
      </c>
      <c r="X170" s="51">
        <v>1</v>
      </c>
      <c r="Y170" s="51"/>
      <c r="Z170" s="51">
        <v>3</v>
      </c>
      <c r="AA170" s="51" t="s">
        <v>501</v>
      </c>
      <c r="AB170" s="52" t="s">
        <v>519</v>
      </c>
      <c r="AC170" s="250" t="s">
        <v>520</v>
      </c>
      <c r="AD170" s="51"/>
      <c r="AE170" s="51">
        <v>1</v>
      </c>
      <c r="AF170" s="51"/>
      <c r="AG170" s="51">
        <v>1</v>
      </c>
      <c r="AH170" s="173" t="s">
        <v>513</v>
      </c>
      <c r="AI170" s="226" t="s">
        <v>504</v>
      </c>
      <c r="AJ170" s="58">
        <v>1</v>
      </c>
      <c r="AK170" s="52">
        <v>0</v>
      </c>
      <c r="AL170" s="253"/>
      <c r="AM170" s="254"/>
    </row>
    <row r="171" spans="1:39" ht="75">
      <c r="A171" s="299" t="s">
        <v>575</v>
      </c>
      <c r="B171" s="297" t="s">
        <v>298</v>
      </c>
      <c r="C171" s="65"/>
      <c r="D171" s="65" t="s">
        <v>55</v>
      </c>
      <c r="E171" s="210"/>
      <c r="F171" s="211" t="s">
        <v>299</v>
      </c>
      <c r="G171" s="212">
        <v>0</v>
      </c>
      <c r="H171" s="212">
        <v>0</v>
      </c>
      <c r="I171" s="212">
        <v>0</v>
      </c>
      <c r="J171" s="213">
        <v>119</v>
      </c>
      <c r="K171" s="214">
        <f t="shared" si="23"/>
        <v>119</v>
      </c>
      <c r="L171" s="211" t="s">
        <v>270</v>
      </c>
      <c r="M171" s="211" t="s">
        <v>271</v>
      </c>
      <c r="N171" s="65">
        <v>458</v>
      </c>
      <c r="O171" s="65" t="s">
        <v>239</v>
      </c>
      <c r="P171" s="56" t="s">
        <v>300</v>
      </c>
      <c r="Q171" s="65">
        <v>119</v>
      </c>
      <c r="R171" s="56" t="s">
        <v>241</v>
      </c>
      <c r="S171" s="40">
        <v>1</v>
      </c>
      <c r="T171" s="51">
        <v>5</v>
      </c>
      <c r="U171" s="51">
        <v>1</v>
      </c>
      <c r="V171" s="252" t="s">
        <v>518</v>
      </c>
      <c r="W171" s="51">
        <v>3</v>
      </c>
      <c r="X171" s="51">
        <v>1</v>
      </c>
      <c r="Y171" s="51"/>
      <c r="Z171" s="51">
        <v>3</v>
      </c>
      <c r="AA171" s="51" t="s">
        <v>508</v>
      </c>
      <c r="AB171" s="52" t="s">
        <v>519</v>
      </c>
      <c r="AC171" s="250" t="s">
        <v>521</v>
      </c>
      <c r="AD171" s="51"/>
      <c r="AE171" s="51">
        <v>1</v>
      </c>
      <c r="AF171" s="51"/>
      <c r="AG171" s="51">
        <v>1</v>
      </c>
      <c r="AH171" s="173" t="s">
        <v>507</v>
      </c>
      <c r="AI171" s="226" t="s">
        <v>504</v>
      </c>
      <c r="AJ171" s="58">
        <v>1</v>
      </c>
      <c r="AK171" s="52">
        <v>0</v>
      </c>
      <c r="AL171" s="253"/>
      <c r="AM171" s="254"/>
    </row>
    <row r="172" spans="1:39" ht="75">
      <c r="A172" s="299" t="s">
        <v>575</v>
      </c>
      <c r="B172" s="297" t="s">
        <v>298</v>
      </c>
      <c r="C172" s="65"/>
      <c r="D172" s="65" t="s">
        <v>55</v>
      </c>
      <c r="E172" s="210"/>
      <c r="F172" s="211" t="s">
        <v>299</v>
      </c>
      <c r="G172" s="212">
        <v>0</v>
      </c>
      <c r="H172" s="212">
        <v>0</v>
      </c>
      <c r="I172" s="212">
        <v>0</v>
      </c>
      <c r="J172" s="213">
        <v>119</v>
      </c>
      <c r="K172" s="214">
        <f t="shared" si="23"/>
        <v>119</v>
      </c>
      <c r="L172" s="211" t="s">
        <v>270</v>
      </c>
      <c r="M172" s="211" t="s">
        <v>271</v>
      </c>
      <c r="N172" s="65">
        <v>458</v>
      </c>
      <c r="O172" s="65" t="s">
        <v>239</v>
      </c>
      <c r="P172" s="56" t="s">
        <v>300</v>
      </c>
      <c r="Q172" s="65">
        <v>119</v>
      </c>
      <c r="R172" s="56" t="s">
        <v>241</v>
      </c>
      <c r="S172" s="40">
        <v>1</v>
      </c>
      <c r="T172" s="51">
        <v>4</v>
      </c>
      <c r="U172" s="51">
        <v>1</v>
      </c>
      <c r="V172" s="252" t="s">
        <v>518</v>
      </c>
      <c r="W172" s="51">
        <v>3</v>
      </c>
      <c r="X172" s="51">
        <v>1</v>
      </c>
      <c r="Y172" s="51"/>
      <c r="Z172" s="51">
        <v>3</v>
      </c>
      <c r="AA172" s="51" t="s">
        <v>501</v>
      </c>
      <c r="AB172" s="52" t="s">
        <v>519</v>
      </c>
      <c r="AC172" s="250" t="s">
        <v>522</v>
      </c>
      <c r="AD172" s="51"/>
      <c r="AE172" s="51">
        <v>1</v>
      </c>
      <c r="AF172" s="51"/>
      <c r="AG172" s="51">
        <v>1</v>
      </c>
      <c r="AH172" s="173" t="s">
        <v>510</v>
      </c>
      <c r="AI172" s="226" t="s">
        <v>504</v>
      </c>
      <c r="AJ172" s="58">
        <v>1</v>
      </c>
      <c r="AK172" s="52">
        <v>0</v>
      </c>
      <c r="AL172" s="253"/>
      <c r="AM172" s="254"/>
    </row>
    <row r="173" spans="1:39" ht="75">
      <c r="A173" s="299" t="s">
        <v>575</v>
      </c>
      <c r="B173" s="297" t="s">
        <v>298</v>
      </c>
      <c r="C173" s="65"/>
      <c r="D173" s="65" t="s">
        <v>55</v>
      </c>
      <c r="E173" s="210"/>
      <c r="F173" s="211" t="s">
        <v>299</v>
      </c>
      <c r="G173" s="212">
        <v>0</v>
      </c>
      <c r="H173" s="212">
        <v>0</v>
      </c>
      <c r="I173" s="212">
        <v>0</v>
      </c>
      <c r="J173" s="213">
        <v>119</v>
      </c>
      <c r="K173" s="214">
        <f t="shared" si="23"/>
        <v>119</v>
      </c>
      <c r="L173" s="211" t="s">
        <v>270</v>
      </c>
      <c r="M173" s="211" t="s">
        <v>271</v>
      </c>
      <c r="N173" s="65">
        <v>458</v>
      </c>
      <c r="O173" s="65" t="s">
        <v>239</v>
      </c>
      <c r="P173" s="56" t="s">
        <v>300</v>
      </c>
      <c r="Q173" s="65">
        <v>119</v>
      </c>
      <c r="R173" s="56" t="s">
        <v>241</v>
      </c>
      <c r="S173" s="40">
        <v>1</v>
      </c>
      <c r="T173" s="51">
        <v>4</v>
      </c>
      <c r="U173" s="51">
        <v>1</v>
      </c>
      <c r="V173" s="252" t="s">
        <v>523</v>
      </c>
      <c r="W173" s="51">
        <v>3</v>
      </c>
      <c r="X173" s="51">
        <v>1</v>
      </c>
      <c r="Y173" s="51"/>
      <c r="Z173" s="51">
        <v>3</v>
      </c>
      <c r="AA173" s="51" t="s">
        <v>505</v>
      </c>
      <c r="AB173" s="52" t="s">
        <v>524</v>
      </c>
      <c r="AC173" s="250">
        <v>42864</v>
      </c>
      <c r="AD173" s="51"/>
      <c r="AE173" s="51">
        <v>1</v>
      </c>
      <c r="AF173" s="51"/>
      <c r="AG173" s="51">
        <v>1</v>
      </c>
      <c r="AH173" s="173" t="s">
        <v>513</v>
      </c>
      <c r="AI173" s="226" t="s">
        <v>504</v>
      </c>
      <c r="AJ173" s="58">
        <v>1</v>
      </c>
      <c r="AK173" s="52">
        <v>0</v>
      </c>
      <c r="AL173" s="253"/>
      <c r="AM173" s="254"/>
    </row>
    <row r="174" spans="1:39" ht="75">
      <c r="A174" s="299" t="s">
        <v>575</v>
      </c>
      <c r="B174" s="297" t="s">
        <v>298</v>
      </c>
      <c r="C174" s="65"/>
      <c r="D174" s="65" t="s">
        <v>55</v>
      </c>
      <c r="E174" s="210"/>
      <c r="F174" s="211" t="s">
        <v>299</v>
      </c>
      <c r="G174" s="212">
        <v>0</v>
      </c>
      <c r="H174" s="212">
        <v>0</v>
      </c>
      <c r="I174" s="212">
        <v>0</v>
      </c>
      <c r="J174" s="213">
        <v>119</v>
      </c>
      <c r="K174" s="214">
        <f t="shared" si="23"/>
        <v>119</v>
      </c>
      <c r="L174" s="211" t="s">
        <v>270</v>
      </c>
      <c r="M174" s="211" t="s">
        <v>271</v>
      </c>
      <c r="N174" s="65">
        <v>458</v>
      </c>
      <c r="O174" s="65" t="s">
        <v>239</v>
      </c>
      <c r="P174" s="56" t="s">
        <v>300</v>
      </c>
      <c r="Q174" s="65">
        <v>119</v>
      </c>
      <c r="R174" s="56" t="s">
        <v>241</v>
      </c>
      <c r="S174" s="40">
        <v>1</v>
      </c>
      <c r="T174" s="51">
        <v>5</v>
      </c>
      <c r="U174" s="51">
        <v>1</v>
      </c>
      <c r="V174" s="252" t="s">
        <v>523</v>
      </c>
      <c r="W174" s="51">
        <v>3</v>
      </c>
      <c r="X174" s="51">
        <v>1</v>
      </c>
      <c r="Y174" s="51"/>
      <c r="Z174" s="51">
        <v>3</v>
      </c>
      <c r="AA174" s="51" t="s">
        <v>501</v>
      </c>
      <c r="AB174" s="52" t="s">
        <v>524</v>
      </c>
      <c r="AC174" s="250" t="s">
        <v>525</v>
      </c>
      <c r="AD174" s="51"/>
      <c r="AE174" s="51">
        <v>1</v>
      </c>
      <c r="AF174" s="51"/>
      <c r="AG174" s="51">
        <v>1</v>
      </c>
      <c r="AH174" s="173" t="s">
        <v>507</v>
      </c>
      <c r="AI174" s="226" t="s">
        <v>504</v>
      </c>
      <c r="AJ174" s="58">
        <v>1</v>
      </c>
      <c r="AK174" s="52">
        <v>0</v>
      </c>
      <c r="AL174" s="253"/>
      <c r="AM174" s="254"/>
    </row>
    <row r="175" spans="1:39" ht="75">
      <c r="A175" s="299" t="s">
        <v>575</v>
      </c>
      <c r="B175" s="297" t="s">
        <v>298</v>
      </c>
      <c r="C175" s="65"/>
      <c r="D175" s="65" t="s">
        <v>55</v>
      </c>
      <c r="E175" s="210"/>
      <c r="F175" s="211" t="s">
        <v>299</v>
      </c>
      <c r="G175" s="212">
        <v>0</v>
      </c>
      <c r="H175" s="212">
        <v>0</v>
      </c>
      <c r="I175" s="212">
        <v>0</v>
      </c>
      <c r="J175" s="213">
        <v>119</v>
      </c>
      <c r="K175" s="214">
        <f t="shared" si="23"/>
        <v>119</v>
      </c>
      <c r="L175" s="211" t="s">
        <v>270</v>
      </c>
      <c r="M175" s="211" t="s">
        <v>271</v>
      </c>
      <c r="N175" s="65">
        <v>458</v>
      </c>
      <c r="O175" s="65" t="s">
        <v>239</v>
      </c>
      <c r="P175" s="56" t="s">
        <v>300</v>
      </c>
      <c r="Q175" s="65">
        <v>119</v>
      </c>
      <c r="R175" s="56" t="s">
        <v>241</v>
      </c>
      <c r="S175" s="40">
        <v>1</v>
      </c>
      <c r="T175" s="51">
        <v>3</v>
      </c>
      <c r="U175" s="51">
        <v>1</v>
      </c>
      <c r="V175" s="252" t="s">
        <v>523</v>
      </c>
      <c r="W175" s="51">
        <v>3</v>
      </c>
      <c r="X175" s="51">
        <v>1</v>
      </c>
      <c r="Y175" s="51"/>
      <c r="Z175" s="51">
        <v>3</v>
      </c>
      <c r="AA175" s="51" t="s">
        <v>508</v>
      </c>
      <c r="AB175" s="52" t="s">
        <v>524</v>
      </c>
      <c r="AC175" s="250">
        <v>42898</v>
      </c>
      <c r="AD175" s="51"/>
      <c r="AE175" s="51">
        <v>1</v>
      </c>
      <c r="AF175" s="51"/>
      <c r="AG175" s="51">
        <v>1</v>
      </c>
      <c r="AH175" s="56" t="s">
        <v>526</v>
      </c>
      <c r="AI175" s="253" t="s">
        <v>504</v>
      </c>
      <c r="AJ175" s="58">
        <v>1</v>
      </c>
      <c r="AK175" s="52">
        <v>0</v>
      </c>
      <c r="AL175" s="253"/>
      <c r="AM175" s="254"/>
    </row>
    <row r="176" spans="1:39" ht="75">
      <c r="A176" s="299" t="s">
        <v>575</v>
      </c>
      <c r="B176" s="297" t="s">
        <v>527</v>
      </c>
      <c r="C176" s="281"/>
      <c r="D176" s="65" t="s">
        <v>55</v>
      </c>
      <c r="E176" s="210"/>
      <c r="F176" s="211" t="s">
        <v>528</v>
      </c>
      <c r="G176" s="210">
        <v>0</v>
      </c>
      <c r="H176" s="210">
        <v>0</v>
      </c>
      <c r="I176" s="282">
        <v>10</v>
      </c>
      <c r="J176" s="283">
        <v>10</v>
      </c>
      <c r="K176" s="214">
        <f t="shared" si="23"/>
        <v>20</v>
      </c>
      <c r="L176" s="211" t="s">
        <v>270</v>
      </c>
      <c r="M176" s="211" t="s">
        <v>271</v>
      </c>
      <c r="N176" s="65">
        <v>457</v>
      </c>
      <c r="O176" s="65" t="s">
        <v>239</v>
      </c>
      <c r="P176" s="56" t="s">
        <v>529</v>
      </c>
      <c r="Q176" s="65">
        <v>20</v>
      </c>
      <c r="R176" s="56" t="s">
        <v>241</v>
      </c>
      <c r="S176" s="234">
        <v>1</v>
      </c>
      <c r="T176" s="173">
        <v>1</v>
      </c>
      <c r="U176" s="173">
        <v>1</v>
      </c>
      <c r="V176" s="284" t="s">
        <v>530</v>
      </c>
      <c r="W176" s="173">
        <v>1</v>
      </c>
      <c r="X176" s="285" t="s">
        <v>531</v>
      </c>
      <c r="Y176" s="173">
        <v>0</v>
      </c>
      <c r="Z176" s="173"/>
      <c r="AA176" s="285"/>
      <c r="AB176" s="284" t="s">
        <v>532</v>
      </c>
      <c r="AC176" s="284" t="s">
        <v>533</v>
      </c>
      <c r="AD176" s="173">
        <v>1</v>
      </c>
      <c r="AE176" s="173"/>
      <c r="AF176" s="173"/>
      <c r="AG176" s="173">
        <v>1</v>
      </c>
      <c r="AH176" s="284" t="s">
        <v>534</v>
      </c>
      <c r="AI176" s="286" t="s">
        <v>535</v>
      </c>
      <c r="AJ176" s="248">
        <v>1</v>
      </c>
      <c r="AK176" s="173">
        <v>1</v>
      </c>
      <c r="AL176" s="240"/>
      <c r="AM176" s="241"/>
    </row>
    <row r="177" spans="1:40" ht="75">
      <c r="A177" s="299" t="s">
        <v>575</v>
      </c>
      <c r="B177" s="297" t="s">
        <v>527</v>
      </c>
      <c r="C177" s="281"/>
      <c r="D177" s="65" t="s">
        <v>55</v>
      </c>
      <c r="E177" s="210"/>
      <c r="F177" s="211" t="s">
        <v>528</v>
      </c>
      <c r="G177" s="210">
        <v>0</v>
      </c>
      <c r="H177" s="210">
        <v>0</v>
      </c>
      <c r="I177" s="282">
        <v>10</v>
      </c>
      <c r="J177" s="283">
        <v>10</v>
      </c>
      <c r="K177" s="214">
        <f t="shared" ref="K177:K188" si="24">SUM(G177:J177)</f>
        <v>20</v>
      </c>
      <c r="L177" s="211" t="s">
        <v>270</v>
      </c>
      <c r="M177" s="211" t="s">
        <v>271</v>
      </c>
      <c r="N177" s="65">
        <v>457</v>
      </c>
      <c r="O177" s="65" t="s">
        <v>239</v>
      </c>
      <c r="P177" s="56" t="s">
        <v>529</v>
      </c>
      <c r="Q177" s="65">
        <v>20</v>
      </c>
      <c r="R177" s="56" t="s">
        <v>241</v>
      </c>
      <c r="S177" s="234">
        <v>1</v>
      </c>
      <c r="T177" s="173">
        <v>1</v>
      </c>
      <c r="U177" s="173">
        <v>1</v>
      </c>
      <c r="V177" s="284" t="s">
        <v>536</v>
      </c>
      <c r="W177" s="173">
        <v>1</v>
      </c>
      <c r="X177" s="285" t="s">
        <v>537</v>
      </c>
      <c r="Y177" s="173">
        <v>0</v>
      </c>
      <c r="Z177" s="173"/>
      <c r="AA177" s="285"/>
      <c r="AB177" s="284" t="s">
        <v>538</v>
      </c>
      <c r="AC177" s="284" t="s">
        <v>539</v>
      </c>
      <c r="AD177" s="173">
        <v>1</v>
      </c>
      <c r="AE177" s="173"/>
      <c r="AF177" s="173"/>
      <c r="AG177" s="173">
        <v>0</v>
      </c>
      <c r="AH177" s="284" t="s">
        <v>534</v>
      </c>
      <c r="AI177" s="286" t="s">
        <v>535</v>
      </c>
      <c r="AJ177" s="248">
        <v>1</v>
      </c>
      <c r="AK177" s="173">
        <v>1</v>
      </c>
      <c r="AL177" s="240"/>
      <c r="AM177" s="241"/>
    </row>
    <row r="178" spans="1:40" ht="75">
      <c r="A178" s="299" t="s">
        <v>575</v>
      </c>
      <c r="B178" s="297" t="s">
        <v>527</v>
      </c>
      <c r="C178" s="281"/>
      <c r="D178" s="65" t="s">
        <v>55</v>
      </c>
      <c r="E178" s="210"/>
      <c r="F178" s="211" t="s">
        <v>528</v>
      </c>
      <c r="G178" s="210">
        <v>0</v>
      </c>
      <c r="H178" s="210">
        <v>0</v>
      </c>
      <c r="I178" s="282">
        <v>10</v>
      </c>
      <c r="J178" s="283">
        <v>10</v>
      </c>
      <c r="K178" s="214">
        <f t="shared" si="24"/>
        <v>20</v>
      </c>
      <c r="L178" s="211" t="s">
        <v>270</v>
      </c>
      <c r="M178" s="211" t="s">
        <v>271</v>
      </c>
      <c r="N178" s="65">
        <v>457</v>
      </c>
      <c r="O178" s="65" t="s">
        <v>239</v>
      </c>
      <c r="P178" s="56" t="s">
        <v>529</v>
      </c>
      <c r="Q178" s="65">
        <v>20</v>
      </c>
      <c r="R178" s="56" t="s">
        <v>241</v>
      </c>
      <c r="S178" s="234">
        <v>1</v>
      </c>
      <c r="T178" s="173">
        <v>1</v>
      </c>
      <c r="U178" s="173">
        <v>1</v>
      </c>
      <c r="V178" s="284" t="s">
        <v>540</v>
      </c>
      <c r="W178" s="173">
        <v>1</v>
      </c>
      <c r="X178" s="285" t="s">
        <v>537</v>
      </c>
      <c r="Y178" s="173">
        <v>0</v>
      </c>
      <c r="Z178" s="173">
        <v>0</v>
      </c>
      <c r="AA178" s="285">
        <v>0</v>
      </c>
      <c r="AB178" s="284" t="s">
        <v>541</v>
      </c>
      <c r="AC178" s="284" t="s">
        <v>539</v>
      </c>
      <c r="AD178" s="173">
        <v>1</v>
      </c>
      <c r="AE178" s="173"/>
      <c r="AF178" s="173"/>
      <c r="AG178" s="173">
        <v>0</v>
      </c>
      <c r="AH178" s="284" t="s">
        <v>534</v>
      </c>
      <c r="AI178" s="286" t="s">
        <v>535</v>
      </c>
      <c r="AJ178" s="248">
        <v>1</v>
      </c>
      <c r="AK178" s="173">
        <v>1</v>
      </c>
      <c r="AL178" s="240"/>
      <c r="AM178" s="241"/>
    </row>
    <row r="179" spans="1:40" ht="78.75">
      <c r="A179" s="299" t="s">
        <v>575</v>
      </c>
      <c r="B179" s="297" t="s">
        <v>527</v>
      </c>
      <c r="C179" s="281"/>
      <c r="D179" s="65" t="s">
        <v>55</v>
      </c>
      <c r="E179" s="210"/>
      <c r="F179" s="211" t="s">
        <v>528</v>
      </c>
      <c r="G179" s="210">
        <v>0</v>
      </c>
      <c r="H179" s="210">
        <v>0</v>
      </c>
      <c r="I179" s="282">
        <v>10</v>
      </c>
      <c r="J179" s="283">
        <v>10</v>
      </c>
      <c r="K179" s="214">
        <f t="shared" si="24"/>
        <v>20</v>
      </c>
      <c r="L179" s="211" t="s">
        <v>270</v>
      </c>
      <c r="M179" s="211" t="s">
        <v>271</v>
      </c>
      <c r="N179" s="65">
        <v>457</v>
      </c>
      <c r="O179" s="65" t="s">
        <v>239</v>
      </c>
      <c r="P179" s="56" t="s">
        <v>529</v>
      </c>
      <c r="Q179" s="65">
        <v>20</v>
      </c>
      <c r="R179" s="56" t="s">
        <v>241</v>
      </c>
      <c r="S179" s="234">
        <v>1</v>
      </c>
      <c r="T179" s="173">
        <v>1</v>
      </c>
      <c r="U179" s="173">
        <v>1</v>
      </c>
      <c r="V179" s="284" t="s">
        <v>542</v>
      </c>
      <c r="W179" s="173">
        <f t="shared" ref="W179" si="25">SUM(U179)</f>
        <v>1</v>
      </c>
      <c r="X179" s="173" t="s">
        <v>543</v>
      </c>
      <c r="Y179" s="173">
        <v>0</v>
      </c>
      <c r="Z179" s="173">
        <f t="shared" ref="Z179" si="26">SUM(X179)</f>
        <v>0</v>
      </c>
      <c r="AA179" s="173">
        <f t="shared" ref="AA179" si="27">SUM(Z179)</f>
        <v>0</v>
      </c>
      <c r="AB179" s="284" t="s">
        <v>544</v>
      </c>
      <c r="AC179" s="287" t="s">
        <v>545</v>
      </c>
      <c r="AD179" s="173">
        <v>1</v>
      </c>
      <c r="AE179" s="173">
        <v>0</v>
      </c>
      <c r="AF179" s="173">
        <f t="shared" ref="AF179:AF188" si="28">SUM(AE179)</f>
        <v>0</v>
      </c>
      <c r="AG179" s="173">
        <v>1</v>
      </c>
      <c r="AH179" s="284" t="s">
        <v>546</v>
      </c>
      <c r="AI179" s="286" t="s">
        <v>547</v>
      </c>
      <c r="AJ179" s="248">
        <v>1</v>
      </c>
      <c r="AK179" s="173">
        <v>1</v>
      </c>
      <c r="AL179" s="240"/>
      <c r="AM179" s="241"/>
    </row>
    <row r="180" spans="1:40" ht="75">
      <c r="A180" s="299" t="s">
        <v>575</v>
      </c>
      <c r="B180" s="297" t="s">
        <v>527</v>
      </c>
      <c r="C180" s="281"/>
      <c r="D180" s="65" t="s">
        <v>55</v>
      </c>
      <c r="E180" s="210"/>
      <c r="F180" s="211" t="s">
        <v>528</v>
      </c>
      <c r="G180" s="210">
        <v>0</v>
      </c>
      <c r="H180" s="210">
        <v>0</v>
      </c>
      <c r="I180" s="282">
        <v>10</v>
      </c>
      <c r="J180" s="283">
        <v>10</v>
      </c>
      <c r="K180" s="214">
        <f t="shared" si="24"/>
        <v>20</v>
      </c>
      <c r="L180" s="211" t="s">
        <v>270</v>
      </c>
      <c r="M180" s="211" t="s">
        <v>271</v>
      </c>
      <c r="N180" s="65">
        <v>457</v>
      </c>
      <c r="O180" s="65" t="s">
        <v>239</v>
      </c>
      <c r="P180" s="56" t="s">
        <v>529</v>
      </c>
      <c r="Q180" s="65">
        <v>20</v>
      </c>
      <c r="R180" s="56" t="s">
        <v>241</v>
      </c>
      <c r="S180" s="234">
        <v>1</v>
      </c>
      <c r="T180" s="173">
        <v>2</v>
      </c>
      <c r="U180" s="173">
        <v>1</v>
      </c>
      <c r="V180" s="284" t="s">
        <v>548</v>
      </c>
      <c r="W180" s="173">
        <v>2</v>
      </c>
      <c r="X180" s="288" t="s">
        <v>549</v>
      </c>
      <c r="Y180" s="173">
        <v>0</v>
      </c>
      <c r="Z180" s="173">
        <v>0</v>
      </c>
      <c r="AA180" s="288">
        <v>0</v>
      </c>
      <c r="AB180" s="284" t="s">
        <v>550</v>
      </c>
      <c r="AC180" s="284" t="s">
        <v>551</v>
      </c>
      <c r="AD180" s="173">
        <v>1</v>
      </c>
      <c r="AE180" s="173">
        <v>0</v>
      </c>
      <c r="AF180" s="173">
        <f t="shared" si="28"/>
        <v>0</v>
      </c>
      <c r="AG180" s="173">
        <v>1</v>
      </c>
      <c r="AH180" s="284" t="s">
        <v>534</v>
      </c>
      <c r="AI180" s="286" t="s">
        <v>535</v>
      </c>
      <c r="AJ180" s="248">
        <v>1</v>
      </c>
      <c r="AK180" s="173">
        <v>2</v>
      </c>
      <c r="AL180" s="240"/>
      <c r="AM180" s="241"/>
    </row>
    <row r="181" spans="1:40" ht="75">
      <c r="A181" s="299" t="s">
        <v>575</v>
      </c>
      <c r="B181" s="297" t="s">
        <v>527</v>
      </c>
      <c r="C181" s="281"/>
      <c r="D181" s="65" t="s">
        <v>55</v>
      </c>
      <c r="E181" s="210"/>
      <c r="F181" s="211" t="s">
        <v>528</v>
      </c>
      <c r="G181" s="210">
        <v>0</v>
      </c>
      <c r="H181" s="210">
        <v>0</v>
      </c>
      <c r="I181" s="282">
        <v>10</v>
      </c>
      <c r="J181" s="283">
        <v>10</v>
      </c>
      <c r="K181" s="214">
        <f t="shared" si="24"/>
        <v>20</v>
      </c>
      <c r="L181" s="211" t="s">
        <v>270</v>
      </c>
      <c r="M181" s="211" t="s">
        <v>271</v>
      </c>
      <c r="N181" s="65">
        <v>457</v>
      </c>
      <c r="O181" s="65" t="s">
        <v>239</v>
      </c>
      <c r="P181" s="56" t="s">
        <v>529</v>
      </c>
      <c r="Q181" s="65">
        <v>20</v>
      </c>
      <c r="R181" s="56" t="s">
        <v>241</v>
      </c>
      <c r="S181" s="234">
        <v>1</v>
      </c>
      <c r="T181" s="173">
        <v>2</v>
      </c>
      <c r="U181" s="173">
        <v>1</v>
      </c>
      <c r="V181" s="284" t="s">
        <v>552</v>
      </c>
      <c r="W181" s="173">
        <v>2</v>
      </c>
      <c r="X181" s="285">
        <v>5</v>
      </c>
      <c r="Y181" s="173">
        <v>0</v>
      </c>
      <c r="Z181" s="173">
        <v>0</v>
      </c>
      <c r="AA181" s="285">
        <v>0</v>
      </c>
      <c r="AB181" s="284" t="s">
        <v>553</v>
      </c>
      <c r="AC181" s="284" t="s">
        <v>554</v>
      </c>
      <c r="AD181" s="173">
        <v>1</v>
      </c>
      <c r="AE181" s="173">
        <v>0</v>
      </c>
      <c r="AF181" s="173">
        <f t="shared" si="28"/>
        <v>0</v>
      </c>
      <c r="AG181" s="173">
        <v>1</v>
      </c>
      <c r="AH181" s="284" t="s">
        <v>534</v>
      </c>
      <c r="AI181" s="286" t="s">
        <v>535</v>
      </c>
      <c r="AJ181" s="248">
        <v>1</v>
      </c>
      <c r="AK181" s="173">
        <v>2</v>
      </c>
      <c r="AL181" s="240"/>
      <c r="AM181" s="241"/>
    </row>
    <row r="182" spans="1:40" ht="75">
      <c r="A182" s="299" t="s">
        <v>575</v>
      </c>
      <c r="B182" s="297" t="s">
        <v>527</v>
      </c>
      <c r="C182" s="281"/>
      <c r="D182" s="65" t="s">
        <v>55</v>
      </c>
      <c r="E182" s="210"/>
      <c r="F182" s="211" t="s">
        <v>528</v>
      </c>
      <c r="G182" s="210">
        <v>0</v>
      </c>
      <c r="H182" s="210">
        <v>0</v>
      </c>
      <c r="I182" s="282">
        <v>10</v>
      </c>
      <c r="J182" s="283">
        <v>10</v>
      </c>
      <c r="K182" s="214">
        <f t="shared" si="24"/>
        <v>20</v>
      </c>
      <c r="L182" s="211" t="s">
        <v>270</v>
      </c>
      <c r="M182" s="211" t="s">
        <v>271</v>
      </c>
      <c r="N182" s="65">
        <v>457</v>
      </c>
      <c r="O182" s="65" t="s">
        <v>239</v>
      </c>
      <c r="P182" s="56" t="s">
        <v>529</v>
      </c>
      <c r="Q182" s="65">
        <v>20</v>
      </c>
      <c r="R182" s="56" t="s">
        <v>241</v>
      </c>
      <c r="S182" s="234">
        <v>1</v>
      </c>
      <c r="T182" s="173">
        <v>2</v>
      </c>
      <c r="U182" s="173">
        <v>1</v>
      </c>
      <c r="V182" s="284" t="s">
        <v>555</v>
      </c>
      <c r="W182" s="173">
        <v>2</v>
      </c>
      <c r="X182" s="285">
        <v>6</v>
      </c>
      <c r="Y182" s="173">
        <v>0</v>
      </c>
      <c r="Z182" s="173">
        <v>0</v>
      </c>
      <c r="AA182" s="285">
        <v>0</v>
      </c>
      <c r="AB182" s="284" t="s">
        <v>262</v>
      </c>
      <c r="AC182" s="284" t="s">
        <v>556</v>
      </c>
      <c r="AD182" s="173">
        <v>1</v>
      </c>
      <c r="AE182" s="173">
        <v>0</v>
      </c>
      <c r="AF182" s="173">
        <f t="shared" si="28"/>
        <v>0</v>
      </c>
      <c r="AG182" s="173">
        <v>1</v>
      </c>
      <c r="AH182" s="284" t="s">
        <v>534</v>
      </c>
      <c r="AI182" s="286" t="s">
        <v>535</v>
      </c>
      <c r="AJ182" s="248">
        <v>1</v>
      </c>
      <c r="AK182" s="173">
        <v>2</v>
      </c>
      <c r="AL182" s="240"/>
      <c r="AM182" s="241"/>
    </row>
    <row r="183" spans="1:40" ht="75">
      <c r="A183" s="299" t="s">
        <v>575</v>
      </c>
      <c r="B183" s="297" t="s">
        <v>527</v>
      </c>
      <c r="C183" s="281"/>
      <c r="D183" s="65" t="s">
        <v>55</v>
      </c>
      <c r="E183" s="210"/>
      <c r="F183" s="211" t="s">
        <v>528</v>
      </c>
      <c r="G183" s="210">
        <v>0</v>
      </c>
      <c r="H183" s="210">
        <v>0</v>
      </c>
      <c r="I183" s="282">
        <v>10</v>
      </c>
      <c r="J183" s="283">
        <v>10</v>
      </c>
      <c r="K183" s="214">
        <f t="shared" si="24"/>
        <v>20</v>
      </c>
      <c r="L183" s="211" t="s">
        <v>270</v>
      </c>
      <c r="M183" s="211" t="s">
        <v>271</v>
      </c>
      <c r="N183" s="65">
        <v>457</v>
      </c>
      <c r="O183" s="65" t="s">
        <v>239</v>
      </c>
      <c r="P183" s="56" t="s">
        <v>529</v>
      </c>
      <c r="Q183" s="65">
        <v>20</v>
      </c>
      <c r="R183" s="56" t="s">
        <v>241</v>
      </c>
      <c r="S183" s="234">
        <v>1</v>
      </c>
      <c r="T183" s="173">
        <v>2</v>
      </c>
      <c r="U183" s="173">
        <v>1</v>
      </c>
      <c r="V183" s="284" t="s">
        <v>557</v>
      </c>
      <c r="W183" s="173">
        <v>2</v>
      </c>
      <c r="X183" s="285">
        <v>4</v>
      </c>
      <c r="Y183" s="173">
        <v>0</v>
      </c>
      <c r="Z183" s="173">
        <v>0</v>
      </c>
      <c r="AA183" s="285">
        <v>0</v>
      </c>
      <c r="AB183" s="284" t="s">
        <v>558</v>
      </c>
      <c r="AC183" s="284" t="s">
        <v>559</v>
      </c>
      <c r="AD183" s="173">
        <v>1</v>
      </c>
      <c r="AE183" s="173">
        <v>0</v>
      </c>
      <c r="AF183" s="173">
        <f t="shared" si="28"/>
        <v>0</v>
      </c>
      <c r="AG183" s="173">
        <v>1</v>
      </c>
      <c r="AH183" s="284" t="s">
        <v>534</v>
      </c>
      <c r="AI183" s="286" t="s">
        <v>535</v>
      </c>
      <c r="AJ183" s="248">
        <v>1</v>
      </c>
      <c r="AK183" s="173">
        <v>1</v>
      </c>
      <c r="AL183" s="240"/>
      <c r="AM183" s="241"/>
    </row>
    <row r="184" spans="1:40" ht="75">
      <c r="A184" s="299" t="s">
        <v>575</v>
      </c>
      <c r="B184" s="297" t="s">
        <v>527</v>
      </c>
      <c r="C184" s="281"/>
      <c r="D184" s="65" t="s">
        <v>55</v>
      </c>
      <c r="E184" s="210"/>
      <c r="F184" s="211" t="s">
        <v>528</v>
      </c>
      <c r="G184" s="210">
        <v>0</v>
      </c>
      <c r="H184" s="210">
        <v>0</v>
      </c>
      <c r="I184" s="282">
        <v>10</v>
      </c>
      <c r="J184" s="283">
        <v>10</v>
      </c>
      <c r="K184" s="214">
        <f t="shared" si="24"/>
        <v>20</v>
      </c>
      <c r="L184" s="211" t="s">
        <v>270</v>
      </c>
      <c r="M184" s="211" t="s">
        <v>271</v>
      </c>
      <c r="N184" s="65">
        <v>457</v>
      </c>
      <c r="O184" s="65" t="s">
        <v>239</v>
      </c>
      <c r="P184" s="56" t="s">
        <v>529</v>
      </c>
      <c r="Q184" s="65">
        <v>20</v>
      </c>
      <c r="R184" s="56" t="s">
        <v>241</v>
      </c>
      <c r="S184" s="234">
        <v>1</v>
      </c>
      <c r="T184" s="173">
        <v>2</v>
      </c>
      <c r="U184" s="173">
        <v>1</v>
      </c>
      <c r="V184" s="284" t="s">
        <v>560</v>
      </c>
      <c r="W184" s="173">
        <v>2</v>
      </c>
      <c r="X184" s="285">
        <v>4</v>
      </c>
      <c r="Y184" s="173">
        <v>0</v>
      </c>
      <c r="Z184" s="173">
        <v>0</v>
      </c>
      <c r="AA184" s="285">
        <v>0</v>
      </c>
      <c r="AB184" s="284" t="s">
        <v>561</v>
      </c>
      <c r="AC184" s="284" t="s">
        <v>562</v>
      </c>
      <c r="AD184" s="173">
        <v>1</v>
      </c>
      <c r="AE184" s="173">
        <v>0</v>
      </c>
      <c r="AF184" s="173">
        <f t="shared" si="28"/>
        <v>0</v>
      </c>
      <c r="AG184" s="173">
        <v>1</v>
      </c>
      <c r="AH184" s="284" t="s">
        <v>534</v>
      </c>
      <c r="AI184" s="286" t="s">
        <v>535</v>
      </c>
      <c r="AJ184" s="248">
        <v>1</v>
      </c>
      <c r="AK184" s="173">
        <v>1</v>
      </c>
      <c r="AL184" s="240"/>
      <c r="AM184" s="241"/>
    </row>
    <row r="185" spans="1:40" ht="75">
      <c r="A185" s="299" t="s">
        <v>575</v>
      </c>
      <c r="B185" s="297" t="s">
        <v>527</v>
      </c>
      <c r="C185" s="281"/>
      <c r="D185" s="65" t="s">
        <v>55</v>
      </c>
      <c r="E185" s="210"/>
      <c r="F185" s="211" t="s">
        <v>528</v>
      </c>
      <c r="G185" s="210">
        <v>0</v>
      </c>
      <c r="H185" s="210">
        <v>0</v>
      </c>
      <c r="I185" s="282">
        <v>10</v>
      </c>
      <c r="J185" s="283">
        <v>10</v>
      </c>
      <c r="K185" s="214">
        <f t="shared" si="24"/>
        <v>20</v>
      </c>
      <c r="L185" s="211" t="s">
        <v>270</v>
      </c>
      <c r="M185" s="211" t="s">
        <v>271</v>
      </c>
      <c r="N185" s="65">
        <v>457</v>
      </c>
      <c r="O185" s="65" t="s">
        <v>239</v>
      </c>
      <c r="P185" s="56" t="s">
        <v>529</v>
      </c>
      <c r="Q185" s="65">
        <v>20</v>
      </c>
      <c r="R185" s="56" t="s">
        <v>241</v>
      </c>
      <c r="S185" s="234">
        <v>1</v>
      </c>
      <c r="T185" s="173">
        <v>2</v>
      </c>
      <c r="U185" s="173">
        <v>1</v>
      </c>
      <c r="V185" s="284" t="s">
        <v>563</v>
      </c>
      <c r="W185" s="173">
        <v>2</v>
      </c>
      <c r="X185" s="285">
        <v>4</v>
      </c>
      <c r="Y185" s="173">
        <v>0</v>
      </c>
      <c r="Z185" s="173">
        <v>0</v>
      </c>
      <c r="AA185" s="285">
        <v>0</v>
      </c>
      <c r="AB185" s="284" t="s">
        <v>564</v>
      </c>
      <c r="AC185" s="284" t="s">
        <v>539</v>
      </c>
      <c r="AD185" s="173">
        <v>1</v>
      </c>
      <c r="AE185" s="173">
        <v>0</v>
      </c>
      <c r="AF185" s="173">
        <f t="shared" si="28"/>
        <v>0</v>
      </c>
      <c r="AG185" s="173">
        <v>1</v>
      </c>
      <c r="AH185" s="284" t="s">
        <v>534</v>
      </c>
      <c r="AI185" s="286" t="s">
        <v>535</v>
      </c>
      <c r="AJ185" s="248">
        <v>1</v>
      </c>
      <c r="AK185" s="173">
        <v>1</v>
      </c>
      <c r="AL185" s="240"/>
      <c r="AM185" s="241"/>
    </row>
    <row r="186" spans="1:40" ht="75">
      <c r="A186" s="299" t="s">
        <v>575</v>
      </c>
      <c r="B186" s="297" t="s">
        <v>527</v>
      </c>
      <c r="C186" s="281"/>
      <c r="D186" s="65" t="s">
        <v>55</v>
      </c>
      <c r="E186" s="210"/>
      <c r="F186" s="211" t="s">
        <v>528</v>
      </c>
      <c r="G186" s="210">
        <v>0</v>
      </c>
      <c r="H186" s="210">
        <v>0</v>
      </c>
      <c r="I186" s="282">
        <v>10</v>
      </c>
      <c r="J186" s="283">
        <v>10</v>
      </c>
      <c r="K186" s="214">
        <f t="shared" si="24"/>
        <v>20</v>
      </c>
      <c r="L186" s="211" t="s">
        <v>270</v>
      </c>
      <c r="M186" s="211" t="s">
        <v>271</v>
      </c>
      <c r="N186" s="65">
        <v>457</v>
      </c>
      <c r="O186" s="65" t="s">
        <v>239</v>
      </c>
      <c r="P186" s="56" t="s">
        <v>529</v>
      </c>
      <c r="Q186" s="65">
        <v>20</v>
      </c>
      <c r="R186" s="56" t="s">
        <v>241</v>
      </c>
      <c r="S186" s="234">
        <v>1</v>
      </c>
      <c r="T186" s="173">
        <v>2</v>
      </c>
      <c r="U186" s="173">
        <v>1</v>
      </c>
      <c r="V186" s="284" t="s">
        <v>565</v>
      </c>
      <c r="W186" s="173">
        <v>2</v>
      </c>
      <c r="X186" s="285">
        <v>4</v>
      </c>
      <c r="Y186" s="173">
        <v>0</v>
      </c>
      <c r="Z186" s="173">
        <v>0</v>
      </c>
      <c r="AA186" s="285">
        <v>0</v>
      </c>
      <c r="AB186" s="284" t="s">
        <v>566</v>
      </c>
      <c r="AC186" s="284" t="s">
        <v>567</v>
      </c>
      <c r="AD186" s="173">
        <v>1</v>
      </c>
      <c r="AE186" s="173">
        <v>0</v>
      </c>
      <c r="AF186" s="173">
        <f t="shared" si="28"/>
        <v>0</v>
      </c>
      <c r="AG186" s="173">
        <v>1</v>
      </c>
      <c r="AH186" s="284" t="s">
        <v>534</v>
      </c>
      <c r="AI186" s="286" t="s">
        <v>535</v>
      </c>
      <c r="AJ186" s="248">
        <v>1</v>
      </c>
      <c r="AK186" s="173">
        <v>1</v>
      </c>
      <c r="AL186" s="240"/>
      <c r="AM186" s="241"/>
    </row>
    <row r="187" spans="1:40" ht="75">
      <c r="A187" s="299" t="s">
        <v>575</v>
      </c>
      <c r="B187" s="297" t="s">
        <v>527</v>
      </c>
      <c r="C187" s="281"/>
      <c r="D187" s="65" t="s">
        <v>55</v>
      </c>
      <c r="E187" s="210"/>
      <c r="F187" s="211" t="s">
        <v>528</v>
      </c>
      <c r="G187" s="210">
        <v>0</v>
      </c>
      <c r="H187" s="210">
        <v>0</v>
      </c>
      <c r="I187" s="282">
        <v>10</v>
      </c>
      <c r="J187" s="283">
        <v>10</v>
      </c>
      <c r="K187" s="214">
        <f t="shared" si="24"/>
        <v>20</v>
      </c>
      <c r="L187" s="211" t="s">
        <v>270</v>
      </c>
      <c r="M187" s="211" t="s">
        <v>271</v>
      </c>
      <c r="N187" s="65">
        <v>457</v>
      </c>
      <c r="O187" s="65" t="s">
        <v>239</v>
      </c>
      <c r="P187" s="56" t="s">
        <v>529</v>
      </c>
      <c r="Q187" s="65">
        <v>20</v>
      </c>
      <c r="R187" s="56" t="s">
        <v>241</v>
      </c>
      <c r="S187" s="234">
        <v>1</v>
      </c>
      <c r="T187" s="173">
        <v>2</v>
      </c>
      <c r="U187" s="173">
        <v>1</v>
      </c>
      <c r="V187" s="284" t="s">
        <v>568</v>
      </c>
      <c r="W187" s="173">
        <v>2</v>
      </c>
      <c r="X187" s="285">
        <v>4</v>
      </c>
      <c r="Y187" s="173">
        <v>0</v>
      </c>
      <c r="Z187" s="173">
        <v>0</v>
      </c>
      <c r="AA187" s="285">
        <v>0</v>
      </c>
      <c r="AB187" s="284" t="s">
        <v>569</v>
      </c>
      <c r="AC187" s="284" t="s">
        <v>570</v>
      </c>
      <c r="AD187" s="173">
        <v>1</v>
      </c>
      <c r="AE187" s="173">
        <v>0</v>
      </c>
      <c r="AF187" s="173">
        <f t="shared" si="28"/>
        <v>0</v>
      </c>
      <c r="AG187" s="173">
        <v>1</v>
      </c>
      <c r="AH187" s="284" t="s">
        <v>534</v>
      </c>
      <c r="AI187" s="286" t="s">
        <v>535</v>
      </c>
      <c r="AJ187" s="248">
        <v>1</v>
      </c>
      <c r="AK187" s="173">
        <v>1</v>
      </c>
      <c r="AL187" s="240"/>
      <c r="AM187" s="241"/>
    </row>
    <row r="188" spans="1:40" ht="75.75" thickBot="1">
      <c r="A188" s="535" t="s">
        <v>575</v>
      </c>
      <c r="B188" s="982" t="s">
        <v>527</v>
      </c>
      <c r="C188" s="738"/>
      <c r="D188" s="737" t="s">
        <v>55</v>
      </c>
      <c r="E188" s="983"/>
      <c r="F188" s="984" t="s">
        <v>528</v>
      </c>
      <c r="G188" s="983">
        <v>0</v>
      </c>
      <c r="H188" s="983">
        <v>0</v>
      </c>
      <c r="I188" s="985">
        <v>10</v>
      </c>
      <c r="J188" s="986">
        <v>10</v>
      </c>
      <c r="K188" s="987">
        <f t="shared" si="24"/>
        <v>20</v>
      </c>
      <c r="L188" s="984" t="s">
        <v>270</v>
      </c>
      <c r="M188" s="984" t="s">
        <v>271</v>
      </c>
      <c r="N188" s="737">
        <v>457</v>
      </c>
      <c r="O188" s="737" t="s">
        <v>239</v>
      </c>
      <c r="P188" s="736" t="s">
        <v>529</v>
      </c>
      <c r="Q188" s="737">
        <v>20</v>
      </c>
      <c r="R188" s="736" t="s">
        <v>241</v>
      </c>
      <c r="S188" s="988">
        <v>1</v>
      </c>
      <c r="T188" s="164">
        <v>1</v>
      </c>
      <c r="U188" s="164">
        <v>1</v>
      </c>
      <c r="V188" s="536" t="s">
        <v>571</v>
      </c>
      <c r="W188" s="164">
        <v>1</v>
      </c>
      <c r="X188" s="989">
        <v>3</v>
      </c>
      <c r="Y188" s="164">
        <v>0</v>
      </c>
      <c r="Z188" s="164">
        <v>0</v>
      </c>
      <c r="AA188" s="989">
        <v>0</v>
      </c>
      <c r="AB188" s="536" t="s">
        <v>572</v>
      </c>
      <c r="AC188" s="536" t="s">
        <v>573</v>
      </c>
      <c r="AD188" s="164">
        <v>1</v>
      </c>
      <c r="AE188" s="164">
        <v>0</v>
      </c>
      <c r="AF188" s="164">
        <f t="shared" si="28"/>
        <v>0</v>
      </c>
      <c r="AG188" s="164">
        <v>1</v>
      </c>
      <c r="AH188" s="536" t="s">
        <v>534</v>
      </c>
      <c r="AI188" s="990" t="s">
        <v>535</v>
      </c>
      <c r="AJ188" s="991">
        <v>1</v>
      </c>
      <c r="AK188" s="164">
        <v>1</v>
      </c>
      <c r="AL188" s="378"/>
      <c r="AM188" s="981"/>
    </row>
    <row r="189" spans="1:40" ht="69">
      <c r="A189" s="1008" t="s">
        <v>2871</v>
      </c>
      <c r="B189" s="1009" t="s">
        <v>2795</v>
      </c>
      <c r="C189" s="1010" t="s">
        <v>38</v>
      </c>
      <c r="D189" s="1010"/>
      <c r="E189" s="1010"/>
      <c r="F189" s="1010" t="s">
        <v>2796</v>
      </c>
      <c r="G189" s="1011"/>
      <c r="H189" s="1011"/>
      <c r="I189" s="1011"/>
      <c r="J189" s="664">
        <v>1</v>
      </c>
      <c r="K189" s="358">
        <f>SUM(G189:J189)</f>
        <v>1</v>
      </c>
      <c r="L189" s="664" t="s">
        <v>2797</v>
      </c>
      <c r="M189" s="664" t="s">
        <v>2798</v>
      </c>
      <c r="N189" s="1012">
        <v>377</v>
      </c>
      <c r="O189" s="664" t="s">
        <v>2799</v>
      </c>
      <c r="P189" s="664" t="s">
        <v>2800</v>
      </c>
      <c r="Q189" s="664">
        <v>70</v>
      </c>
      <c r="R189" s="664" t="s">
        <v>2801</v>
      </c>
      <c r="S189" s="906">
        <v>1</v>
      </c>
      <c r="T189" s="906">
        <v>50</v>
      </c>
      <c r="U189" s="906">
        <v>3</v>
      </c>
      <c r="V189" s="967" t="s">
        <v>2802</v>
      </c>
      <c r="W189" s="906">
        <v>1</v>
      </c>
      <c r="X189" s="1013" t="s">
        <v>2803</v>
      </c>
      <c r="Y189" s="1014" t="s">
        <v>2804</v>
      </c>
      <c r="Z189" s="968" t="s">
        <v>2805</v>
      </c>
      <c r="AA189" s="906" t="s">
        <v>2803</v>
      </c>
      <c r="AB189" s="906" t="s">
        <v>2806</v>
      </c>
      <c r="AC189" s="1015" t="s">
        <v>2807</v>
      </c>
      <c r="AD189" s="906" t="s">
        <v>55</v>
      </c>
      <c r="AE189" s="968"/>
      <c r="AF189" s="906"/>
      <c r="AG189" s="906" t="s">
        <v>55</v>
      </c>
      <c r="AH189" s="906" t="s">
        <v>2808</v>
      </c>
      <c r="AI189" s="906" t="s">
        <v>2809</v>
      </c>
      <c r="AJ189" s="906">
        <v>100</v>
      </c>
      <c r="AK189" s="906">
        <v>50</v>
      </c>
      <c r="AL189" s="906">
        <v>100</v>
      </c>
      <c r="AM189" s="1016"/>
      <c r="AN189" s="980"/>
    </row>
    <row r="190" spans="1:40" ht="409.5">
      <c r="A190" s="1017" t="s">
        <v>2871</v>
      </c>
      <c r="B190" s="978" t="s">
        <v>2795</v>
      </c>
      <c r="C190" s="202" t="s">
        <v>38</v>
      </c>
      <c r="D190" s="202"/>
      <c r="E190" s="202"/>
      <c r="F190" s="202" t="s">
        <v>2810</v>
      </c>
      <c r="G190" s="276"/>
      <c r="H190" s="276"/>
      <c r="I190" s="276"/>
      <c r="J190" s="396">
        <v>2</v>
      </c>
      <c r="K190" s="214">
        <f>SUM(G190:J190)</f>
        <v>2</v>
      </c>
      <c r="L190" s="396" t="s">
        <v>2797</v>
      </c>
      <c r="M190" s="396" t="s">
        <v>2798</v>
      </c>
      <c r="N190" s="468">
        <v>377</v>
      </c>
      <c r="O190" s="396" t="s">
        <v>2799</v>
      </c>
      <c r="P190" s="396" t="s">
        <v>2800</v>
      </c>
      <c r="Q190" s="396">
        <v>250</v>
      </c>
      <c r="R190" s="396" t="s">
        <v>2801</v>
      </c>
      <c r="S190" s="875">
        <v>2</v>
      </c>
      <c r="T190" s="875">
        <v>198</v>
      </c>
      <c r="U190" s="875">
        <v>50</v>
      </c>
      <c r="V190" s="998" t="s">
        <v>2872</v>
      </c>
      <c r="W190" s="875">
        <v>8</v>
      </c>
      <c r="X190" s="202" t="s">
        <v>2813</v>
      </c>
      <c r="Y190" s="998" t="s">
        <v>2814</v>
      </c>
      <c r="Z190" s="473" t="s">
        <v>2815</v>
      </c>
      <c r="AA190" s="875" t="s">
        <v>2816</v>
      </c>
      <c r="AB190" s="998" t="s">
        <v>2817</v>
      </c>
      <c r="AC190" s="998" t="s">
        <v>2818</v>
      </c>
      <c r="AD190" s="875" t="s">
        <v>55</v>
      </c>
      <c r="AE190" s="473"/>
      <c r="AF190" s="875" t="s">
        <v>55</v>
      </c>
      <c r="AG190" s="875"/>
      <c r="AH190" s="875" t="s">
        <v>2819</v>
      </c>
      <c r="AI190" s="875" t="s">
        <v>2809</v>
      </c>
      <c r="AJ190" s="875">
        <v>100</v>
      </c>
      <c r="AK190" s="875">
        <v>198</v>
      </c>
      <c r="AL190" s="875">
        <v>100</v>
      </c>
      <c r="AM190" s="251"/>
      <c r="AN190" s="1007"/>
    </row>
    <row r="191" spans="1:40" ht="409.5">
      <c r="A191" s="1017" t="s">
        <v>2871</v>
      </c>
      <c r="B191" s="978" t="s">
        <v>2795</v>
      </c>
      <c r="C191" s="999"/>
      <c r="D191" s="999" t="s">
        <v>39</v>
      </c>
      <c r="E191" s="999" t="s">
        <v>40</v>
      </c>
      <c r="F191" s="1000" t="s">
        <v>2820</v>
      </c>
      <c r="G191" s="1001"/>
      <c r="H191" s="1001"/>
      <c r="I191" s="1001"/>
      <c r="J191" s="1000">
        <v>65</v>
      </c>
      <c r="K191" s="1000">
        <f t="shared" ref="K191:K195" si="29">SUM(G191:J191)</f>
        <v>65</v>
      </c>
      <c r="L191" s="1000" t="s">
        <v>2821</v>
      </c>
      <c r="M191" s="875" t="s">
        <v>2798</v>
      </c>
      <c r="N191" s="468">
        <v>377</v>
      </c>
      <c r="O191" s="1000" t="s">
        <v>2822</v>
      </c>
      <c r="P191" s="1000" t="s">
        <v>2823</v>
      </c>
      <c r="Q191" s="1002">
        <v>65</v>
      </c>
      <c r="R191" s="1000" t="s">
        <v>2801</v>
      </c>
      <c r="S191" s="1002">
        <v>1</v>
      </c>
      <c r="T191" s="1002">
        <v>65</v>
      </c>
      <c r="U191" s="1002">
        <v>65</v>
      </c>
      <c r="V191" s="877" t="s">
        <v>2873</v>
      </c>
      <c r="W191" s="1000">
        <v>1</v>
      </c>
      <c r="X191" s="1002" t="s">
        <v>2826</v>
      </c>
      <c r="Y191" s="1000"/>
      <c r="Z191" s="1000" t="s">
        <v>2827</v>
      </c>
      <c r="AA191" s="1000" t="s">
        <v>2826</v>
      </c>
      <c r="AB191" s="1003" t="s">
        <v>2828</v>
      </c>
      <c r="AC191" s="1000" t="s">
        <v>2829</v>
      </c>
      <c r="AD191" s="1000"/>
      <c r="AE191" s="1000" t="s">
        <v>55</v>
      </c>
      <c r="AF191" s="1000"/>
      <c r="AG191" s="1000" t="s">
        <v>55</v>
      </c>
      <c r="AH191" s="1003" t="s">
        <v>2830</v>
      </c>
      <c r="AI191" s="875" t="s">
        <v>2809</v>
      </c>
      <c r="AJ191" s="1002">
        <v>90</v>
      </c>
      <c r="AK191" s="1002">
        <v>66</v>
      </c>
      <c r="AL191" s="1002">
        <v>90</v>
      </c>
      <c r="AM191" s="1018" t="s">
        <v>2831</v>
      </c>
    </row>
    <row r="192" spans="1:40" ht="181.5">
      <c r="A192" s="1017" t="s">
        <v>2871</v>
      </c>
      <c r="B192" s="978" t="s">
        <v>2795</v>
      </c>
      <c r="C192" s="944"/>
      <c r="D192" s="944"/>
      <c r="E192" s="944" t="s">
        <v>40</v>
      </c>
      <c r="F192" s="1000" t="s">
        <v>2832</v>
      </c>
      <c r="G192" s="1004"/>
      <c r="H192" s="1004"/>
      <c r="I192" s="948"/>
      <c r="J192" s="1002">
        <v>2</v>
      </c>
      <c r="K192" s="1002">
        <f>SUM(G192:J192)</f>
        <v>2</v>
      </c>
      <c r="L192" s="1000" t="s">
        <v>2833</v>
      </c>
      <c r="M192" s="396" t="s">
        <v>2798</v>
      </c>
      <c r="N192" s="1002" t="s">
        <v>2834</v>
      </c>
      <c r="O192" s="1000" t="s">
        <v>2835</v>
      </c>
      <c r="P192" s="1000" t="s">
        <v>2835</v>
      </c>
      <c r="Q192" s="1002">
        <v>50</v>
      </c>
      <c r="R192" s="1000" t="s">
        <v>2801</v>
      </c>
      <c r="S192" s="1000">
        <v>6</v>
      </c>
      <c r="T192" s="1000">
        <v>6</v>
      </c>
      <c r="U192" s="1000">
        <v>6</v>
      </c>
      <c r="V192" s="1005" t="s">
        <v>2836</v>
      </c>
      <c r="W192" s="1000">
        <v>6</v>
      </c>
      <c r="X192" s="1002" t="s">
        <v>2837</v>
      </c>
      <c r="Y192" s="1000"/>
      <c r="Z192" s="1000"/>
      <c r="AA192" s="1000"/>
      <c r="AB192" s="1005" t="s">
        <v>2838</v>
      </c>
      <c r="AC192" s="1000" t="s">
        <v>2839</v>
      </c>
      <c r="AD192" s="1000" t="s">
        <v>55</v>
      </c>
      <c r="AE192" s="1000"/>
      <c r="AF192" s="1000"/>
      <c r="AG192" s="1000" t="s">
        <v>55</v>
      </c>
      <c r="AH192" s="1006" t="s">
        <v>2840</v>
      </c>
      <c r="AI192" s="1000" t="s">
        <v>2809</v>
      </c>
      <c r="AJ192" s="1000">
        <v>90</v>
      </c>
      <c r="AK192" s="1000">
        <v>6</v>
      </c>
      <c r="AL192" s="1000">
        <v>12</v>
      </c>
      <c r="AM192" s="1018"/>
    </row>
    <row r="193" spans="1:39" ht="69">
      <c r="A193" s="1017" t="s">
        <v>2871</v>
      </c>
      <c r="B193" s="978" t="s">
        <v>2841</v>
      </c>
      <c r="C193" s="944" t="s">
        <v>38</v>
      </c>
      <c r="D193" s="975"/>
      <c r="E193" s="944"/>
      <c r="F193" s="1000" t="s">
        <v>2842</v>
      </c>
      <c r="G193" s="977"/>
      <c r="H193" s="977"/>
      <c r="I193" s="977"/>
      <c r="J193" s="1002">
        <v>1</v>
      </c>
      <c r="K193" s="1002">
        <f t="shared" si="29"/>
        <v>1</v>
      </c>
      <c r="L193" s="1000" t="s">
        <v>2843</v>
      </c>
      <c r="M193" s="396" t="s">
        <v>2798</v>
      </c>
      <c r="N193" s="1002">
        <v>465</v>
      </c>
      <c r="O193" s="1000" t="s">
        <v>2844</v>
      </c>
      <c r="P193" s="1000" t="s">
        <v>2845</v>
      </c>
      <c r="Q193" s="1002">
        <v>300</v>
      </c>
      <c r="R193" s="1000" t="s">
        <v>2801</v>
      </c>
      <c r="S193" s="1000">
        <v>1</v>
      </c>
      <c r="T193" s="1000">
        <v>200</v>
      </c>
      <c r="U193" s="1000">
        <v>4</v>
      </c>
      <c r="V193" s="1005" t="s">
        <v>2846</v>
      </c>
      <c r="W193" s="1000">
        <v>2</v>
      </c>
      <c r="X193" s="1002" t="s">
        <v>2847</v>
      </c>
      <c r="Y193" s="1000" t="s">
        <v>2848</v>
      </c>
      <c r="Z193" s="1000">
        <v>2</v>
      </c>
      <c r="AA193" s="1000" t="s">
        <v>2847</v>
      </c>
      <c r="AB193" s="1000" t="s">
        <v>2849</v>
      </c>
      <c r="AC193" s="1000" t="s">
        <v>2850</v>
      </c>
      <c r="AD193" s="1000" t="s">
        <v>55</v>
      </c>
      <c r="AE193" s="1000"/>
      <c r="AF193" s="1000"/>
      <c r="AG193" s="1000" t="s">
        <v>55</v>
      </c>
      <c r="AH193" s="1000" t="s">
        <v>2851</v>
      </c>
      <c r="AI193" s="1000" t="s">
        <v>2809</v>
      </c>
      <c r="AJ193" s="1000">
        <v>100</v>
      </c>
      <c r="AK193" s="1000">
        <v>200</v>
      </c>
      <c r="AL193" s="1000">
        <v>100</v>
      </c>
      <c r="AM193" s="1018" t="s">
        <v>2852</v>
      </c>
    </row>
    <row r="194" spans="1:39" ht="102.75">
      <c r="A194" s="1017" t="s">
        <v>2871</v>
      </c>
      <c r="B194" s="978" t="s">
        <v>2841</v>
      </c>
      <c r="C194" s="944"/>
      <c r="D194" s="944" t="s">
        <v>39</v>
      </c>
      <c r="E194" s="944"/>
      <c r="F194" s="1000" t="s">
        <v>2853</v>
      </c>
      <c r="G194" s="1004"/>
      <c r="H194" s="1004"/>
      <c r="I194" s="948"/>
      <c r="J194" s="1002">
        <v>1</v>
      </c>
      <c r="K194" s="1002">
        <f>SUM(G194:J194)</f>
        <v>1</v>
      </c>
      <c r="L194" s="1000" t="s">
        <v>2854</v>
      </c>
      <c r="M194" s="396" t="s">
        <v>2798</v>
      </c>
      <c r="N194" s="1002"/>
      <c r="O194" s="1000" t="s">
        <v>2844</v>
      </c>
      <c r="P194" s="1000" t="s">
        <v>2845</v>
      </c>
      <c r="Q194" s="1002">
        <v>5</v>
      </c>
      <c r="R194" s="1000" t="s">
        <v>2801</v>
      </c>
      <c r="S194" s="1000">
        <v>10</v>
      </c>
      <c r="T194" s="1000">
        <v>10</v>
      </c>
      <c r="U194" s="1000">
        <v>10</v>
      </c>
      <c r="V194" s="1005" t="s">
        <v>2855</v>
      </c>
      <c r="W194" s="1000">
        <v>10</v>
      </c>
      <c r="X194" s="1002">
        <v>10</v>
      </c>
      <c r="Y194" s="1000"/>
      <c r="Z194" s="1000"/>
      <c r="AA194" s="1000"/>
      <c r="AB194" s="1000" t="s">
        <v>2856</v>
      </c>
      <c r="AC194" s="1000" t="s">
        <v>2857</v>
      </c>
      <c r="AD194" s="1000"/>
      <c r="AE194" s="1000" t="s">
        <v>55</v>
      </c>
      <c r="AF194" s="1000"/>
      <c r="AG194" s="1000" t="s">
        <v>55</v>
      </c>
      <c r="AH194" s="1000" t="s">
        <v>2858</v>
      </c>
      <c r="AI194" s="1000" t="s">
        <v>2809</v>
      </c>
      <c r="AJ194" s="1000">
        <v>100</v>
      </c>
      <c r="AK194" s="1000">
        <v>10</v>
      </c>
      <c r="AL194" s="1000">
        <v>100</v>
      </c>
      <c r="AM194" s="1018"/>
    </row>
    <row r="195" spans="1:39" ht="81" thickBot="1">
      <c r="A195" s="1019" t="s">
        <v>2871</v>
      </c>
      <c r="B195" s="1020" t="s">
        <v>2859</v>
      </c>
      <c r="C195" s="1021"/>
      <c r="D195" s="1021" t="s">
        <v>39</v>
      </c>
      <c r="E195" s="1021"/>
      <c r="F195" s="1022" t="s">
        <v>2860</v>
      </c>
      <c r="G195" s="1023"/>
      <c r="H195" s="1023"/>
      <c r="I195" s="1024"/>
      <c r="J195" s="1025">
        <v>1</v>
      </c>
      <c r="K195" s="1025">
        <f t="shared" si="29"/>
        <v>1</v>
      </c>
      <c r="L195" s="1022" t="s">
        <v>2861</v>
      </c>
      <c r="M195" s="677" t="s">
        <v>2798</v>
      </c>
      <c r="N195" s="1025" t="s">
        <v>2862</v>
      </c>
      <c r="O195" s="1022" t="s">
        <v>2863</v>
      </c>
      <c r="P195" s="1022" t="s">
        <v>2845</v>
      </c>
      <c r="Q195" s="1025">
        <v>5</v>
      </c>
      <c r="R195" s="1022" t="s">
        <v>2801</v>
      </c>
      <c r="S195" s="1022">
        <v>2</v>
      </c>
      <c r="T195" s="1022">
        <v>5</v>
      </c>
      <c r="U195" s="1022">
        <v>3</v>
      </c>
      <c r="V195" s="1026" t="s">
        <v>2864</v>
      </c>
      <c r="W195" s="1022">
        <v>2</v>
      </c>
      <c r="X195" s="1025" t="s">
        <v>2865</v>
      </c>
      <c r="Y195" s="1022"/>
      <c r="Z195" s="1022"/>
      <c r="AA195" s="1022"/>
      <c r="AB195" s="1022"/>
      <c r="AC195" s="1022" t="s">
        <v>2866</v>
      </c>
      <c r="AD195" s="1022"/>
      <c r="AE195" s="1022" t="s">
        <v>2281</v>
      </c>
      <c r="AF195" s="1022"/>
      <c r="AG195" s="1022" t="s">
        <v>55</v>
      </c>
      <c r="AH195" s="1027" t="s">
        <v>2867</v>
      </c>
      <c r="AI195" s="889" t="s">
        <v>2809</v>
      </c>
      <c r="AJ195" s="1022">
        <v>100</v>
      </c>
      <c r="AK195" s="1022">
        <v>5</v>
      </c>
      <c r="AL195" s="1022">
        <v>100</v>
      </c>
      <c r="AM195" s="1028"/>
    </row>
    <row r="196" spans="1:39" ht="409.6" thickBot="1">
      <c r="A196" s="992" t="s">
        <v>605</v>
      </c>
      <c r="B196" s="346" t="s">
        <v>578</v>
      </c>
      <c r="C196" s="324" t="s">
        <v>55</v>
      </c>
      <c r="D196" s="324"/>
      <c r="E196" s="324"/>
      <c r="F196" s="324" t="s">
        <v>579</v>
      </c>
      <c r="G196" s="323"/>
      <c r="H196" s="323"/>
      <c r="I196" s="993">
        <v>15</v>
      </c>
      <c r="J196" s="993">
        <v>20</v>
      </c>
      <c r="K196" s="327">
        <f>+I196+J196</f>
        <v>35</v>
      </c>
      <c r="L196" s="324" t="s">
        <v>580</v>
      </c>
      <c r="M196" s="328" t="s">
        <v>581</v>
      </c>
      <c r="N196" s="994">
        <v>370</v>
      </c>
      <c r="O196" s="328" t="s">
        <v>582</v>
      </c>
      <c r="P196" s="328" t="s">
        <v>583</v>
      </c>
      <c r="Q196" s="328" t="s">
        <v>57</v>
      </c>
      <c r="R196" s="330" t="s">
        <v>584</v>
      </c>
      <c r="S196" s="995">
        <v>20</v>
      </c>
      <c r="T196" s="994">
        <v>1214</v>
      </c>
      <c r="U196" s="994">
        <v>14</v>
      </c>
      <c r="V196" s="328" t="s">
        <v>585</v>
      </c>
      <c r="W196" s="994">
        <v>3</v>
      </c>
      <c r="X196" s="994">
        <v>20</v>
      </c>
      <c r="Y196" s="994">
        <v>0</v>
      </c>
      <c r="Z196" s="994">
        <v>0</v>
      </c>
      <c r="AA196" s="994">
        <v>0</v>
      </c>
      <c r="AB196" s="328" t="s">
        <v>586</v>
      </c>
      <c r="AC196" s="328" t="s">
        <v>587</v>
      </c>
      <c r="AD196" s="328"/>
      <c r="AE196" s="994" t="s">
        <v>72</v>
      </c>
      <c r="AF196" s="994"/>
      <c r="AG196" s="994" t="s">
        <v>72</v>
      </c>
      <c r="AH196" s="318" t="s">
        <v>588</v>
      </c>
      <c r="AI196" s="328" t="s">
        <v>589</v>
      </c>
      <c r="AJ196" s="996">
        <v>0.92</v>
      </c>
      <c r="AK196" s="994">
        <v>0</v>
      </c>
      <c r="AL196" s="328"/>
      <c r="AM196" s="997"/>
    </row>
    <row r="197" spans="1:39" ht="192" thickBot="1">
      <c r="A197" s="740" t="s">
        <v>605</v>
      </c>
      <c r="B197" s="346" t="s">
        <v>590</v>
      </c>
      <c r="C197" s="323"/>
      <c r="D197" s="324" t="s">
        <v>55</v>
      </c>
      <c r="E197" s="325"/>
      <c r="F197" s="324" t="s">
        <v>591</v>
      </c>
      <c r="G197" s="326"/>
      <c r="H197" s="326"/>
      <c r="I197" s="327">
        <v>10</v>
      </c>
      <c r="J197" s="327">
        <v>5</v>
      </c>
      <c r="K197" s="327">
        <f t="shared" ref="K197" si="30">SUM(G197:J197)</f>
        <v>15</v>
      </c>
      <c r="L197" s="324" t="s">
        <v>592</v>
      </c>
      <c r="M197" s="328" t="s">
        <v>593</v>
      </c>
      <c r="N197" s="329">
        <v>370</v>
      </c>
      <c r="O197" s="328" t="s">
        <v>594</v>
      </c>
      <c r="P197" s="328" t="s">
        <v>595</v>
      </c>
      <c r="Q197" s="324" t="s">
        <v>596</v>
      </c>
      <c r="R197" s="330" t="s">
        <v>597</v>
      </c>
      <c r="S197" s="317">
        <v>5</v>
      </c>
      <c r="T197" s="315">
        <v>5</v>
      </c>
      <c r="U197" s="315">
        <v>4</v>
      </c>
      <c r="V197" s="314" t="s">
        <v>598</v>
      </c>
      <c r="W197" s="315">
        <v>2</v>
      </c>
      <c r="X197" s="315">
        <v>9</v>
      </c>
      <c r="Y197" s="315">
        <v>0</v>
      </c>
      <c r="Z197" s="315">
        <v>0</v>
      </c>
      <c r="AA197" s="315">
        <v>0</v>
      </c>
      <c r="AB197" s="314" t="s">
        <v>599</v>
      </c>
      <c r="AC197" s="314" t="s">
        <v>600</v>
      </c>
      <c r="AD197" s="314"/>
      <c r="AE197" s="315"/>
      <c r="AF197" s="315"/>
      <c r="AG197" s="315"/>
      <c r="AH197" s="314" t="s">
        <v>601</v>
      </c>
      <c r="AI197" s="310" t="s">
        <v>602</v>
      </c>
      <c r="AJ197" s="319">
        <v>1</v>
      </c>
      <c r="AK197" s="315">
        <v>5</v>
      </c>
      <c r="AL197" s="314"/>
      <c r="AM197" s="316" t="s">
        <v>603</v>
      </c>
    </row>
    <row r="198" spans="1:39" ht="213.75">
      <c r="A198" s="740" t="s">
        <v>630</v>
      </c>
      <c r="B198" s="388" t="s">
        <v>609</v>
      </c>
      <c r="C198" s="244"/>
      <c r="D198" s="51" t="s">
        <v>55</v>
      </c>
      <c r="E198" s="354" t="s">
        <v>55</v>
      </c>
      <c r="F198" s="355" t="s">
        <v>610</v>
      </c>
      <c r="G198" s="356"/>
      <c r="H198" s="357">
        <v>0</v>
      </c>
      <c r="I198" s="357">
        <v>1</v>
      </c>
      <c r="J198" s="357">
        <v>1</v>
      </c>
      <c r="K198" s="358">
        <f t="shared" ref="K198:K199" si="31">SUM(G198:J198)</f>
        <v>2</v>
      </c>
      <c r="L198" s="52" t="s">
        <v>611</v>
      </c>
      <c r="M198" s="52" t="s">
        <v>612</v>
      </c>
      <c r="N198" s="253" t="s">
        <v>613</v>
      </c>
      <c r="O198" s="359" t="s">
        <v>614</v>
      </c>
      <c r="P198" s="218" t="s">
        <v>615</v>
      </c>
      <c r="Q198" s="65">
        <v>50</v>
      </c>
      <c r="R198" s="56" t="s">
        <v>616</v>
      </c>
      <c r="S198" s="360">
        <v>35</v>
      </c>
      <c r="T198" s="51">
        <v>38</v>
      </c>
      <c r="U198" s="51">
        <v>35</v>
      </c>
      <c r="V198" s="355" t="s">
        <v>617</v>
      </c>
      <c r="W198" s="51">
        <v>3</v>
      </c>
      <c r="X198" s="51" t="s">
        <v>618</v>
      </c>
      <c r="Y198" s="51">
        <v>0</v>
      </c>
      <c r="Z198" s="51">
        <v>0</v>
      </c>
      <c r="AA198" s="51">
        <v>0</v>
      </c>
      <c r="AB198" s="355" t="s">
        <v>617</v>
      </c>
      <c r="AC198" s="361" t="s">
        <v>619</v>
      </c>
      <c r="AD198" s="51">
        <v>0</v>
      </c>
      <c r="AE198" s="51">
        <v>1</v>
      </c>
      <c r="AF198" s="51">
        <v>0</v>
      </c>
      <c r="AG198" s="51">
        <v>1</v>
      </c>
      <c r="AH198" s="362" t="s">
        <v>620</v>
      </c>
      <c r="AI198" s="363" t="s">
        <v>621</v>
      </c>
      <c r="AJ198" s="364">
        <v>0.8</v>
      </c>
      <c r="AK198" s="51">
        <v>0</v>
      </c>
      <c r="AL198" s="224">
        <v>0</v>
      </c>
      <c r="AM198" s="218"/>
    </row>
    <row r="199" spans="1:39" ht="204">
      <c r="A199" s="740" t="s">
        <v>630</v>
      </c>
      <c r="B199" s="388" t="s">
        <v>622</v>
      </c>
      <c r="C199" s="281"/>
      <c r="D199" s="65" t="s">
        <v>55</v>
      </c>
      <c r="E199" s="365"/>
      <c r="F199" s="218" t="s">
        <v>623</v>
      </c>
      <c r="G199" s="41"/>
      <c r="H199" s="366">
        <v>0</v>
      </c>
      <c r="I199" s="367">
        <v>1</v>
      </c>
      <c r="J199" s="368">
        <v>1</v>
      </c>
      <c r="K199" s="214">
        <f t="shared" si="31"/>
        <v>2</v>
      </c>
      <c r="L199" s="52" t="s">
        <v>624</v>
      </c>
      <c r="M199" s="52" t="s">
        <v>612</v>
      </c>
      <c r="N199" s="253">
        <v>432</v>
      </c>
      <c r="O199" s="369" t="s">
        <v>625</v>
      </c>
      <c r="P199" s="223" t="s">
        <v>626</v>
      </c>
      <c r="Q199" s="65">
        <v>50</v>
      </c>
      <c r="R199" s="56" t="s">
        <v>616</v>
      </c>
      <c r="S199" s="360">
        <v>0</v>
      </c>
      <c r="T199" s="51">
        <v>0</v>
      </c>
      <c r="U199" s="51">
        <v>0</v>
      </c>
      <c r="V199" s="51">
        <v>0</v>
      </c>
      <c r="W199" s="51">
        <v>0</v>
      </c>
      <c r="X199" s="51">
        <v>0</v>
      </c>
      <c r="Y199" s="51">
        <v>0</v>
      </c>
      <c r="Z199" s="51">
        <f t="shared" ref="Z199" si="32">SUM(X199)</f>
        <v>0</v>
      </c>
      <c r="AA199" s="51">
        <f t="shared" ref="AA199" si="33">SUM(Z199)</f>
        <v>0</v>
      </c>
      <c r="AB199" s="355"/>
      <c r="AC199" s="370"/>
      <c r="AD199" s="51">
        <v>0</v>
      </c>
      <c r="AE199" s="51">
        <v>0</v>
      </c>
      <c r="AF199" s="51">
        <f t="shared" ref="AF199" si="34">SUM(AE199)</f>
        <v>0</v>
      </c>
      <c r="AG199" s="51">
        <v>0</v>
      </c>
      <c r="AH199" s="218" t="s">
        <v>627</v>
      </c>
      <c r="AI199" s="371"/>
      <c r="AJ199" s="58"/>
      <c r="AK199" s="51">
        <v>0</v>
      </c>
      <c r="AL199" s="224">
        <v>0</v>
      </c>
      <c r="AM199" s="372"/>
    </row>
    <row r="200" spans="1:39" ht="204">
      <c r="A200" s="291" t="s">
        <v>689</v>
      </c>
      <c r="B200" s="396" t="s">
        <v>634</v>
      </c>
      <c r="C200" s="202" t="s">
        <v>55</v>
      </c>
      <c r="D200" s="202"/>
      <c r="E200" s="202"/>
      <c r="F200" s="396" t="s">
        <v>635</v>
      </c>
      <c r="G200" s="214"/>
      <c r="H200" s="214"/>
      <c r="I200" s="214">
        <v>3</v>
      </c>
      <c r="J200" s="214"/>
      <c r="K200" s="214">
        <f t="shared" ref="K200:K201" si="35">SUM(G200:J200)</f>
        <v>3</v>
      </c>
      <c r="L200" s="396" t="s">
        <v>636</v>
      </c>
      <c r="M200" s="396" t="s">
        <v>637</v>
      </c>
      <c r="N200" s="202">
        <v>227</v>
      </c>
      <c r="O200" s="396" t="s">
        <v>638</v>
      </c>
      <c r="P200" s="396" t="s">
        <v>639</v>
      </c>
      <c r="Q200" s="202">
        <v>1</v>
      </c>
      <c r="R200" s="396" t="s">
        <v>640</v>
      </c>
      <c r="S200" s="65">
        <v>2</v>
      </c>
      <c r="T200" s="39">
        <v>83</v>
      </c>
      <c r="U200" s="47">
        <v>2</v>
      </c>
      <c r="V200" s="48" t="s">
        <v>641</v>
      </c>
      <c r="W200" s="47">
        <v>1</v>
      </c>
      <c r="X200" s="48">
        <v>8</v>
      </c>
      <c r="Y200" s="397"/>
      <c r="Z200" s="397"/>
      <c r="AA200" s="397"/>
      <c r="AB200" s="56" t="s">
        <v>642</v>
      </c>
      <c r="AC200" s="56" t="s">
        <v>643</v>
      </c>
      <c r="AD200" s="65"/>
      <c r="AE200" s="65">
        <v>2</v>
      </c>
      <c r="AF200" s="65"/>
      <c r="AG200" s="65">
        <v>2</v>
      </c>
      <c r="AH200" s="56" t="s">
        <v>644</v>
      </c>
      <c r="AI200" s="398" t="s">
        <v>645</v>
      </c>
      <c r="AJ200" s="399">
        <v>0.94</v>
      </c>
      <c r="AK200" s="65">
        <v>1</v>
      </c>
      <c r="AL200" s="397"/>
      <c r="AM200" s="400"/>
    </row>
    <row r="201" spans="1:39" ht="382.5">
      <c r="A201" s="299" t="s">
        <v>689</v>
      </c>
      <c r="B201" s="396" t="s">
        <v>646</v>
      </c>
      <c r="C201" s="202" t="s">
        <v>55</v>
      </c>
      <c r="D201" s="202"/>
      <c r="E201" s="202"/>
      <c r="F201" s="396" t="s">
        <v>647</v>
      </c>
      <c r="G201" s="202"/>
      <c r="H201" s="202"/>
      <c r="I201" s="202">
        <v>10</v>
      </c>
      <c r="J201" s="202">
        <v>10</v>
      </c>
      <c r="K201" s="214">
        <f t="shared" si="35"/>
        <v>20</v>
      </c>
      <c r="L201" s="396" t="s">
        <v>636</v>
      </c>
      <c r="M201" s="396" t="s">
        <v>648</v>
      </c>
      <c r="N201" s="202">
        <v>227</v>
      </c>
      <c r="O201" s="396" t="s">
        <v>638</v>
      </c>
      <c r="P201" s="396" t="s">
        <v>649</v>
      </c>
      <c r="Q201" s="202">
        <v>1</v>
      </c>
      <c r="R201" s="396" t="s">
        <v>640</v>
      </c>
      <c r="S201" s="65">
        <v>9</v>
      </c>
      <c r="T201" s="48">
        <v>105</v>
      </c>
      <c r="U201" s="47">
        <v>9</v>
      </c>
      <c r="V201" s="48" t="s">
        <v>650</v>
      </c>
      <c r="W201" s="47">
        <v>1</v>
      </c>
      <c r="X201" s="48">
        <v>81</v>
      </c>
      <c r="Y201" s="65"/>
      <c r="Z201" s="65"/>
      <c r="AA201" s="65"/>
      <c r="AB201" s="56" t="s">
        <v>651</v>
      </c>
      <c r="AC201" s="56" t="s">
        <v>652</v>
      </c>
      <c r="AD201" s="65"/>
      <c r="AE201" s="65">
        <v>9</v>
      </c>
      <c r="AF201" s="65"/>
      <c r="AG201" s="65">
        <v>9</v>
      </c>
      <c r="AH201" s="56" t="s">
        <v>653</v>
      </c>
      <c r="AI201" s="56" t="s">
        <v>654</v>
      </c>
      <c r="AJ201" s="399">
        <v>0.94</v>
      </c>
      <c r="AK201" s="65">
        <v>1</v>
      </c>
      <c r="AL201" s="65"/>
      <c r="AM201" s="56" t="s">
        <v>655</v>
      </c>
    </row>
    <row r="202" spans="1:39" ht="282.75">
      <c r="A202" s="299" t="s">
        <v>689</v>
      </c>
      <c r="B202" s="401" t="s">
        <v>656</v>
      </c>
      <c r="C202" s="202" t="s">
        <v>55</v>
      </c>
      <c r="D202" s="202" t="s">
        <v>55</v>
      </c>
      <c r="E202" s="202" t="s">
        <v>55</v>
      </c>
      <c r="F202" s="401" t="s">
        <v>657</v>
      </c>
      <c r="G202" s="402"/>
      <c r="H202" s="402"/>
      <c r="I202" s="202">
        <v>7</v>
      </c>
      <c r="J202" s="202">
        <v>10</v>
      </c>
      <c r="K202" s="214">
        <f t="shared" ref="K202" si="36">SUM(G202:J202)</f>
        <v>17</v>
      </c>
      <c r="L202" s="401" t="s">
        <v>658</v>
      </c>
      <c r="M202" s="401" t="s">
        <v>108</v>
      </c>
      <c r="N202" s="202" t="s">
        <v>659</v>
      </c>
      <c r="O202" s="401"/>
      <c r="P202" s="401" t="s">
        <v>660</v>
      </c>
      <c r="Q202" s="401" t="s">
        <v>661</v>
      </c>
      <c r="R202" s="401" t="s">
        <v>662</v>
      </c>
      <c r="S202" s="65">
        <v>0</v>
      </c>
      <c r="T202" s="403"/>
      <c r="U202" s="47"/>
      <c r="V202" s="404"/>
      <c r="W202" s="47"/>
      <c r="X202" s="48"/>
      <c r="Y202" s="405"/>
      <c r="Z202" s="405"/>
      <c r="AA202" s="405"/>
      <c r="AB202" s="218"/>
      <c r="AC202" s="218"/>
      <c r="AD202" s="132"/>
      <c r="AE202" s="65"/>
      <c r="AF202" s="65"/>
      <c r="AG202" s="65"/>
      <c r="AH202" s="218"/>
      <c r="AI202" s="218"/>
      <c r="AJ202" s="399">
        <v>0.94</v>
      </c>
      <c r="AK202" s="65">
        <v>11</v>
      </c>
      <c r="AL202" s="405"/>
      <c r="AM202" s="218" t="s">
        <v>663</v>
      </c>
    </row>
    <row r="203" spans="1:39" ht="204">
      <c r="A203" s="299" t="s">
        <v>689</v>
      </c>
      <c r="B203" s="401" t="s">
        <v>664</v>
      </c>
      <c r="C203" s="202" t="s">
        <v>55</v>
      </c>
      <c r="D203" s="202"/>
      <c r="E203" s="202"/>
      <c r="F203" s="401" t="s">
        <v>665</v>
      </c>
      <c r="G203" s="402"/>
      <c r="H203" s="402"/>
      <c r="I203" s="202">
        <v>1</v>
      </c>
      <c r="J203" s="202">
        <v>4</v>
      </c>
      <c r="K203" s="214">
        <v>5</v>
      </c>
      <c r="L203" s="401" t="s">
        <v>666</v>
      </c>
      <c r="M203" s="401" t="s">
        <v>667</v>
      </c>
      <c r="N203" s="202">
        <v>233</v>
      </c>
      <c r="O203" s="402" t="s">
        <v>68</v>
      </c>
      <c r="P203" s="401" t="s">
        <v>668</v>
      </c>
      <c r="Q203" s="396" t="s">
        <v>669</v>
      </c>
      <c r="R203" s="401" t="s">
        <v>670</v>
      </c>
      <c r="S203" s="65">
        <v>5</v>
      </c>
      <c r="T203" s="48" t="s">
        <v>671</v>
      </c>
      <c r="U203" s="47">
        <v>5</v>
      </c>
      <c r="V203" s="404" t="s">
        <v>672</v>
      </c>
      <c r="W203" s="48">
        <v>2</v>
      </c>
      <c r="X203" s="48">
        <v>10</v>
      </c>
      <c r="Y203" s="218"/>
      <c r="Z203" s="403"/>
      <c r="AA203" s="218"/>
      <c r="AB203" s="218" t="s">
        <v>673</v>
      </c>
      <c r="AC203" s="218" t="s">
        <v>674</v>
      </c>
      <c r="AD203" s="65">
        <v>2</v>
      </c>
      <c r="AE203" s="65">
        <v>3</v>
      </c>
      <c r="AF203" s="65"/>
      <c r="AG203" s="56">
        <v>5</v>
      </c>
      <c r="AH203" s="218" t="s">
        <v>675</v>
      </c>
      <c r="AI203" s="218" t="s">
        <v>676</v>
      </c>
      <c r="AJ203" s="399">
        <v>0.94</v>
      </c>
      <c r="AK203" s="132">
        <v>0</v>
      </c>
      <c r="AL203" s="406"/>
      <c r="AM203" s="406"/>
    </row>
    <row r="204" spans="1:39" ht="283.5" thickBot="1">
      <c r="A204" s="299" t="s">
        <v>689</v>
      </c>
      <c r="B204" s="401" t="s">
        <v>677</v>
      </c>
      <c r="C204" s="202"/>
      <c r="D204" s="202" t="s">
        <v>55</v>
      </c>
      <c r="E204" s="202"/>
      <c r="F204" s="401" t="s">
        <v>678</v>
      </c>
      <c r="G204" s="402"/>
      <c r="H204" s="402"/>
      <c r="I204" s="202">
        <v>7</v>
      </c>
      <c r="J204" s="202">
        <v>7</v>
      </c>
      <c r="K204" s="214">
        <f>SUM(G204:J204)</f>
        <v>14</v>
      </c>
      <c r="L204" s="401" t="s">
        <v>666</v>
      </c>
      <c r="M204" s="401" t="s">
        <v>679</v>
      </c>
      <c r="N204" s="202">
        <v>229</v>
      </c>
      <c r="O204" s="402" t="s">
        <v>68</v>
      </c>
      <c r="P204" s="401" t="s">
        <v>680</v>
      </c>
      <c r="Q204" s="202">
        <v>1</v>
      </c>
      <c r="R204" s="401" t="s">
        <v>681</v>
      </c>
      <c r="S204" s="65">
        <v>3</v>
      </c>
      <c r="T204" s="48">
        <v>85</v>
      </c>
      <c r="U204" s="48">
        <v>3</v>
      </c>
      <c r="V204" s="404" t="s">
        <v>682</v>
      </c>
      <c r="W204" s="47">
        <v>1</v>
      </c>
      <c r="X204" s="48">
        <v>9</v>
      </c>
      <c r="Y204" s="405"/>
      <c r="Z204" s="65"/>
      <c r="AA204" s="65"/>
      <c r="AB204" s="218" t="s">
        <v>683</v>
      </c>
      <c r="AC204" s="218" t="s">
        <v>684</v>
      </c>
      <c r="AD204" s="65">
        <f t="shared" ref="AD204" si="37">SUM(AA204)</f>
        <v>0</v>
      </c>
      <c r="AE204" s="65">
        <v>3</v>
      </c>
      <c r="AF204" s="65">
        <v>0</v>
      </c>
      <c r="AG204" s="65">
        <v>3</v>
      </c>
      <c r="AH204" s="218" t="s">
        <v>685</v>
      </c>
      <c r="AI204" s="218" t="s">
        <v>686</v>
      </c>
      <c r="AJ204" s="399">
        <v>0.94</v>
      </c>
      <c r="AK204" s="65">
        <v>5</v>
      </c>
      <c r="AL204" s="405"/>
      <c r="AM204" s="406"/>
    </row>
    <row r="205" spans="1:39" ht="69.75" thickBot="1">
      <c r="A205" s="291" t="s">
        <v>992</v>
      </c>
      <c r="B205" s="417" t="s">
        <v>694</v>
      </c>
      <c r="C205" s="418" t="s">
        <v>55</v>
      </c>
      <c r="D205" s="418"/>
      <c r="E205" s="419" t="s">
        <v>55</v>
      </c>
      <c r="F205" s="420" t="s">
        <v>695</v>
      </c>
      <c r="G205" s="421"/>
      <c r="H205" s="421"/>
      <c r="I205" s="422">
        <v>116</v>
      </c>
      <c r="J205" s="422">
        <v>116</v>
      </c>
      <c r="K205" s="423">
        <f>SUM(G205:J205)</f>
        <v>232</v>
      </c>
      <c r="L205" s="420" t="s">
        <v>696</v>
      </c>
      <c r="M205" s="420" t="s">
        <v>697</v>
      </c>
      <c r="N205" s="424" t="s">
        <v>698</v>
      </c>
      <c r="O205" s="425"/>
      <c r="P205" s="425" t="s">
        <v>699</v>
      </c>
      <c r="Q205" s="426" t="s">
        <v>700</v>
      </c>
      <c r="R205" s="255" t="s">
        <v>701</v>
      </c>
      <c r="S205" s="427"/>
      <c r="T205" s="422"/>
      <c r="U205" s="422"/>
      <c r="V205" s="428"/>
      <c r="W205" s="429"/>
      <c r="X205" s="429"/>
      <c r="Y205" s="429"/>
      <c r="Z205" s="429"/>
      <c r="AA205" s="429"/>
      <c r="AB205" s="429"/>
      <c r="AC205" s="429"/>
      <c r="AD205" s="429"/>
      <c r="AE205" s="429"/>
      <c r="AF205" s="422"/>
      <c r="AG205" s="422"/>
      <c r="AH205" s="420"/>
      <c r="AI205" s="424"/>
      <c r="AJ205" s="430"/>
      <c r="AK205" s="422"/>
      <c r="AL205" s="431"/>
      <c r="AM205" s="432"/>
    </row>
    <row r="206" spans="1:39" ht="270">
      <c r="A206" s="299" t="s">
        <v>992</v>
      </c>
      <c r="B206" s="365"/>
      <c r="C206" s="281"/>
      <c r="D206" s="281"/>
      <c r="E206" s="365"/>
      <c r="F206" s="281"/>
      <c r="G206" s="235"/>
      <c r="H206" s="434"/>
      <c r="I206" s="173"/>
      <c r="J206" s="240"/>
      <c r="K206" s="435"/>
      <c r="L206" s="436"/>
      <c r="M206" s="436"/>
      <c r="N206" s="437"/>
      <c r="O206" s="281"/>
      <c r="P206" s="281"/>
      <c r="Q206" s="281"/>
      <c r="R206" s="281"/>
      <c r="S206" s="438">
        <v>1</v>
      </c>
      <c r="T206" s="439">
        <v>23</v>
      </c>
      <c r="U206" s="51">
        <v>1</v>
      </c>
      <c r="V206" s="438" t="s">
        <v>702</v>
      </c>
      <c r="W206" s="438">
        <v>1</v>
      </c>
      <c r="X206" s="438">
        <v>4</v>
      </c>
      <c r="Y206" s="438"/>
      <c r="Z206" s="235"/>
      <c r="AA206" s="235"/>
      <c r="AB206" s="438" t="s">
        <v>703</v>
      </c>
      <c r="AC206" s="439" t="s">
        <v>704</v>
      </c>
      <c r="AD206" s="235"/>
      <c r="AE206" s="438">
        <v>1</v>
      </c>
      <c r="AF206" s="438"/>
      <c r="AG206" s="51">
        <v>1</v>
      </c>
      <c r="AH206" s="438" t="s">
        <v>705</v>
      </c>
      <c r="AI206" s="438" t="s">
        <v>706</v>
      </c>
      <c r="AJ206" s="438"/>
      <c r="AK206" s="438">
        <v>0</v>
      </c>
      <c r="AL206" s="438"/>
      <c r="AM206" s="440" t="s">
        <v>707</v>
      </c>
    </row>
    <row r="207" spans="1:39" ht="270">
      <c r="A207" s="299" t="s">
        <v>992</v>
      </c>
      <c r="B207" s="365"/>
      <c r="C207" s="281"/>
      <c r="D207" s="281"/>
      <c r="E207" s="365"/>
      <c r="F207" s="281"/>
      <c r="G207" s="235"/>
      <c r="H207" s="434"/>
      <c r="I207" s="173"/>
      <c r="J207" s="240"/>
      <c r="K207" s="435"/>
      <c r="L207" s="436"/>
      <c r="M207" s="436"/>
      <c r="N207" s="437"/>
      <c r="O207" s="281"/>
      <c r="P207" s="281"/>
      <c r="Q207" s="281"/>
      <c r="R207" s="281"/>
      <c r="S207" s="438">
        <v>1</v>
      </c>
      <c r="T207" s="438">
        <v>18</v>
      </c>
      <c r="U207" s="51">
        <v>1</v>
      </c>
      <c r="V207" s="438" t="s">
        <v>708</v>
      </c>
      <c r="W207" s="438">
        <v>1</v>
      </c>
      <c r="X207" s="438">
        <v>8</v>
      </c>
      <c r="Y207" s="235"/>
      <c r="Z207" s="235"/>
      <c r="AA207" s="235"/>
      <c r="AB207" s="438" t="s">
        <v>709</v>
      </c>
      <c r="AC207" s="438" t="s">
        <v>710</v>
      </c>
      <c r="AD207" s="235"/>
      <c r="AE207" s="438">
        <v>1</v>
      </c>
      <c r="AF207" s="235"/>
      <c r="AG207" s="438">
        <v>1</v>
      </c>
      <c r="AH207" s="438" t="s">
        <v>705</v>
      </c>
      <c r="AI207" s="438" t="s">
        <v>706</v>
      </c>
      <c r="AJ207" s="438"/>
      <c r="AK207" s="438">
        <v>0</v>
      </c>
      <c r="AL207" s="438"/>
      <c r="AM207" s="440" t="s">
        <v>707</v>
      </c>
    </row>
    <row r="208" spans="1:39" ht="270">
      <c r="A208" s="299" t="s">
        <v>992</v>
      </c>
      <c r="B208" s="365"/>
      <c r="C208" s="281"/>
      <c r="D208" s="281"/>
      <c r="E208" s="365"/>
      <c r="F208" s="281"/>
      <c r="G208" s="235"/>
      <c r="H208" s="434"/>
      <c r="I208" s="173"/>
      <c r="J208" s="240"/>
      <c r="K208" s="435"/>
      <c r="L208" s="436"/>
      <c r="M208" s="436"/>
      <c r="N208" s="437"/>
      <c r="O208" s="281"/>
      <c r="P208" s="281"/>
      <c r="Q208" s="281"/>
      <c r="R208" s="281"/>
      <c r="S208" s="438">
        <v>1</v>
      </c>
      <c r="T208" s="438">
        <v>16</v>
      </c>
      <c r="U208" s="51">
        <v>1</v>
      </c>
      <c r="V208" s="438" t="s">
        <v>711</v>
      </c>
      <c r="W208" s="438">
        <v>1</v>
      </c>
      <c r="X208" s="438">
        <v>4</v>
      </c>
      <c r="Y208" s="235"/>
      <c r="Z208" s="235"/>
      <c r="AA208" s="235"/>
      <c r="AB208" s="438" t="s">
        <v>496</v>
      </c>
      <c r="AC208" s="438" t="s">
        <v>712</v>
      </c>
      <c r="AD208" s="235"/>
      <c r="AE208" s="438">
        <v>1</v>
      </c>
      <c r="AF208" s="235"/>
      <c r="AG208" s="438">
        <v>1</v>
      </c>
      <c r="AH208" s="438" t="s">
        <v>705</v>
      </c>
      <c r="AI208" s="438" t="s">
        <v>706</v>
      </c>
      <c r="AJ208" s="438"/>
      <c r="AK208" s="438">
        <v>0</v>
      </c>
      <c r="AL208" s="438"/>
      <c r="AM208" s="440" t="s">
        <v>707</v>
      </c>
    </row>
    <row r="209" spans="1:39" ht="326.25">
      <c r="A209" s="299" t="s">
        <v>992</v>
      </c>
      <c r="B209" s="365"/>
      <c r="C209" s="281"/>
      <c r="D209" s="281"/>
      <c r="E209" s="365"/>
      <c r="F209" s="281"/>
      <c r="G209" s="235"/>
      <c r="H209" s="434"/>
      <c r="I209" s="173"/>
      <c r="J209" s="240"/>
      <c r="K209" s="435"/>
      <c r="L209" s="436"/>
      <c r="M209" s="436"/>
      <c r="N209" s="437"/>
      <c r="O209" s="281"/>
      <c r="P209" s="281"/>
      <c r="Q209" s="281"/>
      <c r="R209" s="281"/>
      <c r="S209" s="438">
        <v>2</v>
      </c>
      <c r="T209" s="438">
        <v>20</v>
      </c>
      <c r="U209" s="51">
        <v>4</v>
      </c>
      <c r="V209" s="438" t="s">
        <v>713</v>
      </c>
      <c r="W209" s="438">
        <v>1</v>
      </c>
      <c r="X209" s="438">
        <v>12</v>
      </c>
      <c r="Y209" s="235"/>
      <c r="Z209" s="235"/>
      <c r="AA209" s="235"/>
      <c r="AB209" s="438" t="s">
        <v>714</v>
      </c>
      <c r="AC209" s="438" t="s">
        <v>715</v>
      </c>
      <c r="AD209" s="235"/>
      <c r="AE209" s="438">
        <v>1</v>
      </c>
      <c r="AF209" s="235"/>
      <c r="AG209" s="438">
        <v>1</v>
      </c>
      <c r="AH209" s="438" t="s">
        <v>716</v>
      </c>
      <c r="AI209" s="438" t="s">
        <v>706</v>
      </c>
      <c r="AJ209" s="438"/>
      <c r="AK209" s="438">
        <v>5</v>
      </c>
      <c r="AL209" s="438"/>
      <c r="AM209" s="440" t="s">
        <v>717</v>
      </c>
    </row>
    <row r="210" spans="1:39" ht="270">
      <c r="A210" s="299" t="s">
        <v>992</v>
      </c>
      <c r="B210" s="365"/>
      <c r="C210" s="281"/>
      <c r="D210" s="281"/>
      <c r="E210" s="365"/>
      <c r="F210" s="281"/>
      <c r="G210" s="235"/>
      <c r="H210" s="434"/>
      <c r="I210" s="173"/>
      <c r="J210" s="240"/>
      <c r="K210" s="435"/>
      <c r="L210" s="436"/>
      <c r="M210" s="436"/>
      <c r="N210" s="437"/>
      <c r="O210" s="281"/>
      <c r="P210" s="281"/>
      <c r="Q210" s="281"/>
      <c r="R210" s="281"/>
      <c r="S210" s="438">
        <v>1</v>
      </c>
      <c r="T210" s="438">
        <v>14</v>
      </c>
      <c r="U210" s="51">
        <v>3</v>
      </c>
      <c r="V210" s="442" t="s">
        <v>718</v>
      </c>
      <c r="W210" s="438">
        <v>1</v>
      </c>
      <c r="X210" s="438">
        <v>4</v>
      </c>
      <c r="Y210" s="235"/>
      <c r="Z210" s="235"/>
      <c r="AA210" s="235"/>
      <c r="AB210" s="438" t="s">
        <v>564</v>
      </c>
      <c r="AC210" s="439" t="s">
        <v>719</v>
      </c>
      <c r="AD210" s="235"/>
      <c r="AE210" s="438">
        <v>1</v>
      </c>
      <c r="AF210" s="235"/>
      <c r="AG210" s="438">
        <v>1</v>
      </c>
      <c r="AH210" s="438" t="s">
        <v>705</v>
      </c>
      <c r="AI210" s="438" t="s">
        <v>706</v>
      </c>
      <c r="AJ210" s="438"/>
      <c r="AK210" s="438">
        <v>0</v>
      </c>
      <c r="AL210" s="438"/>
      <c r="AM210" s="440" t="s">
        <v>707</v>
      </c>
    </row>
    <row r="211" spans="1:39" ht="382.5">
      <c r="A211" s="299" t="s">
        <v>992</v>
      </c>
      <c r="B211" s="365"/>
      <c r="C211" s="281"/>
      <c r="D211" s="281"/>
      <c r="E211" s="365"/>
      <c r="F211" s="281"/>
      <c r="G211" s="235"/>
      <c r="H211" s="434"/>
      <c r="I211" s="173"/>
      <c r="J211" s="240"/>
      <c r="K211" s="435"/>
      <c r="L211" s="436"/>
      <c r="M211" s="436"/>
      <c r="N211" s="437"/>
      <c r="O211" s="281"/>
      <c r="P211" s="281"/>
      <c r="Q211" s="281"/>
      <c r="R211" s="281"/>
      <c r="S211" s="438">
        <v>1</v>
      </c>
      <c r="T211" s="438">
        <v>12</v>
      </c>
      <c r="U211" s="51">
        <v>4</v>
      </c>
      <c r="V211" s="442" t="s">
        <v>720</v>
      </c>
      <c r="W211" s="438">
        <v>2</v>
      </c>
      <c r="X211" s="438">
        <v>6</v>
      </c>
      <c r="Y211" s="235"/>
      <c r="Z211" s="235"/>
      <c r="AA211" s="235"/>
      <c r="AB211" s="438" t="s">
        <v>721</v>
      </c>
      <c r="AC211" s="439" t="s">
        <v>722</v>
      </c>
      <c r="AD211" s="235"/>
      <c r="AE211" s="438">
        <v>1</v>
      </c>
      <c r="AF211" s="235"/>
      <c r="AG211" s="438">
        <v>1</v>
      </c>
      <c r="AH211" s="438" t="s">
        <v>723</v>
      </c>
      <c r="AI211" s="438" t="s">
        <v>724</v>
      </c>
      <c r="AJ211" s="438"/>
      <c r="AK211" s="438">
        <v>2</v>
      </c>
      <c r="AL211" s="438"/>
      <c r="AM211" s="440" t="s">
        <v>725</v>
      </c>
    </row>
    <row r="212" spans="1:39" ht="382.5">
      <c r="A212" s="299" t="s">
        <v>992</v>
      </c>
      <c r="B212" s="365"/>
      <c r="C212" s="281"/>
      <c r="D212" s="281"/>
      <c r="E212" s="365"/>
      <c r="F212" s="281"/>
      <c r="G212" s="235"/>
      <c r="H212" s="434"/>
      <c r="I212" s="173"/>
      <c r="J212" s="240"/>
      <c r="K212" s="435"/>
      <c r="L212" s="436"/>
      <c r="M212" s="436"/>
      <c r="N212" s="437"/>
      <c r="O212" s="281"/>
      <c r="P212" s="281"/>
      <c r="Q212" s="281"/>
      <c r="R212" s="281"/>
      <c r="S212" s="438">
        <v>2</v>
      </c>
      <c r="T212" s="438">
        <v>29</v>
      </c>
      <c r="U212" s="51">
        <v>4</v>
      </c>
      <c r="V212" s="442" t="s">
        <v>726</v>
      </c>
      <c r="W212" s="438">
        <v>1</v>
      </c>
      <c r="X212" s="438">
        <v>10</v>
      </c>
      <c r="Y212" s="235"/>
      <c r="Z212" s="235"/>
      <c r="AA212" s="235"/>
      <c r="AB212" s="438" t="s">
        <v>727</v>
      </c>
      <c r="AC212" s="439" t="s">
        <v>728</v>
      </c>
      <c r="AD212" s="235"/>
      <c r="AE212" s="438">
        <v>1</v>
      </c>
      <c r="AF212" s="235"/>
      <c r="AG212" s="438">
        <v>1</v>
      </c>
      <c r="AH212" s="438" t="s">
        <v>716</v>
      </c>
      <c r="AI212" s="438" t="s">
        <v>724</v>
      </c>
      <c r="AJ212" s="438"/>
      <c r="AK212" s="438">
        <v>0</v>
      </c>
      <c r="AL212" s="438"/>
      <c r="AM212" s="440" t="s">
        <v>717</v>
      </c>
    </row>
    <row r="213" spans="1:39" ht="382.5">
      <c r="A213" s="299" t="s">
        <v>992</v>
      </c>
      <c r="B213" s="365"/>
      <c r="C213" s="281"/>
      <c r="D213" s="281"/>
      <c r="E213" s="365"/>
      <c r="F213" s="281"/>
      <c r="G213" s="235"/>
      <c r="H213" s="434"/>
      <c r="I213" s="173"/>
      <c r="J213" s="240"/>
      <c r="K213" s="435"/>
      <c r="L213" s="436"/>
      <c r="M213" s="436"/>
      <c r="N213" s="437"/>
      <c r="O213" s="281"/>
      <c r="P213" s="281"/>
      <c r="Q213" s="281"/>
      <c r="R213" s="281"/>
      <c r="S213" s="438">
        <v>1</v>
      </c>
      <c r="T213" s="438">
        <v>14</v>
      </c>
      <c r="U213" s="51">
        <v>1</v>
      </c>
      <c r="V213" s="442" t="s">
        <v>729</v>
      </c>
      <c r="W213" s="438">
        <v>2</v>
      </c>
      <c r="X213" s="438">
        <v>8</v>
      </c>
      <c r="Y213" s="235"/>
      <c r="Z213" s="235"/>
      <c r="AA213" s="235"/>
      <c r="AB213" s="438" t="s">
        <v>730</v>
      </c>
      <c r="AC213" s="439" t="s">
        <v>731</v>
      </c>
      <c r="AD213" s="235"/>
      <c r="AE213" s="438">
        <v>1</v>
      </c>
      <c r="AF213" s="235"/>
      <c r="AG213" s="438">
        <v>1</v>
      </c>
      <c r="AH213" s="438" t="s">
        <v>723</v>
      </c>
      <c r="AI213" s="438" t="s">
        <v>724</v>
      </c>
      <c r="AJ213" s="438"/>
      <c r="AK213" s="438">
        <v>4</v>
      </c>
      <c r="AL213" s="438"/>
      <c r="AM213" s="440" t="s">
        <v>725</v>
      </c>
    </row>
    <row r="214" spans="1:39" ht="270">
      <c r="A214" s="299" t="s">
        <v>992</v>
      </c>
      <c r="B214" s="365"/>
      <c r="C214" s="281"/>
      <c r="D214" s="281"/>
      <c r="E214" s="365"/>
      <c r="F214" s="281"/>
      <c r="G214" s="235"/>
      <c r="H214" s="434"/>
      <c r="I214" s="173"/>
      <c r="J214" s="240"/>
      <c r="K214" s="435"/>
      <c r="L214" s="436"/>
      <c r="M214" s="436"/>
      <c r="N214" s="437"/>
      <c r="O214" s="281"/>
      <c r="P214" s="281"/>
      <c r="Q214" s="281"/>
      <c r="R214" s="281"/>
      <c r="S214" s="438">
        <v>2</v>
      </c>
      <c r="T214" s="438">
        <v>25</v>
      </c>
      <c r="U214" s="51">
        <v>4</v>
      </c>
      <c r="V214" s="442" t="s">
        <v>732</v>
      </c>
      <c r="W214" s="438">
        <v>1</v>
      </c>
      <c r="X214" s="438">
        <v>10</v>
      </c>
      <c r="Y214" s="235"/>
      <c r="Z214" s="235"/>
      <c r="AA214" s="235"/>
      <c r="AB214" s="438" t="s">
        <v>733</v>
      </c>
      <c r="AC214" s="439" t="s">
        <v>734</v>
      </c>
      <c r="AD214" s="235"/>
      <c r="AE214" s="438">
        <v>1</v>
      </c>
      <c r="AF214" s="235"/>
      <c r="AG214" s="438">
        <v>1</v>
      </c>
      <c r="AH214" s="438" t="s">
        <v>705</v>
      </c>
      <c r="AI214" s="438" t="s">
        <v>706</v>
      </c>
      <c r="AJ214" s="438"/>
      <c r="AK214" s="438">
        <v>5</v>
      </c>
      <c r="AL214" s="438"/>
      <c r="AM214" s="440" t="s">
        <v>735</v>
      </c>
    </row>
    <row r="215" spans="1:39" ht="382.5">
      <c r="A215" s="299" t="s">
        <v>992</v>
      </c>
      <c r="B215" s="365"/>
      <c r="C215" s="281"/>
      <c r="D215" s="281"/>
      <c r="E215" s="365"/>
      <c r="F215" s="281"/>
      <c r="G215" s="235"/>
      <c r="H215" s="434"/>
      <c r="I215" s="173"/>
      <c r="J215" s="240"/>
      <c r="K215" s="435"/>
      <c r="L215" s="436"/>
      <c r="M215" s="436"/>
      <c r="N215" s="437"/>
      <c r="O215" s="281"/>
      <c r="P215" s="281"/>
      <c r="Q215" s="281"/>
      <c r="R215" s="281"/>
      <c r="S215" s="438">
        <v>2</v>
      </c>
      <c r="T215" s="438">
        <v>28</v>
      </c>
      <c r="U215" s="51">
        <v>4</v>
      </c>
      <c r="V215" s="442" t="s">
        <v>736</v>
      </c>
      <c r="W215" s="438">
        <v>1</v>
      </c>
      <c r="X215" s="438">
        <v>10</v>
      </c>
      <c r="Y215" s="235"/>
      <c r="Z215" s="235"/>
      <c r="AA215" s="235"/>
      <c r="AB215" s="438" t="s">
        <v>550</v>
      </c>
      <c r="AC215" s="439" t="s">
        <v>737</v>
      </c>
      <c r="AD215" s="235"/>
      <c r="AE215" s="438">
        <v>1</v>
      </c>
      <c r="AF215" s="235"/>
      <c r="AG215" s="438">
        <v>1</v>
      </c>
      <c r="AH215" s="438" t="s">
        <v>716</v>
      </c>
      <c r="AI215" s="438" t="s">
        <v>724</v>
      </c>
      <c r="AJ215" s="438"/>
      <c r="AK215" s="438">
        <v>2</v>
      </c>
      <c r="AL215" s="438"/>
      <c r="AM215" s="440" t="s">
        <v>717</v>
      </c>
    </row>
    <row r="216" spans="1:39" ht="382.5">
      <c r="A216" s="299" t="s">
        <v>992</v>
      </c>
      <c r="B216" s="365"/>
      <c r="C216" s="281"/>
      <c r="D216" s="281"/>
      <c r="E216" s="365"/>
      <c r="F216" s="281"/>
      <c r="G216" s="235"/>
      <c r="H216" s="434"/>
      <c r="I216" s="173"/>
      <c r="J216" s="240"/>
      <c r="K216" s="435"/>
      <c r="L216" s="436"/>
      <c r="M216" s="436"/>
      <c r="N216" s="437"/>
      <c r="O216" s="281"/>
      <c r="P216" s="281"/>
      <c r="Q216" s="281"/>
      <c r="R216" s="281"/>
      <c r="S216" s="438">
        <v>2</v>
      </c>
      <c r="T216" s="438">
        <v>28</v>
      </c>
      <c r="U216" s="51">
        <v>4</v>
      </c>
      <c r="V216" s="442" t="s">
        <v>738</v>
      </c>
      <c r="W216" s="438">
        <v>1</v>
      </c>
      <c r="X216" s="438">
        <v>12</v>
      </c>
      <c r="Y216" s="235"/>
      <c r="Z216" s="235"/>
      <c r="AA216" s="235"/>
      <c r="AB216" s="438" t="s">
        <v>739</v>
      </c>
      <c r="AC216" s="439" t="s">
        <v>740</v>
      </c>
      <c r="AD216" s="235"/>
      <c r="AE216" s="438">
        <v>1</v>
      </c>
      <c r="AF216" s="235"/>
      <c r="AG216" s="438">
        <v>1</v>
      </c>
      <c r="AH216" s="438" t="s">
        <v>716</v>
      </c>
      <c r="AI216" s="438" t="s">
        <v>724</v>
      </c>
      <c r="AJ216" s="438"/>
      <c r="AK216" s="438">
        <v>4</v>
      </c>
      <c r="AL216" s="438"/>
      <c r="AM216" s="440" t="s">
        <v>717</v>
      </c>
    </row>
    <row r="217" spans="1:39" ht="270">
      <c r="A217" s="299" t="s">
        <v>992</v>
      </c>
      <c r="B217" s="365"/>
      <c r="C217" s="281"/>
      <c r="D217" s="281"/>
      <c r="E217" s="365"/>
      <c r="F217" s="281"/>
      <c r="G217" s="235"/>
      <c r="H217" s="434"/>
      <c r="I217" s="173"/>
      <c r="J217" s="240"/>
      <c r="K217" s="435"/>
      <c r="L217" s="436"/>
      <c r="M217" s="436"/>
      <c r="N217" s="437"/>
      <c r="O217" s="281"/>
      <c r="P217" s="281"/>
      <c r="Q217" s="281"/>
      <c r="R217" s="281"/>
      <c r="S217" s="438">
        <v>2</v>
      </c>
      <c r="T217" s="438">
        <v>34</v>
      </c>
      <c r="U217" s="51">
        <v>4</v>
      </c>
      <c r="V217" s="442" t="s">
        <v>741</v>
      </c>
      <c r="W217" s="438">
        <v>2</v>
      </c>
      <c r="X217" s="438">
        <v>10</v>
      </c>
      <c r="Y217" s="235"/>
      <c r="Z217" s="235"/>
      <c r="AA217" s="235"/>
      <c r="AB217" s="438" t="s">
        <v>572</v>
      </c>
      <c r="AC217" s="439" t="s">
        <v>742</v>
      </c>
      <c r="AD217" s="235"/>
      <c r="AE217" s="438">
        <v>1</v>
      </c>
      <c r="AF217" s="235"/>
      <c r="AG217" s="438">
        <v>1</v>
      </c>
      <c r="AH217" s="438" t="s">
        <v>705</v>
      </c>
      <c r="AI217" s="438" t="s">
        <v>706</v>
      </c>
      <c r="AJ217" s="438"/>
      <c r="AK217" s="438">
        <v>2</v>
      </c>
      <c r="AL217" s="438"/>
      <c r="AM217" s="440" t="s">
        <v>707</v>
      </c>
    </row>
    <row r="218" spans="1:39" ht="270">
      <c r="A218" s="299" t="s">
        <v>992</v>
      </c>
      <c r="B218" s="365"/>
      <c r="C218" s="281"/>
      <c r="D218" s="281"/>
      <c r="E218" s="365"/>
      <c r="F218" s="281"/>
      <c r="G218" s="235"/>
      <c r="H218" s="434"/>
      <c r="I218" s="173"/>
      <c r="J218" s="240"/>
      <c r="K218" s="435"/>
      <c r="L218" s="436"/>
      <c r="M218" s="436"/>
      <c r="N218" s="437"/>
      <c r="O218" s="281"/>
      <c r="P218" s="281"/>
      <c r="Q218" s="281"/>
      <c r="R218" s="281"/>
      <c r="S218" s="438">
        <v>2</v>
      </c>
      <c r="T218" s="438">
        <v>22</v>
      </c>
      <c r="U218" s="51">
        <v>4</v>
      </c>
      <c r="V218" s="442" t="s">
        <v>743</v>
      </c>
      <c r="W218" s="438">
        <v>2</v>
      </c>
      <c r="X218" s="438">
        <v>10</v>
      </c>
      <c r="Y218" s="235"/>
      <c r="Z218" s="235"/>
      <c r="AA218" s="235"/>
      <c r="AB218" s="438" t="s">
        <v>744</v>
      </c>
      <c r="AC218" s="439" t="s">
        <v>745</v>
      </c>
      <c r="AD218" s="235"/>
      <c r="AE218" s="438">
        <v>1</v>
      </c>
      <c r="AF218" s="235"/>
      <c r="AG218" s="438">
        <v>1</v>
      </c>
      <c r="AH218" s="438" t="s">
        <v>705</v>
      </c>
      <c r="AI218" s="438" t="s">
        <v>706</v>
      </c>
      <c r="AJ218" s="438"/>
      <c r="AK218" s="438">
        <v>3</v>
      </c>
      <c r="AL218" s="438"/>
      <c r="AM218" s="443" t="s">
        <v>707</v>
      </c>
    </row>
    <row r="219" spans="1:39" ht="382.5">
      <c r="A219" s="299" t="s">
        <v>992</v>
      </c>
      <c r="B219" s="365"/>
      <c r="C219" s="281"/>
      <c r="D219" s="281"/>
      <c r="E219" s="365"/>
      <c r="F219" s="281"/>
      <c r="G219" s="235"/>
      <c r="H219" s="434"/>
      <c r="I219" s="173"/>
      <c r="J219" s="240"/>
      <c r="K219" s="435"/>
      <c r="L219" s="436"/>
      <c r="M219" s="436"/>
      <c r="N219" s="437"/>
      <c r="O219" s="281"/>
      <c r="P219" s="281"/>
      <c r="Q219" s="281"/>
      <c r="R219" s="281"/>
      <c r="S219" s="438">
        <v>2</v>
      </c>
      <c r="T219" s="438">
        <v>23</v>
      </c>
      <c r="U219" s="51">
        <v>4</v>
      </c>
      <c r="V219" s="442" t="s">
        <v>746</v>
      </c>
      <c r="W219" s="438">
        <v>1</v>
      </c>
      <c r="X219" s="438">
        <v>10</v>
      </c>
      <c r="Y219" s="235"/>
      <c r="Z219" s="235"/>
      <c r="AA219" s="235"/>
      <c r="AB219" s="438" t="s">
        <v>747</v>
      </c>
      <c r="AC219" s="439" t="s">
        <v>748</v>
      </c>
      <c r="AD219" s="235"/>
      <c r="AE219" s="438">
        <v>1</v>
      </c>
      <c r="AF219" s="235"/>
      <c r="AG219" s="438">
        <v>1</v>
      </c>
      <c r="AH219" s="438" t="s">
        <v>716</v>
      </c>
      <c r="AI219" s="438" t="s">
        <v>724</v>
      </c>
      <c r="AJ219" s="438"/>
      <c r="AK219" s="438">
        <v>2</v>
      </c>
      <c r="AL219" s="438"/>
      <c r="AM219" s="440" t="s">
        <v>717</v>
      </c>
    </row>
    <row r="220" spans="1:39" ht="270">
      <c r="A220" s="299" t="s">
        <v>992</v>
      </c>
      <c r="B220" s="365"/>
      <c r="C220" s="281"/>
      <c r="D220" s="281"/>
      <c r="E220" s="365"/>
      <c r="F220" s="281"/>
      <c r="G220" s="235"/>
      <c r="H220" s="434"/>
      <c r="I220" s="173"/>
      <c r="J220" s="240"/>
      <c r="K220" s="435"/>
      <c r="L220" s="436"/>
      <c r="M220" s="436"/>
      <c r="N220" s="437"/>
      <c r="O220" s="281"/>
      <c r="P220" s="281"/>
      <c r="Q220" s="281"/>
      <c r="R220" s="281"/>
      <c r="S220" s="438">
        <v>1</v>
      </c>
      <c r="T220" s="438">
        <v>17</v>
      </c>
      <c r="U220" s="51">
        <v>1</v>
      </c>
      <c r="V220" s="442" t="s">
        <v>749</v>
      </c>
      <c r="W220" s="438">
        <v>1</v>
      </c>
      <c r="X220" s="438">
        <v>3</v>
      </c>
      <c r="Y220" s="235"/>
      <c r="Z220" s="235"/>
      <c r="AA220" s="235"/>
      <c r="AB220" s="438" t="s">
        <v>750</v>
      </c>
      <c r="AC220" s="438" t="s">
        <v>751</v>
      </c>
      <c r="AD220" s="235"/>
      <c r="AE220" s="438">
        <v>1</v>
      </c>
      <c r="AF220" s="235"/>
      <c r="AG220" s="438">
        <v>1</v>
      </c>
      <c r="AH220" s="438" t="s">
        <v>705</v>
      </c>
      <c r="AI220" s="438" t="s">
        <v>706</v>
      </c>
      <c r="AJ220" s="438"/>
      <c r="AK220" s="438">
        <v>0</v>
      </c>
      <c r="AL220" s="438"/>
      <c r="AM220" s="440" t="s">
        <v>707</v>
      </c>
    </row>
    <row r="221" spans="1:39" ht="382.5">
      <c r="A221" s="299" t="s">
        <v>992</v>
      </c>
      <c r="B221" s="365"/>
      <c r="C221" s="281"/>
      <c r="D221" s="281"/>
      <c r="E221" s="365"/>
      <c r="F221" s="281"/>
      <c r="G221" s="235"/>
      <c r="H221" s="434"/>
      <c r="I221" s="173"/>
      <c r="J221" s="240"/>
      <c r="K221" s="435"/>
      <c r="L221" s="436"/>
      <c r="M221" s="436"/>
      <c r="N221" s="437"/>
      <c r="O221" s="281"/>
      <c r="P221" s="281"/>
      <c r="Q221" s="281"/>
      <c r="R221" s="281"/>
      <c r="S221" s="438">
        <v>3</v>
      </c>
      <c r="T221" s="438">
        <v>48</v>
      </c>
      <c r="U221" s="51">
        <v>4</v>
      </c>
      <c r="V221" s="442" t="s">
        <v>752</v>
      </c>
      <c r="W221" s="438">
        <v>1</v>
      </c>
      <c r="X221" s="438">
        <v>18</v>
      </c>
      <c r="Y221" s="235"/>
      <c r="Z221" s="235"/>
      <c r="AA221" s="235"/>
      <c r="AB221" s="438" t="s">
        <v>753</v>
      </c>
      <c r="AC221" s="438" t="s">
        <v>754</v>
      </c>
      <c r="AD221" s="235"/>
      <c r="AE221" s="438">
        <v>1</v>
      </c>
      <c r="AF221" s="235"/>
      <c r="AG221" s="438">
        <v>1</v>
      </c>
      <c r="AH221" s="438" t="s">
        <v>716</v>
      </c>
      <c r="AI221" s="438" t="s">
        <v>724</v>
      </c>
      <c r="AJ221" s="438"/>
      <c r="AK221" s="438">
        <v>0</v>
      </c>
      <c r="AL221" s="438"/>
      <c r="AM221" s="440" t="s">
        <v>755</v>
      </c>
    </row>
    <row r="222" spans="1:39" ht="270">
      <c r="A222" s="299" t="s">
        <v>992</v>
      </c>
      <c r="B222" s="365"/>
      <c r="C222" s="281"/>
      <c r="D222" s="281"/>
      <c r="E222" s="365"/>
      <c r="F222" s="281"/>
      <c r="G222" s="235"/>
      <c r="H222" s="434"/>
      <c r="I222" s="173"/>
      <c r="J222" s="240"/>
      <c r="K222" s="435"/>
      <c r="L222" s="436"/>
      <c r="M222" s="436"/>
      <c r="N222" s="437"/>
      <c r="O222" s="281"/>
      <c r="P222" s="281"/>
      <c r="Q222" s="281"/>
      <c r="R222" s="281"/>
      <c r="S222" s="438">
        <v>1</v>
      </c>
      <c r="T222" s="438">
        <v>19</v>
      </c>
      <c r="U222" s="51">
        <v>2</v>
      </c>
      <c r="V222" s="438" t="s">
        <v>756</v>
      </c>
      <c r="W222" s="438">
        <v>1</v>
      </c>
      <c r="X222" s="438">
        <v>2</v>
      </c>
      <c r="Y222" s="235"/>
      <c r="Z222" s="235"/>
      <c r="AA222" s="235"/>
      <c r="AB222" s="438" t="s">
        <v>243</v>
      </c>
      <c r="AC222" s="438" t="s">
        <v>757</v>
      </c>
      <c r="AD222" s="438"/>
      <c r="AE222" s="438">
        <v>1</v>
      </c>
      <c r="AF222" s="235"/>
      <c r="AG222" s="438">
        <v>1</v>
      </c>
      <c r="AH222" s="438" t="s">
        <v>705</v>
      </c>
      <c r="AI222" s="438" t="s">
        <v>706</v>
      </c>
      <c r="AJ222" s="438"/>
      <c r="AK222" s="438" t="s">
        <v>758</v>
      </c>
      <c r="AL222" s="438"/>
      <c r="AM222" s="440" t="s">
        <v>759</v>
      </c>
    </row>
    <row r="223" spans="1:39" ht="270">
      <c r="A223" s="299" t="s">
        <v>992</v>
      </c>
      <c r="B223" s="365"/>
      <c r="C223" s="281"/>
      <c r="D223" s="281"/>
      <c r="E223" s="365"/>
      <c r="F223" s="281"/>
      <c r="G223" s="235"/>
      <c r="H223" s="434"/>
      <c r="I223" s="173"/>
      <c r="J223" s="240"/>
      <c r="K223" s="435"/>
      <c r="L223" s="436"/>
      <c r="M223" s="436"/>
      <c r="N223" s="437"/>
      <c r="O223" s="281"/>
      <c r="P223" s="281"/>
      <c r="Q223" s="281"/>
      <c r="R223" s="281"/>
      <c r="S223" s="438">
        <v>1</v>
      </c>
      <c r="T223" s="438">
        <v>11</v>
      </c>
      <c r="U223" s="51">
        <v>1</v>
      </c>
      <c r="V223" s="438" t="s">
        <v>760</v>
      </c>
      <c r="W223" s="438">
        <v>1</v>
      </c>
      <c r="X223" s="438">
        <v>3</v>
      </c>
      <c r="Y223" s="235"/>
      <c r="Z223" s="235"/>
      <c r="AA223" s="235"/>
      <c r="AB223" s="438" t="s">
        <v>309</v>
      </c>
      <c r="AC223" s="438" t="s">
        <v>761</v>
      </c>
      <c r="AD223" s="235"/>
      <c r="AE223" s="438">
        <v>1</v>
      </c>
      <c r="AF223" s="438">
        <v>1</v>
      </c>
      <c r="AG223" s="235"/>
      <c r="AH223" s="438" t="s">
        <v>705</v>
      </c>
      <c r="AI223" s="438" t="s">
        <v>706</v>
      </c>
      <c r="AJ223" s="438"/>
      <c r="AK223" s="438">
        <v>0</v>
      </c>
      <c r="AL223" s="438"/>
      <c r="AM223" s="440" t="s">
        <v>707</v>
      </c>
    </row>
    <row r="224" spans="1:39" ht="270">
      <c r="A224" s="299" t="s">
        <v>992</v>
      </c>
      <c r="B224" s="365"/>
      <c r="C224" s="281"/>
      <c r="D224" s="281"/>
      <c r="E224" s="365"/>
      <c r="F224" s="281"/>
      <c r="G224" s="235"/>
      <c r="H224" s="434"/>
      <c r="I224" s="173"/>
      <c r="J224" s="240"/>
      <c r="K224" s="435"/>
      <c r="L224" s="436"/>
      <c r="M224" s="436"/>
      <c r="N224" s="437"/>
      <c r="O224" s="281"/>
      <c r="P224" s="281"/>
      <c r="Q224" s="281"/>
      <c r="R224" s="281"/>
      <c r="S224" s="438">
        <v>1</v>
      </c>
      <c r="T224" s="438">
        <v>12</v>
      </c>
      <c r="U224" s="51">
        <v>1</v>
      </c>
      <c r="V224" s="438" t="s">
        <v>762</v>
      </c>
      <c r="W224" s="438">
        <v>1</v>
      </c>
      <c r="X224" s="438">
        <v>3</v>
      </c>
      <c r="Y224" s="235"/>
      <c r="Z224" s="235"/>
      <c r="AA224" s="235"/>
      <c r="AB224" s="438" t="s">
        <v>561</v>
      </c>
      <c r="AC224" s="438" t="s">
        <v>763</v>
      </c>
      <c r="AD224" s="235"/>
      <c r="AE224" s="438">
        <v>1</v>
      </c>
      <c r="AF224" s="235"/>
      <c r="AG224" s="438">
        <v>1</v>
      </c>
      <c r="AH224" s="438" t="s">
        <v>705</v>
      </c>
      <c r="AI224" s="438" t="s">
        <v>706</v>
      </c>
      <c r="AJ224" s="438"/>
      <c r="AK224" s="438">
        <v>0</v>
      </c>
      <c r="AL224" s="438"/>
      <c r="AM224" s="440" t="s">
        <v>707</v>
      </c>
    </row>
    <row r="225" spans="1:39" ht="326.25">
      <c r="A225" s="299" t="s">
        <v>992</v>
      </c>
      <c r="B225" s="365"/>
      <c r="C225" s="281"/>
      <c r="D225" s="281"/>
      <c r="E225" s="365"/>
      <c r="F225" s="281"/>
      <c r="G225" s="235"/>
      <c r="H225" s="434"/>
      <c r="I225" s="173"/>
      <c r="J225" s="240"/>
      <c r="K225" s="435"/>
      <c r="L225" s="436"/>
      <c r="M225" s="436"/>
      <c r="N225" s="437"/>
      <c r="O225" s="281"/>
      <c r="P225" s="281"/>
      <c r="Q225" s="281"/>
      <c r="R225" s="281"/>
      <c r="S225" s="438">
        <v>2</v>
      </c>
      <c r="T225" s="438">
        <v>21</v>
      </c>
      <c r="U225" s="51">
        <v>4</v>
      </c>
      <c r="V225" s="438" t="s">
        <v>764</v>
      </c>
      <c r="W225" s="438">
        <v>1</v>
      </c>
      <c r="X225" s="438">
        <v>12</v>
      </c>
      <c r="Y225" s="235"/>
      <c r="Z225" s="235"/>
      <c r="AA225" s="235"/>
      <c r="AB225" s="438" t="s">
        <v>765</v>
      </c>
      <c r="AC225" s="438" t="s">
        <v>766</v>
      </c>
      <c r="AD225" s="235"/>
      <c r="AE225" s="438">
        <v>1</v>
      </c>
      <c r="AF225" s="235"/>
      <c r="AG225" s="444">
        <v>1</v>
      </c>
      <c r="AH225" s="438" t="s">
        <v>716</v>
      </c>
      <c r="AI225" s="438" t="s">
        <v>706</v>
      </c>
      <c r="AJ225" s="438"/>
      <c r="AK225" s="438">
        <v>3</v>
      </c>
      <c r="AL225" s="438"/>
      <c r="AM225" s="440" t="s">
        <v>717</v>
      </c>
    </row>
    <row r="226" spans="1:39" ht="382.5">
      <c r="A226" s="299" t="s">
        <v>992</v>
      </c>
      <c r="B226" s="365"/>
      <c r="C226" s="281"/>
      <c r="D226" s="281"/>
      <c r="E226" s="365"/>
      <c r="F226" s="281"/>
      <c r="G226" s="235"/>
      <c r="H226" s="434"/>
      <c r="I226" s="173"/>
      <c r="J226" s="240"/>
      <c r="K226" s="435"/>
      <c r="L226" s="436"/>
      <c r="M226" s="436"/>
      <c r="N226" s="437"/>
      <c r="O226" s="281"/>
      <c r="P226" s="281"/>
      <c r="Q226" s="281"/>
      <c r="R226" s="281"/>
      <c r="S226" s="438">
        <v>1</v>
      </c>
      <c r="T226" s="438">
        <v>14</v>
      </c>
      <c r="U226" s="51">
        <v>4</v>
      </c>
      <c r="V226" s="438" t="s">
        <v>767</v>
      </c>
      <c r="W226" s="438">
        <v>1</v>
      </c>
      <c r="X226" s="438">
        <v>8</v>
      </c>
      <c r="Y226" s="235"/>
      <c r="Z226" s="235"/>
      <c r="AA226" s="235"/>
      <c r="AB226" s="438" t="s">
        <v>768</v>
      </c>
      <c r="AC226" s="438" t="s">
        <v>769</v>
      </c>
      <c r="AD226" s="235"/>
      <c r="AE226" s="438">
        <v>1</v>
      </c>
      <c r="AF226" s="235"/>
      <c r="AG226" s="444">
        <v>1</v>
      </c>
      <c r="AH226" s="438" t="s">
        <v>723</v>
      </c>
      <c r="AI226" s="438" t="s">
        <v>724</v>
      </c>
      <c r="AJ226" s="438"/>
      <c r="AK226" s="438">
        <v>3</v>
      </c>
      <c r="AL226" s="438"/>
      <c r="AM226" s="440" t="s">
        <v>725</v>
      </c>
    </row>
    <row r="227" spans="1:39" ht="270">
      <c r="A227" s="299" t="s">
        <v>992</v>
      </c>
      <c r="B227" s="365"/>
      <c r="C227" s="281"/>
      <c r="D227" s="281"/>
      <c r="E227" s="365"/>
      <c r="F227" s="281"/>
      <c r="G227" s="235"/>
      <c r="H227" s="434"/>
      <c r="I227" s="173"/>
      <c r="J227" s="240"/>
      <c r="K227" s="435"/>
      <c r="L227" s="436"/>
      <c r="M227" s="436"/>
      <c r="N227" s="437"/>
      <c r="O227" s="281"/>
      <c r="P227" s="281"/>
      <c r="Q227" s="281"/>
      <c r="R227" s="281"/>
      <c r="S227" s="438">
        <v>1</v>
      </c>
      <c r="T227" s="438">
        <v>16</v>
      </c>
      <c r="U227" s="51">
        <v>1</v>
      </c>
      <c r="V227" s="438" t="s">
        <v>770</v>
      </c>
      <c r="W227" s="438">
        <v>1</v>
      </c>
      <c r="X227" s="438">
        <v>2</v>
      </c>
      <c r="Y227" s="235"/>
      <c r="Z227" s="235"/>
      <c r="AA227" s="235"/>
      <c r="AB227" s="438" t="s">
        <v>771</v>
      </c>
      <c r="AC227" s="438" t="s">
        <v>772</v>
      </c>
      <c r="AD227" s="235"/>
      <c r="AE227" s="438">
        <v>1</v>
      </c>
      <c r="AF227" s="438"/>
      <c r="AG227" s="51">
        <v>1</v>
      </c>
      <c r="AH227" s="438" t="s">
        <v>705</v>
      </c>
      <c r="AI227" s="438" t="s">
        <v>706</v>
      </c>
      <c r="AJ227" s="438"/>
      <c r="AK227" s="438">
        <v>0</v>
      </c>
      <c r="AL227" s="438"/>
      <c r="AM227" s="440" t="s">
        <v>707</v>
      </c>
    </row>
    <row r="228" spans="1:39" ht="270">
      <c r="A228" s="299" t="s">
        <v>992</v>
      </c>
      <c r="B228" s="365"/>
      <c r="C228" s="281"/>
      <c r="D228" s="281"/>
      <c r="E228" s="365"/>
      <c r="F228" s="281"/>
      <c r="G228" s="235"/>
      <c r="H228" s="434"/>
      <c r="I228" s="173"/>
      <c r="J228" s="240"/>
      <c r="K228" s="435"/>
      <c r="L228" s="436"/>
      <c r="M228" s="436"/>
      <c r="N228" s="437"/>
      <c r="O228" s="281"/>
      <c r="P228" s="281"/>
      <c r="Q228" s="281"/>
      <c r="R228" s="281"/>
      <c r="S228" s="438">
        <v>1</v>
      </c>
      <c r="T228" s="438">
        <v>28</v>
      </c>
      <c r="U228" s="51">
        <v>1</v>
      </c>
      <c r="V228" s="438" t="s">
        <v>773</v>
      </c>
      <c r="W228" s="438">
        <v>1</v>
      </c>
      <c r="X228" s="438">
        <v>4</v>
      </c>
      <c r="Y228" s="235"/>
      <c r="Z228" s="235"/>
      <c r="AA228" s="235"/>
      <c r="AB228" s="438" t="s">
        <v>774</v>
      </c>
      <c r="AC228" s="438" t="s">
        <v>761</v>
      </c>
      <c r="AD228" s="235"/>
      <c r="AE228" s="438">
        <v>1</v>
      </c>
      <c r="AF228" s="235"/>
      <c r="AG228" s="438">
        <v>1</v>
      </c>
      <c r="AH228" s="438" t="s">
        <v>705</v>
      </c>
      <c r="AI228" s="438" t="s">
        <v>706</v>
      </c>
      <c r="AJ228" s="438"/>
      <c r="AK228" s="438">
        <v>0</v>
      </c>
      <c r="AL228" s="438"/>
      <c r="AM228" s="440" t="s">
        <v>707</v>
      </c>
    </row>
    <row r="229" spans="1:39" ht="326.25">
      <c r="A229" s="299" t="s">
        <v>992</v>
      </c>
      <c r="B229" s="365"/>
      <c r="C229" s="281"/>
      <c r="D229" s="281"/>
      <c r="E229" s="365"/>
      <c r="F229" s="281"/>
      <c r="G229" s="235"/>
      <c r="H229" s="434"/>
      <c r="I229" s="173"/>
      <c r="J229" s="240"/>
      <c r="K229" s="435"/>
      <c r="L229" s="436"/>
      <c r="M229" s="436"/>
      <c r="N229" s="437"/>
      <c r="O229" s="281"/>
      <c r="P229" s="281"/>
      <c r="Q229" s="281"/>
      <c r="R229" s="281"/>
      <c r="S229" s="438">
        <v>2</v>
      </c>
      <c r="T229" s="438">
        <v>16</v>
      </c>
      <c r="U229" s="51">
        <v>4</v>
      </c>
      <c r="V229" s="438" t="s">
        <v>775</v>
      </c>
      <c r="W229" s="438">
        <v>1</v>
      </c>
      <c r="X229" s="438">
        <v>10</v>
      </c>
      <c r="Y229" s="235"/>
      <c r="Z229" s="235"/>
      <c r="AA229" s="235"/>
      <c r="AB229" s="438" t="s">
        <v>776</v>
      </c>
      <c r="AC229" s="438" t="s">
        <v>777</v>
      </c>
      <c r="AD229" s="235"/>
      <c r="AE229" s="438">
        <v>1</v>
      </c>
      <c r="AF229" s="51">
        <v>1</v>
      </c>
      <c r="AG229" s="438"/>
      <c r="AH229" s="438" t="s">
        <v>716</v>
      </c>
      <c r="AI229" s="438" t="s">
        <v>706</v>
      </c>
      <c r="AJ229" s="438"/>
      <c r="AK229" s="438">
        <v>2</v>
      </c>
      <c r="AL229" s="438"/>
      <c r="AM229" s="440" t="s">
        <v>717</v>
      </c>
    </row>
    <row r="230" spans="1:39" ht="270">
      <c r="A230" s="299" t="s">
        <v>992</v>
      </c>
      <c r="B230" s="365"/>
      <c r="C230" s="281"/>
      <c r="D230" s="281"/>
      <c r="E230" s="365"/>
      <c r="F230" s="281"/>
      <c r="G230" s="235"/>
      <c r="H230" s="434"/>
      <c r="I230" s="173"/>
      <c r="J230" s="240"/>
      <c r="K230" s="435"/>
      <c r="L230" s="436"/>
      <c r="M230" s="436"/>
      <c r="N230" s="437"/>
      <c r="O230" s="281"/>
      <c r="P230" s="281"/>
      <c r="Q230" s="281"/>
      <c r="R230" s="281"/>
      <c r="S230" s="438">
        <v>1</v>
      </c>
      <c r="T230" s="438">
        <v>19</v>
      </c>
      <c r="U230" s="51">
        <v>1</v>
      </c>
      <c r="V230" s="438" t="s">
        <v>778</v>
      </c>
      <c r="W230" s="438">
        <v>1</v>
      </c>
      <c r="X230" s="438">
        <v>3</v>
      </c>
      <c r="Y230" s="235"/>
      <c r="Z230" s="235"/>
      <c r="AA230" s="235"/>
      <c r="AB230" s="438" t="s">
        <v>779</v>
      </c>
      <c r="AC230" s="438" t="s">
        <v>780</v>
      </c>
      <c r="AD230" s="235"/>
      <c r="AE230" s="438">
        <v>1</v>
      </c>
      <c r="AF230" s="235"/>
      <c r="AG230" s="438">
        <v>1</v>
      </c>
      <c r="AH230" s="438" t="s">
        <v>705</v>
      </c>
      <c r="AI230" s="438" t="s">
        <v>706</v>
      </c>
      <c r="AJ230" s="438"/>
      <c r="AK230" s="438">
        <v>0</v>
      </c>
      <c r="AL230" s="438"/>
      <c r="AM230" s="440" t="s">
        <v>707</v>
      </c>
    </row>
    <row r="231" spans="1:39" ht="326.25">
      <c r="A231" s="299" t="s">
        <v>992</v>
      </c>
      <c r="B231" s="365"/>
      <c r="C231" s="281"/>
      <c r="D231" s="281"/>
      <c r="E231" s="365"/>
      <c r="F231" s="281"/>
      <c r="G231" s="235"/>
      <c r="H231" s="434"/>
      <c r="I231" s="173"/>
      <c r="J231" s="240"/>
      <c r="K231" s="435"/>
      <c r="L231" s="436"/>
      <c r="M231" s="436"/>
      <c r="N231" s="437"/>
      <c r="O231" s="281"/>
      <c r="P231" s="281"/>
      <c r="Q231" s="281"/>
      <c r="R231" s="281"/>
      <c r="S231" s="438">
        <v>2</v>
      </c>
      <c r="T231" s="438">
        <v>48</v>
      </c>
      <c r="U231" s="51">
        <v>4</v>
      </c>
      <c r="V231" s="438" t="s">
        <v>781</v>
      </c>
      <c r="W231" s="438">
        <v>2</v>
      </c>
      <c r="X231" s="438">
        <v>12</v>
      </c>
      <c r="Y231" s="235"/>
      <c r="Z231" s="235"/>
      <c r="AA231" s="235"/>
      <c r="AB231" s="438" t="s">
        <v>782</v>
      </c>
      <c r="AC231" s="438" t="s">
        <v>783</v>
      </c>
      <c r="AD231" s="235"/>
      <c r="AE231" s="438">
        <v>1</v>
      </c>
      <c r="AF231" s="235"/>
      <c r="AG231" s="438">
        <v>1</v>
      </c>
      <c r="AH231" s="438" t="s">
        <v>705</v>
      </c>
      <c r="AI231" s="438" t="s">
        <v>706</v>
      </c>
      <c r="AJ231" s="438"/>
      <c r="AK231" s="438">
        <v>4</v>
      </c>
      <c r="AL231" s="438"/>
      <c r="AM231" s="440" t="s">
        <v>717</v>
      </c>
    </row>
    <row r="232" spans="1:39" ht="270">
      <c r="A232" s="299" t="s">
        <v>992</v>
      </c>
      <c r="B232" s="365"/>
      <c r="C232" s="281"/>
      <c r="D232" s="281"/>
      <c r="E232" s="365"/>
      <c r="F232" s="281"/>
      <c r="G232" s="235"/>
      <c r="H232" s="434"/>
      <c r="I232" s="173"/>
      <c r="J232" s="240"/>
      <c r="K232" s="435"/>
      <c r="L232" s="436"/>
      <c r="M232" s="436"/>
      <c r="N232" s="437"/>
      <c r="O232" s="281"/>
      <c r="P232" s="281"/>
      <c r="Q232" s="281"/>
      <c r="R232" s="281"/>
      <c r="S232" s="438">
        <v>1</v>
      </c>
      <c r="T232" s="438">
        <v>9</v>
      </c>
      <c r="U232" s="51">
        <v>1</v>
      </c>
      <c r="V232" s="442" t="s">
        <v>784</v>
      </c>
      <c r="W232" s="438">
        <v>1</v>
      </c>
      <c r="X232" s="438">
        <v>2</v>
      </c>
      <c r="Y232" s="235"/>
      <c r="Z232" s="235"/>
      <c r="AA232" s="235"/>
      <c r="AB232" s="438" t="s">
        <v>785</v>
      </c>
      <c r="AC232" s="438" t="s">
        <v>786</v>
      </c>
      <c r="AD232" s="235"/>
      <c r="AE232" s="438">
        <v>1</v>
      </c>
      <c r="AF232" s="235"/>
      <c r="AG232" s="438">
        <v>1</v>
      </c>
      <c r="AH232" s="438" t="s">
        <v>705</v>
      </c>
      <c r="AI232" s="438" t="s">
        <v>706</v>
      </c>
      <c r="AJ232" s="438"/>
      <c r="AK232" s="438">
        <v>0</v>
      </c>
      <c r="AL232" s="438"/>
      <c r="AM232" s="440" t="s">
        <v>707</v>
      </c>
    </row>
    <row r="233" spans="1:39" ht="270">
      <c r="A233" s="299" t="s">
        <v>992</v>
      </c>
      <c r="B233" s="365"/>
      <c r="C233" s="281"/>
      <c r="D233" s="281"/>
      <c r="E233" s="365"/>
      <c r="F233" s="281"/>
      <c r="G233" s="235"/>
      <c r="H233" s="434"/>
      <c r="I233" s="173"/>
      <c r="J233" s="240"/>
      <c r="K233" s="435"/>
      <c r="L233" s="436"/>
      <c r="M233" s="436"/>
      <c r="N233" s="437"/>
      <c r="O233" s="281"/>
      <c r="P233" s="281"/>
      <c r="Q233" s="281"/>
      <c r="R233" s="281"/>
      <c r="S233" s="438">
        <v>1</v>
      </c>
      <c r="T233" s="438">
        <v>19</v>
      </c>
      <c r="U233" s="51">
        <v>1</v>
      </c>
      <c r="V233" s="442" t="s">
        <v>787</v>
      </c>
      <c r="W233" s="438">
        <v>1</v>
      </c>
      <c r="X233" s="438">
        <v>3</v>
      </c>
      <c r="Y233" s="235"/>
      <c r="Z233" s="235"/>
      <c r="AA233" s="235"/>
      <c r="AB233" s="438" t="s">
        <v>788</v>
      </c>
      <c r="AC233" s="438" t="s">
        <v>710</v>
      </c>
      <c r="AD233" s="235"/>
      <c r="AE233" s="438">
        <v>1</v>
      </c>
      <c r="AF233" s="235"/>
      <c r="AG233" s="438">
        <v>1</v>
      </c>
      <c r="AH233" s="438" t="s">
        <v>705</v>
      </c>
      <c r="AI233" s="438" t="s">
        <v>706</v>
      </c>
      <c r="AJ233" s="438"/>
      <c r="AK233" s="438">
        <v>0</v>
      </c>
      <c r="AL233" s="438"/>
      <c r="AM233" s="440" t="s">
        <v>707</v>
      </c>
    </row>
    <row r="234" spans="1:39" ht="382.5">
      <c r="A234" s="299" t="s">
        <v>992</v>
      </c>
      <c r="B234" s="365"/>
      <c r="C234" s="281"/>
      <c r="D234" s="281"/>
      <c r="E234" s="365"/>
      <c r="F234" s="281"/>
      <c r="G234" s="235"/>
      <c r="H234" s="434"/>
      <c r="I234" s="173"/>
      <c r="J234" s="240"/>
      <c r="K234" s="435"/>
      <c r="L234" s="436"/>
      <c r="M234" s="436"/>
      <c r="N234" s="437"/>
      <c r="O234" s="281"/>
      <c r="P234" s="281"/>
      <c r="Q234" s="281"/>
      <c r="R234" s="281"/>
      <c r="S234" s="438">
        <v>4</v>
      </c>
      <c r="T234" s="438">
        <v>38</v>
      </c>
      <c r="U234" s="51">
        <v>4</v>
      </c>
      <c r="V234" s="442" t="s">
        <v>789</v>
      </c>
      <c r="W234" s="438">
        <v>1</v>
      </c>
      <c r="X234" s="438">
        <v>14</v>
      </c>
      <c r="Y234" s="235"/>
      <c r="Z234" s="235"/>
      <c r="AA234" s="235"/>
      <c r="AB234" s="438" t="s">
        <v>790</v>
      </c>
      <c r="AC234" s="438" t="s">
        <v>791</v>
      </c>
      <c r="AD234" s="235"/>
      <c r="AE234" s="438">
        <v>1</v>
      </c>
      <c r="AF234" s="235"/>
      <c r="AG234" s="438">
        <v>1</v>
      </c>
      <c r="AH234" s="438" t="s">
        <v>716</v>
      </c>
      <c r="AI234" s="438" t="s">
        <v>724</v>
      </c>
      <c r="AJ234" s="438"/>
      <c r="AK234" s="438">
        <v>4</v>
      </c>
      <c r="AL234" s="438"/>
      <c r="AM234" s="440" t="s">
        <v>717</v>
      </c>
    </row>
    <row r="235" spans="1:39" ht="382.5">
      <c r="A235" s="299" t="s">
        <v>992</v>
      </c>
      <c r="B235" s="365"/>
      <c r="C235" s="281"/>
      <c r="D235" s="281"/>
      <c r="E235" s="365"/>
      <c r="F235" s="281"/>
      <c r="G235" s="235"/>
      <c r="H235" s="434"/>
      <c r="I235" s="173"/>
      <c r="J235" s="240"/>
      <c r="K235" s="435"/>
      <c r="L235" s="436"/>
      <c r="M235" s="436"/>
      <c r="N235" s="437"/>
      <c r="O235" s="281"/>
      <c r="P235" s="281"/>
      <c r="Q235" s="281"/>
      <c r="R235" s="281"/>
      <c r="S235" s="438">
        <v>1</v>
      </c>
      <c r="T235" s="438">
        <v>6</v>
      </c>
      <c r="U235" s="51">
        <v>4</v>
      </c>
      <c r="V235" s="442" t="s">
        <v>792</v>
      </c>
      <c r="W235" s="438">
        <v>2</v>
      </c>
      <c r="X235" s="438">
        <v>6</v>
      </c>
      <c r="Y235" s="235"/>
      <c r="Z235" s="235"/>
      <c r="AA235" s="235"/>
      <c r="AB235" s="438" t="s">
        <v>793</v>
      </c>
      <c r="AC235" s="438" t="s">
        <v>794</v>
      </c>
      <c r="AD235" s="235"/>
      <c r="AE235" s="438">
        <v>1</v>
      </c>
      <c r="AF235" s="235"/>
      <c r="AG235" s="438">
        <v>1</v>
      </c>
      <c r="AH235" s="438" t="s">
        <v>723</v>
      </c>
      <c r="AI235" s="438" t="s">
        <v>724</v>
      </c>
      <c r="AJ235" s="438"/>
      <c r="AK235" s="438">
        <v>6</v>
      </c>
      <c r="AL235" s="438"/>
      <c r="AM235" s="440" t="s">
        <v>725</v>
      </c>
    </row>
    <row r="236" spans="1:39" ht="382.5">
      <c r="A236" s="299" t="s">
        <v>992</v>
      </c>
      <c r="B236" s="365"/>
      <c r="C236" s="281"/>
      <c r="D236" s="281"/>
      <c r="E236" s="365"/>
      <c r="F236" s="281"/>
      <c r="G236" s="235"/>
      <c r="H236" s="434"/>
      <c r="I236" s="173"/>
      <c r="J236" s="240"/>
      <c r="K236" s="435"/>
      <c r="L236" s="436"/>
      <c r="M236" s="436"/>
      <c r="N236" s="437"/>
      <c r="O236" s="281"/>
      <c r="P236" s="281"/>
      <c r="Q236" s="281"/>
      <c r="R236" s="281"/>
      <c r="S236" s="438">
        <v>1</v>
      </c>
      <c r="T236" s="438">
        <v>32</v>
      </c>
      <c r="U236" s="51">
        <v>3</v>
      </c>
      <c r="V236" s="442" t="s">
        <v>795</v>
      </c>
      <c r="W236" s="438">
        <v>2</v>
      </c>
      <c r="X236" s="438">
        <v>8</v>
      </c>
      <c r="Y236" s="235"/>
      <c r="Z236" s="235"/>
      <c r="AA236" s="235"/>
      <c r="AB236" s="438" t="s">
        <v>796</v>
      </c>
      <c r="AC236" s="438" t="s">
        <v>797</v>
      </c>
      <c r="AD236" s="235"/>
      <c r="AE236" s="438">
        <v>1</v>
      </c>
      <c r="AF236" s="235"/>
      <c r="AG236" s="438">
        <v>1</v>
      </c>
      <c r="AH236" s="438" t="s">
        <v>723</v>
      </c>
      <c r="AI236" s="438" t="s">
        <v>724</v>
      </c>
      <c r="AJ236" s="438"/>
      <c r="AK236" s="438">
        <v>0</v>
      </c>
      <c r="AL236" s="438"/>
      <c r="AM236" s="440" t="s">
        <v>725</v>
      </c>
    </row>
    <row r="237" spans="1:39" ht="270">
      <c r="A237" s="299" t="s">
        <v>992</v>
      </c>
      <c r="B237" s="365"/>
      <c r="C237" s="281"/>
      <c r="D237" s="281"/>
      <c r="E237" s="365"/>
      <c r="F237" s="281"/>
      <c r="G237" s="235"/>
      <c r="H237" s="434"/>
      <c r="I237" s="173"/>
      <c r="J237" s="240"/>
      <c r="K237" s="435"/>
      <c r="L237" s="436"/>
      <c r="M237" s="436"/>
      <c r="N237" s="437"/>
      <c r="O237" s="281"/>
      <c r="P237" s="281"/>
      <c r="Q237" s="281"/>
      <c r="R237" s="281"/>
      <c r="S237" s="438">
        <v>3</v>
      </c>
      <c r="T237" s="438">
        <v>32</v>
      </c>
      <c r="U237" s="51">
        <v>4</v>
      </c>
      <c r="V237" s="442" t="s">
        <v>798</v>
      </c>
      <c r="W237" s="438">
        <v>1</v>
      </c>
      <c r="X237" s="438">
        <v>12</v>
      </c>
      <c r="Y237" s="235"/>
      <c r="Z237" s="235"/>
      <c r="AA237" s="235"/>
      <c r="AB237" s="438" t="s">
        <v>799</v>
      </c>
      <c r="AC237" s="438" t="s">
        <v>800</v>
      </c>
      <c r="AD237" s="235"/>
      <c r="AE237" s="438">
        <v>1</v>
      </c>
      <c r="AF237" s="235"/>
      <c r="AG237" s="438">
        <v>1</v>
      </c>
      <c r="AH237" s="438" t="s">
        <v>705</v>
      </c>
      <c r="AI237" s="438" t="s">
        <v>706</v>
      </c>
      <c r="AJ237" s="438"/>
      <c r="AK237" s="438">
        <v>0</v>
      </c>
      <c r="AL237" s="438"/>
      <c r="AM237" s="440" t="s">
        <v>707</v>
      </c>
    </row>
    <row r="238" spans="1:39" ht="382.5">
      <c r="A238" s="299" t="s">
        <v>992</v>
      </c>
      <c r="B238" s="365"/>
      <c r="C238" s="281"/>
      <c r="D238" s="281"/>
      <c r="E238" s="365"/>
      <c r="F238" s="281"/>
      <c r="G238" s="235"/>
      <c r="H238" s="434"/>
      <c r="I238" s="173"/>
      <c r="J238" s="240"/>
      <c r="K238" s="435"/>
      <c r="L238" s="436"/>
      <c r="M238" s="436"/>
      <c r="N238" s="437"/>
      <c r="O238" s="281"/>
      <c r="P238" s="281"/>
      <c r="Q238" s="281"/>
      <c r="R238" s="281"/>
      <c r="S238" s="438">
        <v>1</v>
      </c>
      <c r="T238" s="438">
        <v>8</v>
      </c>
      <c r="U238" s="51">
        <v>4</v>
      </c>
      <c r="V238" s="442" t="s">
        <v>801</v>
      </c>
      <c r="W238" s="438">
        <v>1</v>
      </c>
      <c r="X238" s="438">
        <v>8</v>
      </c>
      <c r="Y238" s="235"/>
      <c r="Z238" s="235"/>
      <c r="AA238" s="235"/>
      <c r="AB238" s="438" t="s">
        <v>802</v>
      </c>
      <c r="AC238" s="438" t="s">
        <v>710</v>
      </c>
      <c r="AD238" s="235"/>
      <c r="AE238" s="438">
        <v>1</v>
      </c>
      <c r="AF238" s="235"/>
      <c r="AG238" s="438">
        <v>1</v>
      </c>
      <c r="AH238" s="438" t="s">
        <v>723</v>
      </c>
      <c r="AI238" s="438" t="s">
        <v>724</v>
      </c>
      <c r="AJ238" s="438"/>
      <c r="AK238" s="438">
        <v>2</v>
      </c>
      <c r="AL238" s="438"/>
      <c r="AM238" s="443" t="s">
        <v>725</v>
      </c>
    </row>
    <row r="239" spans="1:39" ht="382.5">
      <c r="A239" s="299" t="s">
        <v>992</v>
      </c>
      <c r="B239" s="365"/>
      <c r="C239" s="281"/>
      <c r="D239" s="281"/>
      <c r="E239" s="365"/>
      <c r="F239" s="281"/>
      <c r="G239" s="235"/>
      <c r="H239" s="434"/>
      <c r="I239" s="173"/>
      <c r="J239" s="240"/>
      <c r="K239" s="435"/>
      <c r="L239" s="436"/>
      <c r="M239" s="436"/>
      <c r="N239" s="437"/>
      <c r="O239" s="281"/>
      <c r="P239" s="281"/>
      <c r="Q239" s="281"/>
      <c r="R239" s="281"/>
      <c r="S239" s="438">
        <v>1</v>
      </c>
      <c r="T239" s="438">
        <v>12</v>
      </c>
      <c r="U239" s="51">
        <v>1</v>
      </c>
      <c r="V239" s="442" t="s">
        <v>801</v>
      </c>
      <c r="W239" s="438">
        <v>1</v>
      </c>
      <c r="X239" s="438">
        <v>8</v>
      </c>
      <c r="Y239" s="235"/>
      <c r="Z239" s="235"/>
      <c r="AA239" s="235"/>
      <c r="AB239" s="438" t="s">
        <v>802</v>
      </c>
      <c r="AC239" s="438" t="s">
        <v>803</v>
      </c>
      <c r="AD239" s="235"/>
      <c r="AE239" s="438">
        <v>1</v>
      </c>
      <c r="AF239" s="235"/>
      <c r="AG239" s="438">
        <v>1</v>
      </c>
      <c r="AH239" s="438" t="s">
        <v>723</v>
      </c>
      <c r="AI239" s="438" t="s">
        <v>724</v>
      </c>
      <c r="AJ239" s="438"/>
      <c r="AK239" s="438">
        <v>0</v>
      </c>
      <c r="AL239" s="438"/>
      <c r="AM239" s="440" t="s">
        <v>725</v>
      </c>
    </row>
    <row r="240" spans="1:39" ht="326.25">
      <c r="A240" s="299" t="s">
        <v>992</v>
      </c>
      <c r="B240" s="365"/>
      <c r="C240" s="281"/>
      <c r="D240" s="281"/>
      <c r="E240" s="365"/>
      <c r="F240" s="281"/>
      <c r="G240" s="235"/>
      <c r="H240" s="434"/>
      <c r="I240" s="173"/>
      <c r="J240" s="240"/>
      <c r="K240" s="435"/>
      <c r="L240" s="436"/>
      <c r="M240" s="436"/>
      <c r="N240" s="437"/>
      <c r="O240" s="281"/>
      <c r="P240" s="281"/>
      <c r="Q240" s="281"/>
      <c r="R240" s="281"/>
      <c r="S240" s="438">
        <v>2</v>
      </c>
      <c r="T240" s="438">
        <v>21</v>
      </c>
      <c r="U240" s="438">
        <v>4</v>
      </c>
      <c r="V240" s="442" t="s">
        <v>804</v>
      </c>
      <c r="W240" s="438">
        <v>1</v>
      </c>
      <c r="X240" s="438">
        <v>10</v>
      </c>
      <c r="Y240" s="235"/>
      <c r="Z240" s="235"/>
      <c r="AA240" s="235"/>
      <c r="AB240" s="438" t="s">
        <v>805</v>
      </c>
      <c r="AC240" s="438" t="s">
        <v>806</v>
      </c>
      <c r="AD240" s="235"/>
      <c r="AE240" s="438">
        <v>1</v>
      </c>
      <c r="AF240" s="235"/>
      <c r="AG240" s="438">
        <v>1</v>
      </c>
      <c r="AH240" s="438" t="s">
        <v>705</v>
      </c>
      <c r="AI240" s="438" t="s">
        <v>706</v>
      </c>
      <c r="AJ240" s="438"/>
      <c r="AK240" s="438">
        <v>2</v>
      </c>
      <c r="AL240" s="438"/>
      <c r="AM240" s="440" t="s">
        <v>717</v>
      </c>
    </row>
    <row r="241" spans="1:39" ht="270">
      <c r="A241" s="299" t="s">
        <v>992</v>
      </c>
      <c r="B241" s="365"/>
      <c r="C241" s="281"/>
      <c r="D241" s="281"/>
      <c r="E241" s="365"/>
      <c r="F241" s="281"/>
      <c r="G241" s="235"/>
      <c r="H241" s="434"/>
      <c r="I241" s="173"/>
      <c r="J241" s="240"/>
      <c r="K241" s="435"/>
      <c r="L241" s="436"/>
      <c r="M241" s="436"/>
      <c r="N241" s="437"/>
      <c r="O241" s="281"/>
      <c r="P241" s="281"/>
      <c r="Q241" s="281"/>
      <c r="R241" s="281"/>
      <c r="S241" s="438">
        <v>2</v>
      </c>
      <c r="T241" s="438">
        <v>24</v>
      </c>
      <c r="U241" s="444">
        <v>4</v>
      </c>
      <c r="V241" s="442" t="s">
        <v>807</v>
      </c>
      <c r="W241" s="438">
        <v>2</v>
      </c>
      <c r="X241" s="438">
        <v>12</v>
      </c>
      <c r="Y241" s="235"/>
      <c r="Z241" s="235"/>
      <c r="AA241" s="235"/>
      <c r="AB241" s="438" t="s">
        <v>808</v>
      </c>
      <c r="AC241" s="438" t="s">
        <v>809</v>
      </c>
      <c r="AD241" s="235"/>
      <c r="AE241" s="438">
        <v>1</v>
      </c>
      <c r="AF241" s="235"/>
      <c r="AG241" s="438">
        <v>1</v>
      </c>
      <c r="AH241" s="438" t="s">
        <v>716</v>
      </c>
      <c r="AI241" s="438" t="s">
        <v>706</v>
      </c>
      <c r="AJ241" s="438"/>
      <c r="AK241" s="438">
        <v>2</v>
      </c>
      <c r="AL241" s="438"/>
      <c r="AM241" s="440" t="s">
        <v>707</v>
      </c>
    </row>
    <row r="242" spans="1:39" ht="382.5">
      <c r="A242" s="299" t="s">
        <v>992</v>
      </c>
      <c r="B242" s="365"/>
      <c r="C242" s="281"/>
      <c r="D242" s="281"/>
      <c r="E242" s="365"/>
      <c r="F242" s="281"/>
      <c r="G242" s="235"/>
      <c r="H242" s="434"/>
      <c r="I242" s="173"/>
      <c r="J242" s="240"/>
      <c r="K242" s="435"/>
      <c r="L242" s="436"/>
      <c r="M242" s="436"/>
      <c r="N242" s="437"/>
      <c r="O242" s="281"/>
      <c r="P242" s="281"/>
      <c r="Q242" s="281"/>
      <c r="R242" s="281"/>
      <c r="S242" s="438">
        <v>1</v>
      </c>
      <c r="T242" s="438">
        <v>14</v>
      </c>
      <c r="U242" s="444">
        <v>4</v>
      </c>
      <c r="V242" s="442" t="s">
        <v>810</v>
      </c>
      <c r="W242" s="438">
        <v>1</v>
      </c>
      <c r="X242" s="438">
        <v>8</v>
      </c>
      <c r="Y242" s="235"/>
      <c r="Z242" s="235"/>
      <c r="AA242" s="235"/>
      <c r="AB242" s="438" t="s">
        <v>811</v>
      </c>
      <c r="AC242" s="438" t="s">
        <v>812</v>
      </c>
      <c r="AD242" s="235"/>
      <c r="AE242" s="438">
        <v>1</v>
      </c>
      <c r="AF242" s="235"/>
      <c r="AG242" s="438">
        <v>1</v>
      </c>
      <c r="AH242" s="438" t="s">
        <v>723</v>
      </c>
      <c r="AI242" s="438" t="s">
        <v>724</v>
      </c>
      <c r="AJ242" s="438"/>
      <c r="AK242" s="438">
        <v>3</v>
      </c>
      <c r="AL242" s="438"/>
      <c r="AM242" s="440" t="s">
        <v>813</v>
      </c>
    </row>
    <row r="243" spans="1:39" ht="270">
      <c r="A243" s="299" t="s">
        <v>992</v>
      </c>
      <c r="B243" s="365"/>
      <c r="C243" s="281"/>
      <c r="D243" s="281"/>
      <c r="E243" s="365"/>
      <c r="F243" s="281"/>
      <c r="G243" s="235"/>
      <c r="H243" s="434"/>
      <c r="I243" s="173"/>
      <c r="J243" s="240"/>
      <c r="K243" s="435"/>
      <c r="L243" s="436"/>
      <c r="M243" s="436"/>
      <c r="N243" s="437"/>
      <c r="O243" s="281"/>
      <c r="P243" s="281"/>
      <c r="Q243" s="281"/>
      <c r="R243" s="281"/>
      <c r="S243" s="438">
        <v>1</v>
      </c>
      <c r="T243" s="438">
        <v>18</v>
      </c>
      <c r="U243" s="51">
        <v>1</v>
      </c>
      <c r="V243" s="442" t="s">
        <v>814</v>
      </c>
      <c r="W243" s="438">
        <v>1</v>
      </c>
      <c r="X243" s="438">
        <v>3</v>
      </c>
      <c r="Y243" s="235"/>
      <c r="Z243" s="235"/>
      <c r="AA243" s="235"/>
      <c r="AB243" s="438" t="s">
        <v>815</v>
      </c>
      <c r="AC243" s="438" t="s">
        <v>816</v>
      </c>
      <c r="AD243" s="235"/>
      <c r="AE243" s="438">
        <v>1</v>
      </c>
      <c r="AF243" s="235"/>
      <c r="AG243" s="438">
        <v>1</v>
      </c>
      <c r="AH243" s="438" t="s">
        <v>705</v>
      </c>
      <c r="AI243" s="438" t="s">
        <v>706</v>
      </c>
      <c r="AJ243" s="438"/>
      <c r="AK243" s="438">
        <v>0</v>
      </c>
      <c r="AL243" s="438"/>
      <c r="AM243" s="440" t="s">
        <v>707</v>
      </c>
    </row>
    <row r="244" spans="1:39" ht="382.5">
      <c r="A244" s="299" t="s">
        <v>992</v>
      </c>
      <c r="B244" s="365"/>
      <c r="C244" s="281"/>
      <c r="D244" s="281"/>
      <c r="E244" s="365"/>
      <c r="F244" s="281"/>
      <c r="G244" s="235"/>
      <c r="H244" s="434"/>
      <c r="I244" s="173"/>
      <c r="J244" s="240"/>
      <c r="K244" s="435"/>
      <c r="L244" s="436"/>
      <c r="M244" s="436"/>
      <c r="N244" s="437"/>
      <c r="O244" s="281"/>
      <c r="P244" s="281"/>
      <c r="Q244" s="281"/>
      <c r="R244" s="281"/>
      <c r="S244" s="438">
        <v>1</v>
      </c>
      <c r="T244" s="438">
        <v>13</v>
      </c>
      <c r="U244" s="51">
        <v>4</v>
      </c>
      <c r="V244" s="442" t="s">
        <v>817</v>
      </c>
      <c r="W244" s="438">
        <v>1</v>
      </c>
      <c r="X244" s="438">
        <v>8</v>
      </c>
      <c r="Y244" s="235"/>
      <c r="Z244" s="235"/>
      <c r="AA244" s="235"/>
      <c r="AB244" s="438" t="s">
        <v>818</v>
      </c>
      <c r="AC244" s="438" t="s">
        <v>368</v>
      </c>
      <c r="AD244" s="235"/>
      <c r="AE244" s="438">
        <v>1</v>
      </c>
      <c r="AF244" s="235"/>
      <c r="AG244" s="438">
        <v>1</v>
      </c>
      <c r="AH244" s="438" t="s">
        <v>723</v>
      </c>
      <c r="AI244" s="438" t="s">
        <v>724</v>
      </c>
      <c r="AJ244" s="438"/>
      <c r="AK244" s="438">
        <v>3</v>
      </c>
      <c r="AL244" s="438"/>
      <c r="AM244" s="440" t="s">
        <v>813</v>
      </c>
    </row>
    <row r="245" spans="1:39" ht="382.5">
      <c r="A245" s="299" t="s">
        <v>992</v>
      </c>
      <c r="B245" s="365"/>
      <c r="C245" s="281"/>
      <c r="D245" s="281"/>
      <c r="E245" s="365"/>
      <c r="F245" s="281"/>
      <c r="G245" s="235"/>
      <c r="H245" s="434"/>
      <c r="I245" s="173"/>
      <c r="J245" s="240"/>
      <c r="K245" s="435"/>
      <c r="L245" s="436"/>
      <c r="M245" s="436"/>
      <c r="N245" s="437"/>
      <c r="O245" s="281"/>
      <c r="P245" s="281"/>
      <c r="Q245" s="281"/>
      <c r="R245" s="281"/>
      <c r="S245" s="438">
        <v>1</v>
      </c>
      <c r="T245" s="438">
        <v>12</v>
      </c>
      <c r="U245" s="51">
        <v>4</v>
      </c>
      <c r="V245" s="442" t="s">
        <v>819</v>
      </c>
      <c r="W245" s="438">
        <v>1</v>
      </c>
      <c r="X245" s="438">
        <v>8</v>
      </c>
      <c r="Y245" s="235"/>
      <c r="Z245" s="235"/>
      <c r="AA245" s="235"/>
      <c r="AB245" s="438" t="s">
        <v>262</v>
      </c>
      <c r="AC245" s="438" t="s">
        <v>820</v>
      </c>
      <c r="AD245" s="235"/>
      <c r="AE245" s="438">
        <v>1</v>
      </c>
      <c r="AF245" s="235"/>
      <c r="AG245" s="438">
        <v>1</v>
      </c>
      <c r="AH245" s="438" t="s">
        <v>723</v>
      </c>
      <c r="AI245" s="438" t="s">
        <v>724</v>
      </c>
      <c r="AJ245" s="438"/>
      <c r="AK245" s="438">
        <v>2</v>
      </c>
      <c r="AL245" s="438"/>
      <c r="AM245" s="440" t="s">
        <v>813</v>
      </c>
    </row>
    <row r="246" spans="1:39" ht="270">
      <c r="A246" s="299" t="s">
        <v>992</v>
      </c>
      <c r="B246" s="365"/>
      <c r="C246" s="281"/>
      <c r="D246" s="281"/>
      <c r="E246" s="365"/>
      <c r="F246" s="281"/>
      <c r="G246" s="235"/>
      <c r="H246" s="434"/>
      <c r="I246" s="173"/>
      <c r="J246" s="240"/>
      <c r="K246" s="435"/>
      <c r="L246" s="436"/>
      <c r="M246" s="436"/>
      <c r="N246" s="437"/>
      <c r="O246" s="281"/>
      <c r="P246" s="281"/>
      <c r="Q246" s="281"/>
      <c r="R246" s="281"/>
      <c r="S246" s="438">
        <v>1</v>
      </c>
      <c r="T246" s="438">
        <v>14</v>
      </c>
      <c r="U246" s="51">
        <v>1</v>
      </c>
      <c r="V246" s="442" t="s">
        <v>821</v>
      </c>
      <c r="W246" s="438">
        <v>1</v>
      </c>
      <c r="X246" s="438">
        <v>3</v>
      </c>
      <c r="Y246" s="235"/>
      <c r="Z246" s="235"/>
      <c r="AA246" s="235"/>
      <c r="AB246" s="438" t="s">
        <v>822</v>
      </c>
      <c r="AC246" s="438" t="s">
        <v>823</v>
      </c>
      <c r="AD246" s="235"/>
      <c r="AE246" s="438">
        <v>1</v>
      </c>
      <c r="AF246" s="235"/>
      <c r="AG246" s="438">
        <v>1</v>
      </c>
      <c r="AH246" s="438" t="s">
        <v>705</v>
      </c>
      <c r="AI246" s="438" t="s">
        <v>706</v>
      </c>
      <c r="AJ246" s="438"/>
      <c r="AK246" s="438">
        <v>0</v>
      </c>
      <c r="AL246" s="438"/>
      <c r="AM246" s="440" t="s">
        <v>707</v>
      </c>
    </row>
    <row r="247" spans="1:39" ht="270">
      <c r="A247" s="299" t="s">
        <v>992</v>
      </c>
      <c r="B247" s="365"/>
      <c r="C247" s="281"/>
      <c r="D247" s="281"/>
      <c r="E247" s="365"/>
      <c r="F247" s="281"/>
      <c r="G247" s="235"/>
      <c r="H247" s="434"/>
      <c r="I247" s="173"/>
      <c r="J247" s="240"/>
      <c r="K247" s="435"/>
      <c r="L247" s="436"/>
      <c r="M247" s="436"/>
      <c r="N247" s="437"/>
      <c r="O247" s="281"/>
      <c r="P247" s="281"/>
      <c r="Q247" s="281"/>
      <c r="R247" s="281"/>
      <c r="S247" s="438">
        <v>1</v>
      </c>
      <c r="T247" s="438">
        <v>16</v>
      </c>
      <c r="U247" s="51">
        <v>1</v>
      </c>
      <c r="V247" s="438" t="s">
        <v>824</v>
      </c>
      <c r="W247" s="438">
        <v>1</v>
      </c>
      <c r="X247" s="438">
        <v>3</v>
      </c>
      <c r="Y247" s="235"/>
      <c r="Z247" s="235"/>
      <c r="AA247" s="235"/>
      <c r="AB247" s="438" t="s">
        <v>825</v>
      </c>
      <c r="AC247" s="438" t="s">
        <v>826</v>
      </c>
      <c r="AD247" s="235"/>
      <c r="AE247" s="438">
        <v>1</v>
      </c>
      <c r="AF247" s="235"/>
      <c r="AG247" s="438">
        <v>1</v>
      </c>
      <c r="AH247" s="438" t="s">
        <v>705</v>
      </c>
      <c r="AI247" s="438" t="s">
        <v>706</v>
      </c>
      <c r="AJ247" s="438"/>
      <c r="AK247" s="438">
        <v>0</v>
      </c>
      <c r="AL247" s="438"/>
      <c r="AM247" s="440" t="s">
        <v>707</v>
      </c>
    </row>
    <row r="248" spans="1:39" ht="326.25">
      <c r="A248" s="299" t="s">
        <v>992</v>
      </c>
      <c r="B248" s="365"/>
      <c r="C248" s="281"/>
      <c r="D248" s="281"/>
      <c r="E248" s="365"/>
      <c r="F248" s="281"/>
      <c r="G248" s="235"/>
      <c r="H248" s="434"/>
      <c r="I248" s="173"/>
      <c r="J248" s="240"/>
      <c r="K248" s="435"/>
      <c r="L248" s="436"/>
      <c r="M248" s="436"/>
      <c r="N248" s="437"/>
      <c r="O248" s="281"/>
      <c r="P248" s="281"/>
      <c r="Q248" s="281"/>
      <c r="R248" s="281"/>
      <c r="S248" s="438">
        <v>2</v>
      </c>
      <c r="T248" s="438">
        <v>21</v>
      </c>
      <c r="U248" s="51">
        <v>4</v>
      </c>
      <c r="V248" s="438" t="s">
        <v>827</v>
      </c>
      <c r="W248" s="438">
        <v>1</v>
      </c>
      <c r="X248" s="438">
        <v>10</v>
      </c>
      <c r="Y248" s="235"/>
      <c r="Z248" s="235"/>
      <c r="AA248" s="235"/>
      <c r="AB248" s="438" t="s">
        <v>488</v>
      </c>
      <c r="AC248" s="438" t="s">
        <v>828</v>
      </c>
      <c r="AD248" s="235"/>
      <c r="AE248" s="438">
        <v>1</v>
      </c>
      <c r="AF248" s="51">
        <v>1</v>
      </c>
      <c r="AG248" s="438"/>
      <c r="AH248" s="438" t="s">
        <v>716</v>
      </c>
      <c r="AI248" s="438" t="s">
        <v>706</v>
      </c>
      <c r="AJ248" s="438"/>
      <c r="AK248" s="438">
        <v>3</v>
      </c>
      <c r="AL248" s="438"/>
      <c r="AM248" s="440" t="s">
        <v>717</v>
      </c>
    </row>
    <row r="249" spans="1:39" ht="326.25">
      <c r="A249" s="299" t="s">
        <v>992</v>
      </c>
      <c r="B249" s="365"/>
      <c r="C249" s="281"/>
      <c r="D249" s="281"/>
      <c r="E249" s="365"/>
      <c r="F249" s="281"/>
      <c r="G249" s="235"/>
      <c r="H249" s="434"/>
      <c r="I249" s="173"/>
      <c r="J249" s="240"/>
      <c r="K249" s="435"/>
      <c r="L249" s="436"/>
      <c r="M249" s="436"/>
      <c r="N249" s="437"/>
      <c r="O249" s="281"/>
      <c r="P249" s="281"/>
      <c r="Q249" s="281"/>
      <c r="R249" s="281"/>
      <c r="S249" s="438">
        <v>2</v>
      </c>
      <c r="T249" s="438">
        <v>14</v>
      </c>
      <c r="U249" s="51">
        <v>4</v>
      </c>
      <c r="V249" s="438" t="s">
        <v>829</v>
      </c>
      <c r="W249" s="438">
        <v>1</v>
      </c>
      <c r="X249" s="438">
        <v>12</v>
      </c>
      <c r="Y249" s="235"/>
      <c r="Z249" s="235"/>
      <c r="AA249" s="235"/>
      <c r="AB249" s="438" t="s">
        <v>830</v>
      </c>
      <c r="AC249" s="438" t="s">
        <v>831</v>
      </c>
      <c r="AD249" s="235"/>
      <c r="AE249" s="438">
        <v>1</v>
      </c>
      <c r="AF249" s="51">
        <v>1</v>
      </c>
      <c r="AG249" s="438"/>
      <c r="AH249" s="438" t="s">
        <v>716</v>
      </c>
      <c r="AI249" s="438" t="s">
        <v>706</v>
      </c>
      <c r="AJ249" s="438"/>
      <c r="AK249" s="438">
        <v>3</v>
      </c>
      <c r="AL249" s="438"/>
      <c r="AM249" s="440" t="s">
        <v>717</v>
      </c>
    </row>
    <row r="250" spans="1:39" ht="270">
      <c r="A250" s="299" t="s">
        <v>992</v>
      </c>
      <c r="B250" s="365"/>
      <c r="C250" s="281"/>
      <c r="D250" s="281"/>
      <c r="E250" s="365"/>
      <c r="F250" s="281"/>
      <c r="G250" s="235"/>
      <c r="H250" s="434"/>
      <c r="I250" s="173"/>
      <c r="J250" s="240"/>
      <c r="K250" s="435"/>
      <c r="L250" s="436"/>
      <c r="M250" s="436"/>
      <c r="N250" s="437"/>
      <c r="O250" s="281"/>
      <c r="P250" s="281"/>
      <c r="Q250" s="281"/>
      <c r="R250" s="281"/>
      <c r="S250" s="438">
        <v>1</v>
      </c>
      <c r="T250" s="438">
        <v>27</v>
      </c>
      <c r="U250" s="51">
        <v>1</v>
      </c>
      <c r="V250" s="438" t="s">
        <v>832</v>
      </c>
      <c r="W250" s="438">
        <v>1</v>
      </c>
      <c r="X250" s="438">
        <v>3</v>
      </c>
      <c r="Y250" s="235"/>
      <c r="Z250" s="235"/>
      <c r="AA250" s="235"/>
      <c r="AB250" s="438" t="s">
        <v>833</v>
      </c>
      <c r="AC250" s="438" t="s">
        <v>834</v>
      </c>
      <c r="AD250" s="235"/>
      <c r="AE250" s="438">
        <v>1</v>
      </c>
      <c r="AF250" s="235"/>
      <c r="AG250" s="438">
        <v>1</v>
      </c>
      <c r="AH250" s="438" t="s">
        <v>705</v>
      </c>
      <c r="AI250" s="438" t="s">
        <v>706</v>
      </c>
      <c r="AJ250" s="438"/>
      <c r="AK250" s="438">
        <v>0</v>
      </c>
      <c r="AL250" s="438"/>
      <c r="AM250" s="440" t="s">
        <v>707</v>
      </c>
    </row>
    <row r="251" spans="1:39" ht="326.25">
      <c r="A251" s="299" t="s">
        <v>992</v>
      </c>
      <c r="B251" s="365"/>
      <c r="C251" s="281"/>
      <c r="D251" s="281"/>
      <c r="E251" s="365"/>
      <c r="F251" s="281"/>
      <c r="G251" s="235"/>
      <c r="H251" s="434"/>
      <c r="I251" s="173"/>
      <c r="J251" s="240"/>
      <c r="K251" s="435"/>
      <c r="L251" s="436"/>
      <c r="M251" s="436"/>
      <c r="N251" s="437"/>
      <c r="O251" s="281"/>
      <c r="P251" s="281"/>
      <c r="Q251" s="281"/>
      <c r="R251" s="281"/>
      <c r="S251" s="438">
        <v>2</v>
      </c>
      <c r="T251" s="438">
        <v>25</v>
      </c>
      <c r="U251" s="51">
        <v>4</v>
      </c>
      <c r="V251" s="438" t="s">
        <v>835</v>
      </c>
      <c r="W251" s="438">
        <v>1</v>
      </c>
      <c r="X251" s="438">
        <v>12</v>
      </c>
      <c r="Y251" s="235"/>
      <c r="Z251" s="235"/>
      <c r="AA251" s="235"/>
      <c r="AB251" s="445" t="s">
        <v>836</v>
      </c>
      <c r="AC251" s="438" t="s">
        <v>837</v>
      </c>
      <c r="AD251" s="235"/>
      <c r="AE251" s="438">
        <v>1</v>
      </c>
      <c r="AF251" s="235"/>
      <c r="AG251" s="438">
        <v>1</v>
      </c>
      <c r="AH251" s="438" t="s">
        <v>705</v>
      </c>
      <c r="AI251" s="438" t="s">
        <v>706</v>
      </c>
      <c r="AJ251" s="438"/>
      <c r="AK251" s="438">
        <v>0</v>
      </c>
      <c r="AL251" s="438"/>
      <c r="AM251" s="440" t="s">
        <v>717</v>
      </c>
    </row>
    <row r="252" spans="1:39" ht="270">
      <c r="A252" s="299" t="s">
        <v>992</v>
      </c>
      <c r="B252" s="365"/>
      <c r="C252" s="281"/>
      <c r="D252" s="281"/>
      <c r="E252" s="365"/>
      <c r="F252" s="281"/>
      <c r="G252" s="235"/>
      <c r="H252" s="434"/>
      <c r="I252" s="173"/>
      <c r="J252" s="240"/>
      <c r="K252" s="435"/>
      <c r="L252" s="436"/>
      <c r="M252" s="436"/>
      <c r="N252" s="437"/>
      <c r="O252" s="281"/>
      <c r="P252" s="281"/>
      <c r="Q252" s="281"/>
      <c r="R252" s="438"/>
      <c r="S252" s="438">
        <v>1</v>
      </c>
      <c r="T252" s="438">
        <v>17</v>
      </c>
      <c r="U252" s="51">
        <v>1</v>
      </c>
      <c r="V252" s="438" t="s">
        <v>838</v>
      </c>
      <c r="W252" s="438">
        <v>1</v>
      </c>
      <c r="X252" s="438">
        <v>3</v>
      </c>
      <c r="Y252" s="235"/>
      <c r="Z252" s="235"/>
      <c r="AA252" s="235"/>
      <c r="AB252" s="438" t="s">
        <v>839</v>
      </c>
      <c r="AC252" s="438" t="s">
        <v>840</v>
      </c>
      <c r="AD252" s="235"/>
      <c r="AE252" s="438">
        <v>1</v>
      </c>
      <c r="AF252" s="438">
        <v>1</v>
      </c>
      <c r="AG252" s="235"/>
      <c r="AH252" s="438" t="s">
        <v>705</v>
      </c>
      <c r="AI252" s="438" t="s">
        <v>706</v>
      </c>
      <c r="AJ252" s="438"/>
      <c r="AK252" s="438">
        <v>0</v>
      </c>
      <c r="AL252" s="438"/>
      <c r="AM252" s="440" t="s">
        <v>707</v>
      </c>
    </row>
    <row r="253" spans="1:39" ht="270">
      <c r="A253" s="299" t="s">
        <v>992</v>
      </c>
      <c r="B253" s="365"/>
      <c r="C253" s="281"/>
      <c r="D253" s="281"/>
      <c r="E253" s="365"/>
      <c r="F253" s="281"/>
      <c r="G253" s="235"/>
      <c r="H253" s="434"/>
      <c r="I253" s="173"/>
      <c r="J253" s="240"/>
      <c r="K253" s="435"/>
      <c r="L253" s="436"/>
      <c r="M253" s="436"/>
      <c r="N253" s="437"/>
      <c r="O253" s="281"/>
      <c r="P253" s="281"/>
      <c r="Q253" s="281"/>
      <c r="R253" s="438"/>
      <c r="S253" s="438">
        <v>1</v>
      </c>
      <c r="T253" s="438">
        <v>17</v>
      </c>
      <c r="U253" s="51">
        <v>1</v>
      </c>
      <c r="V253" s="438" t="s">
        <v>841</v>
      </c>
      <c r="W253" s="438">
        <v>1</v>
      </c>
      <c r="X253" s="438">
        <v>3</v>
      </c>
      <c r="Y253" s="235"/>
      <c r="Z253" s="235"/>
      <c r="AA253" s="235"/>
      <c r="AB253" s="438" t="s">
        <v>842</v>
      </c>
      <c r="AC253" s="438" t="s">
        <v>843</v>
      </c>
      <c r="AD253" s="235"/>
      <c r="AE253" s="438">
        <v>1</v>
      </c>
      <c r="AF253" s="444"/>
      <c r="AG253" s="438">
        <v>1</v>
      </c>
      <c r="AH253" s="438" t="s">
        <v>705</v>
      </c>
      <c r="AI253" s="438" t="s">
        <v>706</v>
      </c>
      <c r="AJ253" s="438"/>
      <c r="AK253" s="438">
        <v>0</v>
      </c>
      <c r="AL253" s="438"/>
      <c r="AM253" s="440" t="s">
        <v>707</v>
      </c>
    </row>
    <row r="254" spans="1:39" ht="382.5">
      <c r="A254" s="299" t="s">
        <v>992</v>
      </c>
      <c r="B254" s="365"/>
      <c r="C254" s="281"/>
      <c r="D254" s="281"/>
      <c r="E254" s="365"/>
      <c r="F254" s="281"/>
      <c r="G254" s="235"/>
      <c r="H254" s="434"/>
      <c r="I254" s="173"/>
      <c r="J254" s="240"/>
      <c r="K254" s="435"/>
      <c r="L254" s="436"/>
      <c r="M254" s="436"/>
      <c r="N254" s="437"/>
      <c r="O254" s="281"/>
      <c r="P254" s="281"/>
      <c r="Q254" s="281"/>
      <c r="R254" s="438"/>
      <c r="S254" s="438">
        <v>1</v>
      </c>
      <c r="T254" s="438">
        <v>25</v>
      </c>
      <c r="U254" s="51">
        <v>4</v>
      </c>
      <c r="V254" s="438" t="s">
        <v>844</v>
      </c>
      <c r="W254" s="438">
        <v>1</v>
      </c>
      <c r="X254" s="438">
        <v>8</v>
      </c>
      <c r="Y254" s="235"/>
      <c r="Z254" s="235"/>
      <c r="AA254" s="235"/>
      <c r="AB254" s="438" t="s">
        <v>249</v>
      </c>
      <c r="AC254" s="438" t="s">
        <v>816</v>
      </c>
      <c r="AD254" s="235"/>
      <c r="AE254" s="438">
        <v>1</v>
      </c>
      <c r="AF254" s="444"/>
      <c r="AG254" s="438">
        <v>1</v>
      </c>
      <c r="AH254" s="438" t="s">
        <v>723</v>
      </c>
      <c r="AI254" s="438" t="s">
        <v>724</v>
      </c>
      <c r="AJ254" s="438"/>
      <c r="AK254" s="438">
        <v>2</v>
      </c>
      <c r="AL254" s="438"/>
      <c r="AM254" s="440" t="s">
        <v>813</v>
      </c>
    </row>
    <row r="255" spans="1:39" ht="326.25">
      <c r="A255" s="299" t="s">
        <v>992</v>
      </c>
      <c r="B255" s="365"/>
      <c r="C255" s="281"/>
      <c r="D255" s="281"/>
      <c r="E255" s="365"/>
      <c r="F255" s="281"/>
      <c r="G255" s="235"/>
      <c r="H255" s="434"/>
      <c r="I255" s="173"/>
      <c r="J255" s="240"/>
      <c r="K255" s="435"/>
      <c r="L255" s="436"/>
      <c r="M255" s="436"/>
      <c r="N255" s="437"/>
      <c r="O255" s="281"/>
      <c r="P255" s="281"/>
      <c r="Q255" s="281"/>
      <c r="R255" s="438"/>
      <c r="S255" s="438">
        <v>2</v>
      </c>
      <c r="T255" s="438">
        <v>23</v>
      </c>
      <c r="U255" s="51">
        <v>4</v>
      </c>
      <c r="V255" s="438" t="s">
        <v>845</v>
      </c>
      <c r="W255" s="438">
        <v>1</v>
      </c>
      <c r="X255" s="438">
        <v>12</v>
      </c>
      <c r="Y255" s="235"/>
      <c r="Z255" s="235"/>
      <c r="AA255" s="235"/>
      <c r="AB255" s="438" t="s">
        <v>846</v>
      </c>
      <c r="AC255" s="438" t="s">
        <v>847</v>
      </c>
      <c r="AD255" s="235"/>
      <c r="AE255" s="438">
        <v>1</v>
      </c>
      <c r="AF255" s="444"/>
      <c r="AG255" s="438">
        <v>1</v>
      </c>
      <c r="AH255" s="438" t="s">
        <v>716</v>
      </c>
      <c r="AI255" s="438" t="s">
        <v>706</v>
      </c>
      <c r="AJ255" s="438"/>
      <c r="AK255" s="438">
        <v>2</v>
      </c>
      <c r="AL255" s="438"/>
      <c r="AM255" s="440" t="s">
        <v>717</v>
      </c>
    </row>
    <row r="256" spans="1:39" ht="326.25">
      <c r="A256" s="299" t="s">
        <v>992</v>
      </c>
      <c r="B256" s="365"/>
      <c r="C256" s="281"/>
      <c r="D256" s="281"/>
      <c r="E256" s="365"/>
      <c r="F256" s="281"/>
      <c r="G256" s="235"/>
      <c r="H256" s="434"/>
      <c r="I256" s="173"/>
      <c r="J256" s="240"/>
      <c r="K256" s="435"/>
      <c r="L256" s="436"/>
      <c r="M256" s="436"/>
      <c r="N256" s="437"/>
      <c r="O256" s="281"/>
      <c r="P256" s="281"/>
      <c r="Q256" s="281"/>
      <c r="R256" s="438"/>
      <c r="S256" s="438">
        <v>2</v>
      </c>
      <c r="T256" s="438">
        <v>28</v>
      </c>
      <c r="U256" s="51">
        <v>4</v>
      </c>
      <c r="V256" s="438" t="s">
        <v>848</v>
      </c>
      <c r="W256" s="438">
        <v>2</v>
      </c>
      <c r="X256" s="438">
        <v>10</v>
      </c>
      <c r="Y256" s="235"/>
      <c r="Z256" s="235"/>
      <c r="AA256" s="235"/>
      <c r="AB256" s="438" t="s">
        <v>249</v>
      </c>
      <c r="AC256" s="438" t="s">
        <v>849</v>
      </c>
      <c r="AD256" s="235"/>
      <c r="AE256" s="438">
        <v>1</v>
      </c>
      <c r="AF256" s="444"/>
      <c r="AG256" s="438">
        <v>1</v>
      </c>
      <c r="AH256" s="438" t="s">
        <v>716</v>
      </c>
      <c r="AI256" s="438" t="s">
        <v>706</v>
      </c>
      <c r="AJ256" s="438"/>
      <c r="AK256" s="438">
        <v>4</v>
      </c>
      <c r="AL256" s="438"/>
      <c r="AM256" s="440" t="s">
        <v>717</v>
      </c>
    </row>
    <row r="257" spans="1:39" ht="326.25">
      <c r="A257" s="299" t="s">
        <v>992</v>
      </c>
      <c r="B257" s="365"/>
      <c r="C257" s="281"/>
      <c r="D257" s="281"/>
      <c r="E257" s="365"/>
      <c r="F257" s="281"/>
      <c r="G257" s="235"/>
      <c r="H257" s="434"/>
      <c r="I257" s="173"/>
      <c r="J257" s="240"/>
      <c r="K257" s="435"/>
      <c r="L257" s="436"/>
      <c r="M257" s="436"/>
      <c r="N257" s="437"/>
      <c r="O257" s="281"/>
      <c r="P257" s="281"/>
      <c r="Q257" s="281"/>
      <c r="R257" s="281"/>
      <c r="S257" s="438">
        <v>2</v>
      </c>
      <c r="T257" s="438">
        <v>23</v>
      </c>
      <c r="U257" s="51">
        <v>4</v>
      </c>
      <c r="V257" s="438" t="s">
        <v>850</v>
      </c>
      <c r="W257" s="438">
        <v>1</v>
      </c>
      <c r="X257" s="438">
        <v>10</v>
      </c>
      <c r="Y257" s="235"/>
      <c r="Z257" s="235"/>
      <c r="AA257" s="235"/>
      <c r="AB257" s="438" t="s">
        <v>851</v>
      </c>
      <c r="AC257" s="438" t="s">
        <v>852</v>
      </c>
      <c r="AD257" s="235"/>
      <c r="AE257" s="438">
        <v>1</v>
      </c>
      <c r="AF257" s="438"/>
      <c r="AG257" s="438">
        <v>1</v>
      </c>
      <c r="AH257" s="438" t="s">
        <v>705</v>
      </c>
      <c r="AI257" s="438" t="s">
        <v>706</v>
      </c>
      <c r="AJ257" s="438"/>
      <c r="AK257" s="438">
        <v>0</v>
      </c>
      <c r="AL257" s="438"/>
      <c r="AM257" s="440" t="s">
        <v>717</v>
      </c>
    </row>
    <row r="258" spans="1:39" ht="382.5">
      <c r="A258" s="299" t="s">
        <v>992</v>
      </c>
      <c r="B258" s="365"/>
      <c r="C258" s="281"/>
      <c r="D258" s="281"/>
      <c r="E258" s="365"/>
      <c r="F258" s="281"/>
      <c r="G258" s="235"/>
      <c r="H258" s="434"/>
      <c r="I258" s="173"/>
      <c r="J258" s="240"/>
      <c r="K258" s="435"/>
      <c r="L258" s="436"/>
      <c r="M258" s="436"/>
      <c r="N258" s="437"/>
      <c r="O258" s="281"/>
      <c r="P258" s="281"/>
      <c r="Q258" s="281"/>
      <c r="R258" s="281"/>
      <c r="S258" s="438">
        <v>1</v>
      </c>
      <c r="T258" s="438">
        <v>8</v>
      </c>
      <c r="U258" s="51">
        <v>4</v>
      </c>
      <c r="V258" s="438" t="s">
        <v>853</v>
      </c>
      <c r="W258" s="438">
        <v>1</v>
      </c>
      <c r="X258" s="438">
        <v>8</v>
      </c>
      <c r="Y258" s="235"/>
      <c r="Z258" s="235"/>
      <c r="AA258" s="235"/>
      <c r="AB258" s="438" t="s">
        <v>846</v>
      </c>
      <c r="AC258" s="438" t="s">
        <v>854</v>
      </c>
      <c r="AD258" s="235"/>
      <c r="AE258" s="438">
        <v>1</v>
      </c>
      <c r="AF258" s="444"/>
      <c r="AG258" s="438">
        <v>1</v>
      </c>
      <c r="AH258" s="438" t="s">
        <v>723</v>
      </c>
      <c r="AI258" s="438" t="s">
        <v>724</v>
      </c>
      <c r="AJ258" s="438"/>
      <c r="AK258" s="438">
        <v>3</v>
      </c>
      <c r="AL258" s="438"/>
      <c r="AM258" s="440" t="s">
        <v>813</v>
      </c>
    </row>
    <row r="259" spans="1:39" ht="270">
      <c r="A259" s="299" t="s">
        <v>992</v>
      </c>
      <c r="B259" s="365"/>
      <c r="C259" s="281"/>
      <c r="D259" s="281"/>
      <c r="E259" s="365"/>
      <c r="F259" s="281"/>
      <c r="G259" s="235"/>
      <c r="H259" s="434"/>
      <c r="I259" s="173"/>
      <c r="J259" s="240"/>
      <c r="K259" s="435"/>
      <c r="L259" s="436"/>
      <c r="M259" s="436"/>
      <c r="N259" s="437"/>
      <c r="O259" s="281"/>
      <c r="P259" s="281"/>
      <c r="Q259" s="281"/>
      <c r="R259" s="281"/>
      <c r="S259" s="438">
        <v>1</v>
      </c>
      <c r="T259" s="438">
        <v>12</v>
      </c>
      <c r="U259" s="51">
        <v>1</v>
      </c>
      <c r="V259" s="438" t="s">
        <v>855</v>
      </c>
      <c r="W259" s="438">
        <v>1</v>
      </c>
      <c r="X259" s="438">
        <v>3</v>
      </c>
      <c r="Y259" s="235"/>
      <c r="Z259" s="235"/>
      <c r="AA259" s="235"/>
      <c r="AB259" s="438" t="s">
        <v>856</v>
      </c>
      <c r="AC259" s="438" t="s">
        <v>857</v>
      </c>
      <c r="AD259" s="235"/>
      <c r="AE259" s="438">
        <v>1</v>
      </c>
      <c r="AF259" s="235"/>
      <c r="AG259" s="438">
        <v>1</v>
      </c>
      <c r="AH259" s="438" t="s">
        <v>705</v>
      </c>
      <c r="AI259" s="438" t="s">
        <v>706</v>
      </c>
      <c r="AJ259" s="438"/>
      <c r="AK259" s="438">
        <v>0</v>
      </c>
      <c r="AL259" s="438"/>
      <c r="AM259" s="440" t="s">
        <v>707</v>
      </c>
    </row>
    <row r="260" spans="1:39" ht="382.5">
      <c r="A260" s="299" t="s">
        <v>992</v>
      </c>
      <c r="B260" s="365"/>
      <c r="C260" s="281"/>
      <c r="D260" s="281"/>
      <c r="E260" s="365"/>
      <c r="F260" s="281"/>
      <c r="G260" s="235"/>
      <c r="H260" s="434"/>
      <c r="I260" s="173"/>
      <c r="J260" s="240"/>
      <c r="K260" s="435"/>
      <c r="L260" s="436"/>
      <c r="M260" s="436"/>
      <c r="N260" s="437"/>
      <c r="O260" s="281"/>
      <c r="P260" s="281"/>
      <c r="Q260" s="281"/>
      <c r="R260" s="281"/>
      <c r="S260" s="438">
        <v>1</v>
      </c>
      <c r="T260" s="438">
        <v>6</v>
      </c>
      <c r="U260" s="51">
        <v>3</v>
      </c>
      <c r="V260" s="438" t="s">
        <v>858</v>
      </c>
      <c r="W260" s="438">
        <v>1</v>
      </c>
      <c r="X260" s="438">
        <v>6</v>
      </c>
      <c r="Y260" s="235"/>
      <c r="Z260" s="235"/>
      <c r="AA260" s="235"/>
      <c r="AB260" s="438" t="s">
        <v>859</v>
      </c>
      <c r="AC260" s="438" t="s">
        <v>860</v>
      </c>
      <c r="AD260" s="235"/>
      <c r="AE260" s="438">
        <v>1</v>
      </c>
      <c r="AF260" s="235"/>
      <c r="AG260" s="438">
        <v>1</v>
      </c>
      <c r="AH260" s="438" t="s">
        <v>723</v>
      </c>
      <c r="AI260" s="438" t="s">
        <v>724</v>
      </c>
      <c r="AJ260" s="438"/>
      <c r="AK260" s="438">
        <v>4</v>
      </c>
      <c r="AL260" s="438"/>
      <c r="AM260" s="440" t="s">
        <v>813</v>
      </c>
    </row>
    <row r="261" spans="1:39" ht="382.5">
      <c r="A261" s="299" t="s">
        <v>992</v>
      </c>
      <c r="B261" s="365"/>
      <c r="C261" s="281"/>
      <c r="D261" s="281"/>
      <c r="E261" s="365"/>
      <c r="F261" s="281"/>
      <c r="G261" s="235"/>
      <c r="H261" s="434"/>
      <c r="I261" s="173"/>
      <c r="J261" s="240"/>
      <c r="K261" s="435"/>
      <c r="L261" s="436"/>
      <c r="M261" s="436"/>
      <c r="N261" s="437"/>
      <c r="O261" s="281"/>
      <c r="P261" s="281"/>
      <c r="Q261" s="281"/>
      <c r="R261" s="281"/>
      <c r="S261" s="438">
        <v>1</v>
      </c>
      <c r="T261" s="438">
        <v>4</v>
      </c>
      <c r="U261" s="51">
        <v>3</v>
      </c>
      <c r="V261" s="438" t="s">
        <v>861</v>
      </c>
      <c r="W261" s="438">
        <v>2</v>
      </c>
      <c r="X261" s="438">
        <v>6</v>
      </c>
      <c r="Y261" s="235"/>
      <c r="Z261" s="235"/>
      <c r="AA261" s="235"/>
      <c r="AB261" s="438" t="s">
        <v>862</v>
      </c>
      <c r="AC261" s="438" t="s">
        <v>712</v>
      </c>
      <c r="AD261" s="235"/>
      <c r="AE261" s="438">
        <v>1</v>
      </c>
      <c r="AF261" s="235"/>
      <c r="AG261" s="438">
        <v>1</v>
      </c>
      <c r="AH261" s="438" t="s">
        <v>723</v>
      </c>
      <c r="AI261" s="438" t="s">
        <v>724</v>
      </c>
      <c r="AJ261" s="438"/>
      <c r="AK261" s="438">
        <v>2</v>
      </c>
      <c r="AL261" s="438"/>
      <c r="AM261" s="440" t="s">
        <v>813</v>
      </c>
    </row>
    <row r="262" spans="1:39" ht="382.5">
      <c r="A262" s="299" t="s">
        <v>992</v>
      </c>
      <c r="B262" s="365"/>
      <c r="C262" s="281"/>
      <c r="D262" s="281"/>
      <c r="E262" s="365"/>
      <c r="F262" s="281"/>
      <c r="G262" s="235"/>
      <c r="H262" s="434"/>
      <c r="I262" s="173"/>
      <c r="J262" s="240"/>
      <c r="K262" s="435"/>
      <c r="L262" s="436"/>
      <c r="M262" s="436"/>
      <c r="N262" s="437"/>
      <c r="O262" s="281"/>
      <c r="P262" s="281"/>
      <c r="Q262" s="281"/>
      <c r="R262" s="281"/>
      <c r="S262" s="438">
        <v>1</v>
      </c>
      <c r="T262" s="438">
        <v>14</v>
      </c>
      <c r="U262" s="51">
        <v>4</v>
      </c>
      <c r="V262" s="438" t="s">
        <v>863</v>
      </c>
      <c r="W262" s="438">
        <v>1</v>
      </c>
      <c r="X262" s="438">
        <v>8</v>
      </c>
      <c r="Y262" s="235"/>
      <c r="Z262" s="235"/>
      <c r="AA262" s="235"/>
      <c r="AB262" s="438" t="s">
        <v>260</v>
      </c>
      <c r="AC262" s="438" t="s">
        <v>864</v>
      </c>
      <c r="AD262" s="235"/>
      <c r="AE262" s="438">
        <v>1</v>
      </c>
      <c r="AF262" s="235"/>
      <c r="AG262" s="438">
        <v>1</v>
      </c>
      <c r="AH262" s="438" t="s">
        <v>723</v>
      </c>
      <c r="AI262" s="438" t="s">
        <v>724</v>
      </c>
      <c r="AJ262" s="438"/>
      <c r="AK262" s="438">
        <v>4</v>
      </c>
      <c r="AL262" s="438"/>
      <c r="AM262" s="440" t="s">
        <v>725</v>
      </c>
    </row>
    <row r="263" spans="1:39" ht="270">
      <c r="A263" s="299" t="s">
        <v>992</v>
      </c>
      <c r="B263" s="365"/>
      <c r="C263" s="281"/>
      <c r="D263" s="281"/>
      <c r="E263" s="365"/>
      <c r="F263" s="281"/>
      <c r="G263" s="235"/>
      <c r="H263" s="434"/>
      <c r="I263" s="173"/>
      <c r="J263" s="240"/>
      <c r="K263" s="435"/>
      <c r="L263" s="436"/>
      <c r="M263" s="436"/>
      <c r="N263" s="437"/>
      <c r="O263" s="281"/>
      <c r="P263" s="281"/>
      <c r="Q263" s="281"/>
      <c r="R263" s="281"/>
      <c r="S263" s="438">
        <v>1</v>
      </c>
      <c r="T263" s="438">
        <v>14</v>
      </c>
      <c r="U263" s="51">
        <v>1</v>
      </c>
      <c r="V263" s="438" t="s">
        <v>865</v>
      </c>
      <c r="W263" s="438">
        <v>1</v>
      </c>
      <c r="X263" s="438">
        <v>3</v>
      </c>
      <c r="Y263" s="235"/>
      <c r="Z263" s="235"/>
      <c r="AA263" s="235"/>
      <c r="AB263" s="445" t="s">
        <v>866</v>
      </c>
      <c r="AC263" s="438" t="s">
        <v>867</v>
      </c>
      <c r="AD263" s="235"/>
      <c r="AE263" s="438">
        <v>1</v>
      </c>
      <c r="AF263" s="235"/>
      <c r="AG263" s="438">
        <v>1</v>
      </c>
      <c r="AH263" s="438" t="s">
        <v>705</v>
      </c>
      <c r="AI263" s="438" t="s">
        <v>706</v>
      </c>
      <c r="AJ263" s="438"/>
      <c r="AK263" s="438">
        <v>0</v>
      </c>
      <c r="AL263" s="438"/>
      <c r="AM263" s="440" t="s">
        <v>707</v>
      </c>
    </row>
    <row r="264" spans="1:39" ht="326.25">
      <c r="A264" s="299" t="s">
        <v>992</v>
      </c>
      <c r="B264" s="365"/>
      <c r="C264" s="281"/>
      <c r="D264" s="281"/>
      <c r="E264" s="365"/>
      <c r="F264" s="281"/>
      <c r="G264" s="235"/>
      <c r="H264" s="434"/>
      <c r="I264" s="173"/>
      <c r="J264" s="240"/>
      <c r="K264" s="435"/>
      <c r="L264" s="436"/>
      <c r="M264" s="436"/>
      <c r="N264" s="437"/>
      <c r="O264" s="281"/>
      <c r="P264" s="281"/>
      <c r="Q264" s="281"/>
      <c r="R264" s="281"/>
      <c r="S264" s="438">
        <v>2</v>
      </c>
      <c r="T264" s="438">
        <v>28</v>
      </c>
      <c r="U264" s="51">
        <v>4</v>
      </c>
      <c r="V264" s="438" t="s">
        <v>868</v>
      </c>
      <c r="W264" s="438">
        <v>1</v>
      </c>
      <c r="X264" s="438">
        <v>12</v>
      </c>
      <c r="Y264" s="235"/>
      <c r="Z264" s="235"/>
      <c r="AA264" s="235"/>
      <c r="AB264" s="445" t="s">
        <v>869</v>
      </c>
      <c r="AC264" s="438" t="s">
        <v>870</v>
      </c>
      <c r="AD264" s="235"/>
      <c r="AE264" s="438">
        <v>1</v>
      </c>
      <c r="AF264" s="235"/>
      <c r="AG264" s="438">
        <v>1</v>
      </c>
      <c r="AH264" s="438" t="s">
        <v>716</v>
      </c>
      <c r="AI264" s="438" t="s">
        <v>706</v>
      </c>
      <c r="AJ264" s="438"/>
      <c r="AK264" s="438">
        <v>5</v>
      </c>
      <c r="AL264" s="438"/>
      <c r="AM264" s="440" t="s">
        <v>717</v>
      </c>
    </row>
    <row r="265" spans="1:39" ht="326.25">
      <c r="A265" s="299" t="s">
        <v>992</v>
      </c>
      <c r="B265" s="365"/>
      <c r="C265" s="281"/>
      <c r="D265" s="281"/>
      <c r="E265" s="365"/>
      <c r="F265" s="281"/>
      <c r="G265" s="235"/>
      <c r="H265" s="434"/>
      <c r="I265" s="173"/>
      <c r="J265" s="240"/>
      <c r="K265" s="435"/>
      <c r="L265" s="436"/>
      <c r="M265" s="436"/>
      <c r="N265" s="437"/>
      <c r="O265" s="281"/>
      <c r="P265" s="281"/>
      <c r="Q265" s="281"/>
      <c r="R265" s="281"/>
      <c r="S265" s="438">
        <v>2</v>
      </c>
      <c r="T265" s="438">
        <v>26</v>
      </c>
      <c r="U265" s="51">
        <v>4</v>
      </c>
      <c r="V265" s="438" t="s">
        <v>871</v>
      </c>
      <c r="W265" s="438">
        <v>1</v>
      </c>
      <c r="X265" s="438">
        <v>12</v>
      </c>
      <c r="Y265" s="235"/>
      <c r="Z265" s="235"/>
      <c r="AA265" s="235"/>
      <c r="AB265" s="445" t="s">
        <v>553</v>
      </c>
      <c r="AC265" s="438" t="s">
        <v>872</v>
      </c>
      <c r="AD265" s="235"/>
      <c r="AE265" s="438">
        <v>1</v>
      </c>
      <c r="AF265" s="235"/>
      <c r="AG265" s="438">
        <v>1</v>
      </c>
      <c r="AH265" s="438" t="s">
        <v>716</v>
      </c>
      <c r="AI265" s="438" t="s">
        <v>706</v>
      </c>
      <c r="AJ265" s="438"/>
      <c r="AK265" s="438">
        <v>4</v>
      </c>
      <c r="AL265" s="438"/>
      <c r="AM265" s="440" t="s">
        <v>717</v>
      </c>
    </row>
    <row r="266" spans="1:39" ht="270">
      <c r="A266" s="299" t="s">
        <v>992</v>
      </c>
      <c r="B266" s="365"/>
      <c r="C266" s="281"/>
      <c r="D266" s="281"/>
      <c r="E266" s="365"/>
      <c r="F266" s="281"/>
      <c r="G266" s="235"/>
      <c r="H266" s="434"/>
      <c r="I266" s="173"/>
      <c r="J266" s="240"/>
      <c r="K266" s="435"/>
      <c r="L266" s="436"/>
      <c r="M266" s="436"/>
      <c r="N266" s="437"/>
      <c r="O266" s="281"/>
      <c r="P266" s="281"/>
      <c r="Q266" s="281"/>
      <c r="R266" s="281"/>
      <c r="S266" s="438">
        <v>1</v>
      </c>
      <c r="T266" s="438">
        <v>14</v>
      </c>
      <c r="U266" s="51">
        <v>1</v>
      </c>
      <c r="V266" s="438" t="s">
        <v>873</v>
      </c>
      <c r="W266" s="438">
        <v>1</v>
      </c>
      <c r="X266" s="438">
        <v>2</v>
      </c>
      <c r="Y266" s="235"/>
      <c r="Z266" s="235"/>
      <c r="AA266" s="235"/>
      <c r="AB266" s="445" t="s">
        <v>874</v>
      </c>
      <c r="AC266" s="438" t="s">
        <v>875</v>
      </c>
      <c r="AD266" s="235"/>
      <c r="AE266" s="438">
        <v>1</v>
      </c>
      <c r="AF266" s="51">
        <v>1</v>
      </c>
      <c r="AG266" s="438"/>
      <c r="AH266" s="438" t="s">
        <v>723</v>
      </c>
      <c r="AI266" s="438" t="s">
        <v>706</v>
      </c>
      <c r="AJ266" s="438"/>
      <c r="AK266" s="438">
        <v>0</v>
      </c>
      <c r="AL266" s="438"/>
      <c r="AM266" s="440" t="s">
        <v>707</v>
      </c>
    </row>
    <row r="267" spans="1:39" ht="326.25">
      <c r="A267" s="299" t="s">
        <v>992</v>
      </c>
      <c r="B267" s="365"/>
      <c r="C267" s="281"/>
      <c r="D267" s="281"/>
      <c r="E267" s="365"/>
      <c r="F267" s="281"/>
      <c r="G267" s="235"/>
      <c r="H267" s="434"/>
      <c r="I267" s="173"/>
      <c r="J267" s="240"/>
      <c r="K267" s="435"/>
      <c r="L267" s="436"/>
      <c r="M267" s="436"/>
      <c r="N267" s="437"/>
      <c r="O267" s="281"/>
      <c r="P267" s="281"/>
      <c r="Q267" s="281"/>
      <c r="R267" s="281"/>
      <c r="S267" s="438">
        <v>2</v>
      </c>
      <c r="T267" s="438">
        <v>23</v>
      </c>
      <c r="U267" s="51">
        <v>4</v>
      </c>
      <c r="V267" s="438" t="s">
        <v>876</v>
      </c>
      <c r="W267" s="438">
        <v>1</v>
      </c>
      <c r="X267" s="438">
        <v>10</v>
      </c>
      <c r="Y267" s="235"/>
      <c r="Z267" s="235"/>
      <c r="AA267" s="235"/>
      <c r="AB267" s="438" t="s">
        <v>877</v>
      </c>
      <c r="AC267" s="438" t="s">
        <v>878</v>
      </c>
      <c r="AD267" s="235"/>
      <c r="AE267" s="438">
        <v>1</v>
      </c>
      <c r="AF267" s="235"/>
      <c r="AG267" s="438">
        <v>1</v>
      </c>
      <c r="AH267" s="438" t="s">
        <v>705</v>
      </c>
      <c r="AI267" s="438" t="s">
        <v>706</v>
      </c>
      <c r="AJ267" s="438"/>
      <c r="AK267" s="438">
        <v>2</v>
      </c>
      <c r="AL267" s="438"/>
      <c r="AM267" s="440" t="s">
        <v>717</v>
      </c>
    </row>
    <row r="268" spans="1:39" ht="270">
      <c r="A268" s="299" t="s">
        <v>992</v>
      </c>
      <c r="B268" s="365"/>
      <c r="C268" s="281"/>
      <c r="D268" s="281"/>
      <c r="E268" s="365"/>
      <c r="F268" s="281"/>
      <c r="G268" s="235"/>
      <c r="H268" s="434"/>
      <c r="I268" s="173"/>
      <c r="J268" s="240"/>
      <c r="K268" s="435"/>
      <c r="L268" s="436"/>
      <c r="M268" s="436"/>
      <c r="N268" s="437"/>
      <c r="O268" s="281"/>
      <c r="P268" s="281"/>
      <c r="Q268" s="281"/>
      <c r="R268" s="281"/>
      <c r="S268" s="438">
        <v>1</v>
      </c>
      <c r="T268" s="438">
        <v>9</v>
      </c>
      <c r="U268" s="51">
        <v>1</v>
      </c>
      <c r="V268" s="438" t="s">
        <v>879</v>
      </c>
      <c r="W268" s="438">
        <v>1</v>
      </c>
      <c r="X268" s="438">
        <v>3</v>
      </c>
      <c r="Y268" s="235"/>
      <c r="Z268" s="235"/>
      <c r="AA268" s="235"/>
      <c r="AB268" s="438" t="s">
        <v>312</v>
      </c>
      <c r="AC268" s="438" t="s">
        <v>880</v>
      </c>
      <c r="AD268" s="235"/>
      <c r="AE268" s="438">
        <v>1</v>
      </c>
      <c r="AF268" s="235"/>
      <c r="AG268" s="438">
        <v>1</v>
      </c>
      <c r="AH268" s="438" t="s">
        <v>705</v>
      </c>
      <c r="AI268" s="438" t="s">
        <v>706</v>
      </c>
      <c r="AJ268" s="438"/>
      <c r="AK268" s="438">
        <v>0</v>
      </c>
      <c r="AL268" s="438"/>
      <c r="AM268" s="440" t="s">
        <v>707</v>
      </c>
    </row>
    <row r="269" spans="1:39" ht="270">
      <c r="A269" s="299" t="s">
        <v>992</v>
      </c>
      <c r="B269" s="365"/>
      <c r="C269" s="281"/>
      <c r="D269" s="281"/>
      <c r="E269" s="365"/>
      <c r="F269" s="281"/>
      <c r="G269" s="235"/>
      <c r="H269" s="434"/>
      <c r="I269" s="173"/>
      <c r="J269" s="240"/>
      <c r="K269" s="435"/>
      <c r="L269" s="436"/>
      <c r="M269" s="436"/>
      <c r="N269" s="437"/>
      <c r="O269" s="281"/>
      <c r="P269" s="281"/>
      <c r="Q269" s="281"/>
      <c r="R269" s="281"/>
      <c r="S269" s="438">
        <v>2</v>
      </c>
      <c r="T269" s="438">
        <v>20</v>
      </c>
      <c r="U269" s="51">
        <v>4</v>
      </c>
      <c r="V269" s="438" t="s">
        <v>881</v>
      </c>
      <c r="W269" s="438">
        <v>2</v>
      </c>
      <c r="X269" s="438">
        <v>10</v>
      </c>
      <c r="Y269" s="235"/>
      <c r="Z269" s="235"/>
      <c r="AA269" s="235"/>
      <c r="AB269" s="438" t="s">
        <v>882</v>
      </c>
      <c r="AC269" s="438" t="s">
        <v>883</v>
      </c>
      <c r="AD269" s="235"/>
      <c r="AE269" s="438">
        <v>1</v>
      </c>
      <c r="AF269" s="235"/>
      <c r="AG269" s="438">
        <v>1</v>
      </c>
      <c r="AH269" s="438" t="s">
        <v>705</v>
      </c>
      <c r="AI269" s="438" t="s">
        <v>706</v>
      </c>
      <c r="AJ269" s="438"/>
      <c r="AK269" s="438">
        <v>0</v>
      </c>
      <c r="AL269" s="438"/>
      <c r="AM269" s="440" t="s">
        <v>707</v>
      </c>
    </row>
    <row r="270" spans="1:39" ht="270">
      <c r="A270" s="299" t="s">
        <v>992</v>
      </c>
      <c r="B270" s="365"/>
      <c r="C270" s="281"/>
      <c r="D270" s="281"/>
      <c r="E270" s="365"/>
      <c r="F270" s="281"/>
      <c r="G270" s="235"/>
      <c r="H270" s="434"/>
      <c r="I270" s="173"/>
      <c r="J270" s="240"/>
      <c r="K270" s="435"/>
      <c r="L270" s="436"/>
      <c r="M270" s="436"/>
      <c r="N270" s="437"/>
      <c r="O270" s="281"/>
      <c r="P270" s="281"/>
      <c r="Q270" s="281"/>
      <c r="R270" s="281"/>
      <c r="S270" s="438">
        <v>1</v>
      </c>
      <c r="T270" s="438">
        <v>16</v>
      </c>
      <c r="U270" s="51">
        <v>1</v>
      </c>
      <c r="V270" s="438" t="s">
        <v>884</v>
      </c>
      <c r="W270" s="438">
        <v>1</v>
      </c>
      <c r="X270" s="438">
        <v>3</v>
      </c>
      <c r="Y270" s="235"/>
      <c r="Z270" s="235"/>
      <c r="AA270" s="235"/>
      <c r="AB270" s="438" t="s">
        <v>312</v>
      </c>
      <c r="AC270" s="438" t="s">
        <v>885</v>
      </c>
      <c r="AD270" s="235"/>
      <c r="AE270" s="438">
        <v>1</v>
      </c>
      <c r="AF270" s="235"/>
      <c r="AG270" s="438">
        <v>1</v>
      </c>
      <c r="AH270" s="438" t="s">
        <v>705</v>
      </c>
      <c r="AI270" s="438" t="s">
        <v>706</v>
      </c>
      <c r="AJ270" s="438"/>
      <c r="AK270" s="438">
        <v>0</v>
      </c>
      <c r="AL270" s="438"/>
      <c r="AM270" s="440" t="s">
        <v>707</v>
      </c>
    </row>
    <row r="271" spans="1:39" ht="270">
      <c r="A271" s="299" t="s">
        <v>992</v>
      </c>
      <c r="B271" s="365"/>
      <c r="C271" s="281"/>
      <c r="D271" s="281"/>
      <c r="E271" s="365"/>
      <c r="F271" s="281"/>
      <c r="G271" s="235"/>
      <c r="H271" s="434"/>
      <c r="I271" s="173"/>
      <c r="J271" s="240"/>
      <c r="K271" s="435"/>
      <c r="L271" s="436"/>
      <c r="M271" s="436"/>
      <c r="N271" s="437"/>
      <c r="O271" s="281"/>
      <c r="P271" s="281"/>
      <c r="Q271" s="281"/>
      <c r="R271" s="281"/>
      <c r="S271" s="438">
        <v>2</v>
      </c>
      <c r="T271" s="438">
        <v>22</v>
      </c>
      <c r="U271" s="51">
        <v>4</v>
      </c>
      <c r="V271" s="438" t="s">
        <v>886</v>
      </c>
      <c r="W271" s="438">
        <v>1</v>
      </c>
      <c r="X271" s="438">
        <v>10</v>
      </c>
      <c r="Y271" s="235"/>
      <c r="Z271" s="235"/>
      <c r="AA271" s="235"/>
      <c r="AB271" s="438" t="s">
        <v>887</v>
      </c>
      <c r="AC271" s="438" t="s">
        <v>888</v>
      </c>
      <c r="AD271" s="235"/>
      <c r="AE271" s="438">
        <v>1</v>
      </c>
      <c r="AF271" s="235"/>
      <c r="AG271" s="438">
        <v>1</v>
      </c>
      <c r="AH271" s="438" t="s">
        <v>705</v>
      </c>
      <c r="AI271" s="438" t="s">
        <v>706</v>
      </c>
      <c r="AJ271" s="438"/>
      <c r="AK271" s="438">
        <v>0</v>
      </c>
      <c r="AL271" s="438"/>
      <c r="AM271" s="440" t="s">
        <v>707</v>
      </c>
    </row>
    <row r="272" spans="1:39" ht="270">
      <c r="A272" s="299" t="s">
        <v>992</v>
      </c>
      <c r="B272" s="365"/>
      <c r="C272" s="281"/>
      <c r="D272" s="281"/>
      <c r="E272" s="365"/>
      <c r="F272" s="281"/>
      <c r="G272" s="235"/>
      <c r="H272" s="434"/>
      <c r="I272" s="173"/>
      <c r="J272" s="240"/>
      <c r="K272" s="435"/>
      <c r="L272" s="436"/>
      <c r="M272" s="436"/>
      <c r="N272" s="437"/>
      <c r="O272" s="281"/>
      <c r="P272" s="281"/>
      <c r="Q272" s="281"/>
      <c r="R272" s="281"/>
      <c r="S272" s="438">
        <v>1</v>
      </c>
      <c r="T272" s="438">
        <v>15</v>
      </c>
      <c r="U272" s="51">
        <v>1</v>
      </c>
      <c r="V272" s="438" t="s">
        <v>889</v>
      </c>
      <c r="W272" s="438">
        <v>1</v>
      </c>
      <c r="X272" s="438">
        <v>3</v>
      </c>
      <c r="Y272" s="235"/>
      <c r="Z272" s="235"/>
      <c r="AA272" s="235"/>
      <c r="AB272" s="438" t="s">
        <v>890</v>
      </c>
      <c r="AC272" s="438" t="s">
        <v>780</v>
      </c>
      <c r="AD272" s="235"/>
      <c r="AE272" s="438">
        <v>1</v>
      </c>
      <c r="AF272" s="235"/>
      <c r="AG272" s="438">
        <v>1</v>
      </c>
      <c r="AH272" s="438" t="s">
        <v>705</v>
      </c>
      <c r="AI272" s="438" t="s">
        <v>706</v>
      </c>
      <c r="AJ272" s="438"/>
      <c r="AK272" s="438">
        <v>0</v>
      </c>
      <c r="AL272" s="438"/>
      <c r="AM272" s="440" t="s">
        <v>707</v>
      </c>
    </row>
    <row r="273" spans="1:39" ht="326.25">
      <c r="A273" s="299" t="s">
        <v>992</v>
      </c>
      <c r="B273" s="365"/>
      <c r="C273" s="281"/>
      <c r="D273" s="281"/>
      <c r="E273" s="365"/>
      <c r="F273" s="281"/>
      <c r="G273" s="235"/>
      <c r="H273" s="434"/>
      <c r="I273" s="173"/>
      <c r="J273" s="240"/>
      <c r="K273" s="435"/>
      <c r="L273" s="436"/>
      <c r="M273" s="436"/>
      <c r="N273" s="437"/>
      <c r="O273" s="281"/>
      <c r="P273" s="281"/>
      <c r="Q273" s="281"/>
      <c r="R273" s="281"/>
      <c r="S273" s="438">
        <v>2</v>
      </c>
      <c r="T273" s="438">
        <v>20</v>
      </c>
      <c r="U273" s="51">
        <v>1</v>
      </c>
      <c r="V273" s="442" t="s">
        <v>891</v>
      </c>
      <c r="W273" s="438">
        <v>1</v>
      </c>
      <c r="X273" s="438">
        <v>2</v>
      </c>
      <c r="Y273" s="235"/>
      <c r="Z273" s="235"/>
      <c r="AA273" s="235"/>
      <c r="AB273" s="438" t="s">
        <v>892</v>
      </c>
      <c r="AC273" s="438" t="s">
        <v>893</v>
      </c>
      <c r="AD273" s="235"/>
      <c r="AE273" s="438">
        <v>1</v>
      </c>
      <c r="AF273" s="235"/>
      <c r="AG273" s="444">
        <v>1</v>
      </c>
      <c r="AH273" s="438" t="s">
        <v>705</v>
      </c>
      <c r="AI273" s="438" t="s">
        <v>706</v>
      </c>
      <c r="AJ273" s="438"/>
      <c r="AK273" s="438">
        <v>0</v>
      </c>
      <c r="AL273" s="438"/>
      <c r="AM273" s="440" t="s">
        <v>717</v>
      </c>
    </row>
    <row r="274" spans="1:39" ht="326.25">
      <c r="A274" s="299" t="s">
        <v>992</v>
      </c>
      <c r="B274" s="365"/>
      <c r="C274" s="281"/>
      <c r="D274" s="281"/>
      <c r="E274" s="365"/>
      <c r="F274" s="281"/>
      <c r="G274" s="235"/>
      <c r="H274" s="434"/>
      <c r="I274" s="173"/>
      <c r="J274" s="240"/>
      <c r="K274" s="435"/>
      <c r="L274" s="436"/>
      <c r="M274" s="436"/>
      <c r="N274" s="437"/>
      <c r="O274" s="281"/>
      <c r="P274" s="281"/>
      <c r="Q274" s="281"/>
      <c r="R274" s="281"/>
      <c r="S274" s="438">
        <v>3</v>
      </c>
      <c r="T274" s="438">
        <v>16</v>
      </c>
      <c r="U274" s="51">
        <v>4</v>
      </c>
      <c r="V274" s="442" t="s">
        <v>894</v>
      </c>
      <c r="W274" s="438">
        <v>2</v>
      </c>
      <c r="X274" s="438">
        <v>14</v>
      </c>
      <c r="Y274" s="235"/>
      <c r="Z274" s="235"/>
      <c r="AA274" s="235"/>
      <c r="AB274" s="438" t="s">
        <v>373</v>
      </c>
      <c r="AC274" s="438" t="s">
        <v>895</v>
      </c>
      <c r="AD274" s="235"/>
      <c r="AE274" s="438">
        <v>1</v>
      </c>
      <c r="AF274" s="235"/>
      <c r="AG274" s="444">
        <v>1</v>
      </c>
      <c r="AH274" s="438" t="s">
        <v>705</v>
      </c>
      <c r="AI274" s="438" t="s">
        <v>706</v>
      </c>
      <c r="AJ274" s="438"/>
      <c r="AK274" s="438">
        <v>0</v>
      </c>
      <c r="AL274" s="438"/>
      <c r="AM274" s="440" t="s">
        <v>717</v>
      </c>
    </row>
    <row r="275" spans="1:39" ht="326.25">
      <c r="A275" s="299" t="s">
        <v>992</v>
      </c>
      <c r="B275" s="365"/>
      <c r="C275" s="281"/>
      <c r="D275" s="281"/>
      <c r="E275" s="365"/>
      <c r="F275" s="281"/>
      <c r="G275" s="235"/>
      <c r="H275" s="434"/>
      <c r="I275" s="173"/>
      <c r="J275" s="240"/>
      <c r="K275" s="435"/>
      <c r="L275" s="436"/>
      <c r="M275" s="436"/>
      <c r="N275" s="437"/>
      <c r="O275" s="281"/>
      <c r="P275" s="281"/>
      <c r="Q275" s="281"/>
      <c r="R275" s="281"/>
      <c r="S275" s="438">
        <v>2</v>
      </c>
      <c r="T275" s="438">
        <v>23</v>
      </c>
      <c r="U275" s="51">
        <v>4</v>
      </c>
      <c r="V275" s="442" t="s">
        <v>896</v>
      </c>
      <c r="W275" s="438">
        <v>1</v>
      </c>
      <c r="X275" s="438">
        <v>12</v>
      </c>
      <c r="Y275" s="235"/>
      <c r="Z275" s="235"/>
      <c r="AA275" s="235"/>
      <c r="AB275" s="438" t="s">
        <v>897</v>
      </c>
      <c r="AC275" s="438" t="s">
        <v>898</v>
      </c>
      <c r="AD275" s="235"/>
      <c r="AE275" s="438">
        <v>1</v>
      </c>
      <c r="AF275" s="51">
        <v>1</v>
      </c>
      <c r="AG275" s="444"/>
      <c r="AH275" s="438" t="s">
        <v>723</v>
      </c>
      <c r="AI275" s="438" t="s">
        <v>706</v>
      </c>
      <c r="AJ275" s="438"/>
      <c r="AK275" s="438">
        <v>3</v>
      </c>
      <c r="AL275" s="438"/>
      <c r="AM275" s="440" t="s">
        <v>717</v>
      </c>
    </row>
    <row r="276" spans="1:39" ht="382.5">
      <c r="A276" s="299" t="s">
        <v>992</v>
      </c>
      <c r="B276" s="365"/>
      <c r="C276" s="281"/>
      <c r="D276" s="281"/>
      <c r="E276" s="365"/>
      <c r="F276" s="281"/>
      <c r="G276" s="235"/>
      <c r="H276" s="434"/>
      <c r="I276" s="173"/>
      <c r="J276" s="240"/>
      <c r="K276" s="435"/>
      <c r="L276" s="436"/>
      <c r="M276" s="436"/>
      <c r="N276" s="437"/>
      <c r="O276" s="281"/>
      <c r="P276" s="281"/>
      <c r="Q276" s="281"/>
      <c r="R276" s="281"/>
      <c r="S276" s="438">
        <v>1</v>
      </c>
      <c r="T276" s="438">
        <v>14</v>
      </c>
      <c r="U276" s="51">
        <v>4</v>
      </c>
      <c r="V276" s="442" t="s">
        <v>899</v>
      </c>
      <c r="W276" s="438">
        <v>1</v>
      </c>
      <c r="X276" s="438">
        <v>8</v>
      </c>
      <c r="Y276" s="235"/>
      <c r="Z276" s="235"/>
      <c r="AA276" s="235"/>
      <c r="AB276" s="438" t="s">
        <v>335</v>
      </c>
      <c r="AC276" s="438" t="s">
        <v>864</v>
      </c>
      <c r="AD276" s="235"/>
      <c r="AE276" s="438">
        <v>1</v>
      </c>
      <c r="AF276" s="235"/>
      <c r="AG276" s="444">
        <v>1</v>
      </c>
      <c r="AH276" s="438" t="s">
        <v>723</v>
      </c>
      <c r="AI276" s="438" t="s">
        <v>724</v>
      </c>
      <c r="AJ276" s="438"/>
      <c r="AK276" s="438">
        <v>5</v>
      </c>
      <c r="AL276" s="438"/>
      <c r="AM276" s="440" t="s">
        <v>725</v>
      </c>
    </row>
    <row r="277" spans="1:39" ht="270">
      <c r="A277" s="299" t="s">
        <v>992</v>
      </c>
      <c r="B277" s="365"/>
      <c r="C277" s="281"/>
      <c r="D277" s="281"/>
      <c r="E277" s="365"/>
      <c r="F277" s="281"/>
      <c r="G277" s="235"/>
      <c r="H277" s="434"/>
      <c r="I277" s="173"/>
      <c r="J277" s="240"/>
      <c r="K277" s="435"/>
      <c r="L277" s="436"/>
      <c r="M277" s="436"/>
      <c r="N277" s="437"/>
      <c r="O277" s="281"/>
      <c r="P277" s="281"/>
      <c r="Q277" s="281"/>
      <c r="R277" s="281"/>
      <c r="S277" s="438">
        <v>1</v>
      </c>
      <c r="T277" s="438">
        <v>17</v>
      </c>
      <c r="U277" s="51">
        <v>1</v>
      </c>
      <c r="V277" s="438" t="s">
        <v>900</v>
      </c>
      <c r="W277" s="438">
        <v>1</v>
      </c>
      <c r="X277" s="438">
        <v>3</v>
      </c>
      <c r="Y277" s="235"/>
      <c r="Z277" s="235"/>
      <c r="AA277" s="235"/>
      <c r="AB277" s="438" t="s">
        <v>901</v>
      </c>
      <c r="AC277" s="438" t="s">
        <v>902</v>
      </c>
      <c r="AD277" s="235"/>
      <c r="AE277" s="438">
        <v>1</v>
      </c>
      <c r="AF277" s="438">
        <v>1</v>
      </c>
      <c r="AG277" s="235"/>
      <c r="AH277" s="438" t="s">
        <v>705</v>
      </c>
      <c r="AI277" s="438" t="s">
        <v>706</v>
      </c>
      <c r="AJ277" s="438"/>
      <c r="AK277" s="438">
        <v>0</v>
      </c>
      <c r="AL277" s="438"/>
      <c r="AM277" s="440" t="s">
        <v>707</v>
      </c>
    </row>
    <row r="278" spans="1:39" ht="270">
      <c r="A278" s="299" t="s">
        <v>992</v>
      </c>
      <c r="B278" s="365"/>
      <c r="C278" s="281"/>
      <c r="D278" s="281"/>
      <c r="E278" s="365"/>
      <c r="F278" s="281"/>
      <c r="G278" s="235"/>
      <c r="H278" s="434"/>
      <c r="I278" s="173"/>
      <c r="J278" s="240"/>
      <c r="K278" s="435"/>
      <c r="L278" s="436"/>
      <c r="M278" s="436"/>
      <c r="N278" s="437"/>
      <c r="O278" s="281"/>
      <c r="P278" s="281"/>
      <c r="Q278" s="281"/>
      <c r="R278" s="281"/>
      <c r="S278" s="438">
        <v>1</v>
      </c>
      <c r="T278" s="438">
        <v>12</v>
      </c>
      <c r="U278" s="51">
        <v>1</v>
      </c>
      <c r="V278" s="438" t="s">
        <v>903</v>
      </c>
      <c r="W278" s="438">
        <v>1</v>
      </c>
      <c r="X278" s="438">
        <v>2</v>
      </c>
      <c r="Y278" s="235"/>
      <c r="Z278" s="235"/>
      <c r="AA278" s="235"/>
      <c r="AB278" s="438" t="s">
        <v>904</v>
      </c>
      <c r="AC278" s="438" t="s">
        <v>797</v>
      </c>
      <c r="AD278" s="235"/>
      <c r="AE278" s="438">
        <v>1</v>
      </c>
      <c r="AF278" s="235"/>
      <c r="AG278" s="438">
        <v>1</v>
      </c>
      <c r="AH278" s="438" t="s">
        <v>705</v>
      </c>
      <c r="AI278" s="438" t="s">
        <v>706</v>
      </c>
      <c r="AJ278" s="438"/>
      <c r="AK278" s="438">
        <v>0</v>
      </c>
      <c r="AL278" s="438"/>
      <c r="AM278" s="440" t="s">
        <v>707</v>
      </c>
    </row>
    <row r="279" spans="1:39" ht="270">
      <c r="A279" s="299" t="s">
        <v>992</v>
      </c>
      <c r="B279" s="365"/>
      <c r="C279" s="281"/>
      <c r="D279" s="281"/>
      <c r="E279" s="365"/>
      <c r="F279" s="281"/>
      <c r="G279" s="235"/>
      <c r="H279" s="434"/>
      <c r="I279" s="173"/>
      <c r="J279" s="240"/>
      <c r="K279" s="435"/>
      <c r="L279" s="436"/>
      <c r="M279" s="436"/>
      <c r="N279" s="437"/>
      <c r="O279" s="281"/>
      <c r="P279" s="281"/>
      <c r="Q279" s="281"/>
      <c r="R279" s="281"/>
      <c r="S279" s="438">
        <v>1</v>
      </c>
      <c r="T279" s="438">
        <v>13</v>
      </c>
      <c r="U279" s="51">
        <v>1</v>
      </c>
      <c r="V279" s="438" t="s">
        <v>905</v>
      </c>
      <c r="W279" s="438">
        <v>1</v>
      </c>
      <c r="X279" s="438">
        <v>3</v>
      </c>
      <c r="Y279" s="235"/>
      <c r="Z279" s="235"/>
      <c r="AA279" s="235"/>
      <c r="AB279" s="438" t="s">
        <v>906</v>
      </c>
      <c r="AC279" s="438" t="s">
        <v>857</v>
      </c>
      <c r="AD279" s="235"/>
      <c r="AE279" s="438">
        <v>1</v>
      </c>
      <c r="AF279" s="235"/>
      <c r="AG279" s="438">
        <v>1</v>
      </c>
      <c r="AH279" s="438" t="s">
        <v>705</v>
      </c>
      <c r="AI279" s="438" t="s">
        <v>706</v>
      </c>
      <c r="AJ279" s="438"/>
      <c r="AK279" s="438">
        <v>0</v>
      </c>
      <c r="AL279" s="438"/>
      <c r="AM279" s="440" t="s">
        <v>707</v>
      </c>
    </row>
    <row r="280" spans="1:39" ht="270">
      <c r="A280" s="299" t="s">
        <v>992</v>
      </c>
      <c r="B280" s="365"/>
      <c r="C280" s="281"/>
      <c r="D280" s="281"/>
      <c r="E280" s="365"/>
      <c r="F280" s="281"/>
      <c r="G280" s="235"/>
      <c r="H280" s="434"/>
      <c r="I280" s="173"/>
      <c r="J280" s="240"/>
      <c r="K280" s="435"/>
      <c r="L280" s="436"/>
      <c r="M280" s="436"/>
      <c r="N280" s="437"/>
      <c r="O280" s="281"/>
      <c r="P280" s="281"/>
      <c r="Q280" s="281"/>
      <c r="R280" s="281"/>
      <c r="S280" s="438">
        <v>1</v>
      </c>
      <c r="T280" s="438">
        <v>17</v>
      </c>
      <c r="U280" s="51">
        <v>1</v>
      </c>
      <c r="V280" s="438" t="s">
        <v>907</v>
      </c>
      <c r="W280" s="438">
        <v>2</v>
      </c>
      <c r="X280" s="438">
        <v>3</v>
      </c>
      <c r="Y280" s="235"/>
      <c r="Z280" s="235"/>
      <c r="AA280" s="235"/>
      <c r="AB280" s="438" t="s">
        <v>908</v>
      </c>
      <c r="AC280" s="438" t="s">
        <v>786</v>
      </c>
      <c r="AD280" s="235"/>
      <c r="AE280" s="438">
        <v>1</v>
      </c>
      <c r="AF280" s="235"/>
      <c r="AG280" s="438">
        <v>1</v>
      </c>
      <c r="AH280" s="438" t="s">
        <v>705</v>
      </c>
      <c r="AI280" s="438" t="s">
        <v>706</v>
      </c>
      <c r="AJ280" s="438"/>
      <c r="AK280" s="438">
        <v>0</v>
      </c>
      <c r="AL280" s="438"/>
      <c r="AM280" s="440" t="s">
        <v>707</v>
      </c>
    </row>
    <row r="281" spans="1:39" ht="326.25">
      <c r="A281" s="299" t="s">
        <v>992</v>
      </c>
      <c r="B281" s="365"/>
      <c r="C281" s="281"/>
      <c r="D281" s="281"/>
      <c r="E281" s="365"/>
      <c r="F281" s="281"/>
      <c r="G281" s="235"/>
      <c r="H281" s="434"/>
      <c r="I281" s="173"/>
      <c r="J281" s="240"/>
      <c r="K281" s="435"/>
      <c r="L281" s="436"/>
      <c r="M281" s="436"/>
      <c r="N281" s="437"/>
      <c r="O281" s="281"/>
      <c r="P281" s="281"/>
      <c r="Q281" s="281"/>
      <c r="R281" s="281"/>
      <c r="S281" s="438">
        <v>2</v>
      </c>
      <c r="T281" s="438">
        <v>16</v>
      </c>
      <c r="U281" s="51">
        <v>4</v>
      </c>
      <c r="V281" s="438" t="s">
        <v>909</v>
      </c>
      <c r="W281" s="438">
        <v>1</v>
      </c>
      <c r="X281" s="438">
        <v>10</v>
      </c>
      <c r="Y281" s="235"/>
      <c r="Z281" s="235"/>
      <c r="AA281" s="235"/>
      <c r="AB281" s="438" t="s">
        <v>910</v>
      </c>
      <c r="AC281" s="438" t="s">
        <v>710</v>
      </c>
      <c r="AD281" s="235"/>
      <c r="AE281" s="438">
        <v>1</v>
      </c>
      <c r="AF281" s="235"/>
      <c r="AG281" s="438">
        <v>1</v>
      </c>
      <c r="AH281" s="438" t="s">
        <v>705</v>
      </c>
      <c r="AI281" s="438" t="s">
        <v>706</v>
      </c>
      <c r="AJ281" s="438"/>
      <c r="AK281" s="438">
        <v>0</v>
      </c>
      <c r="AL281" s="438"/>
      <c r="AM281" s="440" t="s">
        <v>717</v>
      </c>
    </row>
    <row r="282" spans="1:39" ht="326.25">
      <c r="A282" s="299" t="s">
        <v>992</v>
      </c>
      <c r="B282" s="365"/>
      <c r="C282" s="281"/>
      <c r="D282" s="281"/>
      <c r="E282" s="365"/>
      <c r="F282" s="281"/>
      <c r="G282" s="235"/>
      <c r="H282" s="434"/>
      <c r="I282" s="173"/>
      <c r="J282" s="240"/>
      <c r="K282" s="435"/>
      <c r="L282" s="436"/>
      <c r="M282" s="436"/>
      <c r="N282" s="437"/>
      <c r="O282" s="281"/>
      <c r="P282" s="281"/>
      <c r="Q282" s="281"/>
      <c r="R282" s="281"/>
      <c r="S282" s="438">
        <v>2</v>
      </c>
      <c r="T282" s="438">
        <v>36</v>
      </c>
      <c r="U282" s="51">
        <v>4</v>
      </c>
      <c r="V282" s="438" t="s">
        <v>911</v>
      </c>
      <c r="W282" s="438">
        <v>1</v>
      </c>
      <c r="X282" s="438">
        <v>12</v>
      </c>
      <c r="Y282" s="235"/>
      <c r="Z282" s="235"/>
      <c r="AA282" s="235"/>
      <c r="AB282" s="438" t="s">
        <v>912</v>
      </c>
      <c r="AC282" s="438" t="s">
        <v>913</v>
      </c>
      <c r="AD282" s="235"/>
      <c r="AE282" s="438">
        <v>1</v>
      </c>
      <c r="AF282" s="235"/>
      <c r="AG282" s="438">
        <v>1</v>
      </c>
      <c r="AH282" s="438" t="s">
        <v>716</v>
      </c>
      <c r="AI282" s="438" t="s">
        <v>706</v>
      </c>
      <c r="AJ282" s="438"/>
      <c r="AK282" s="438">
        <v>6</v>
      </c>
      <c r="AL282" s="438"/>
      <c r="AM282" s="440" t="s">
        <v>717</v>
      </c>
    </row>
    <row r="283" spans="1:39" ht="270">
      <c r="A283" s="299" t="s">
        <v>992</v>
      </c>
      <c r="B283" s="365"/>
      <c r="C283" s="281"/>
      <c r="D283" s="281"/>
      <c r="E283" s="365"/>
      <c r="F283" s="281"/>
      <c r="G283" s="235"/>
      <c r="H283" s="434"/>
      <c r="I283" s="173"/>
      <c r="J283" s="240"/>
      <c r="K283" s="435"/>
      <c r="L283" s="436"/>
      <c r="M283" s="436"/>
      <c r="N283" s="437"/>
      <c r="O283" s="281"/>
      <c r="P283" s="281"/>
      <c r="Q283" s="281"/>
      <c r="R283" s="281"/>
      <c r="S283" s="438">
        <v>1</v>
      </c>
      <c r="T283" s="438">
        <v>19</v>
      </c>
      <c r="U283" s="51">
        <v>1</v>
      </c>
      <c r="V283" s="438" t="s">
        <v>914</v>
      </c>
      <c r="W283" s="438">
        <v>1</v>
      </c>
      <c r="X283" s="438">
        <v>3</v>
      </c>
      <c r="Y283" s="235"/>
      <c r="Z283" s="235"/>
      <c r="AA283" s="235"/>
      <c r="AB283" s="438" t="s">
        <v>915</v>
      </c>
      <c r="AC283" s="438" t="s">
        <v>826</v>
      </c>
      <c r="AD283" s="235"/>
      <c r="AE283" s="438">
        <v>1</v>
      </c>
      <c r="AF283" s="235"/>
      <c r="AG283" s="438">
        <v>1</v>
      </c>
      <c r="AH283" s="438" t="s">
        <v>705</v>
      </c>
      <c r="AI283" s="438" t="s">
        <v>706</v>
      </c>
      <c r="AJ283" s="438"/>
      <c r="AK283" s="438">
        <v>0</v>
      </c>
      <c r="AL283" s="438"/>
      <c r="AM283" s="440" t="s">
        <v>707</v>
      </c>
    </row>
    <row r="284" spans="1:39" ht="382.5">
      <c r="A284" s="299" t="s">
        <v>992</v>
      </c>
      <c r="B284" s="365"/>
      <c r="C284" s="281"/>
      <c r="D284" s="281"/>
      <c r="E284" s="365"/>
      <c r="F284" s="281"/>
      <c r="G284" s="235"/>
      <c r="H284" s="434"/>
      <c r="I284" s="173"/>
      <c r="J284" s="240"/>
      <c r="K284" s="435"/>
      <c r="L284" s="436"/>
      <c r="M284" s="436"/>
      <c r="N284" s="437"/>
      <c r="O284" s="281"/>
      <c r="P284" s="281"/>
      <c r="Q284" s="281"/>
      <c r="R284" s="281"/>
      <c r="S284" s="438">
        <v>1</v>
      </c>
      <c r="T284" s="438">
        <v>16</v>
      </c>
      <c r="U284" s="51">
        <v>4</v>
      </c>
      <c r="V284" s="438" t="s">
        <v>916</v>
      </c>
      <c r="W284" s="438">
        <v>1</v>
      </c>
      <c r="X284" s="438">
        <v>8</v>
      </c>
      <c r="Y284" s="235"/>
      <c r="Z284" s="235"/>
      <c r="AA284" s="235"/>
      <c r="AB284" s="438" t="s">
        <v>917</v>
      </c>
      <c r="AC284" s="438" t="s">
        <v>710</v>
      </c>
      <c r="AD284" s="235"/>
      <c r="AE284" s="438">
        <v>1</v>
      </c>
      <c r="AF284" s="235"/>
      <c r="AG284" s="438">
        <v>1</v>
      </c>
      <c r="AH284" s="438" t="s">
        <v>723</v>
      </c>
      <c r="AI284" s="438" t="s">
        <v>724</v>
      </c>
      <c r="AJ284" s="438"/>
      <c r="AK284" s="438">
        <v>3</v>
      </c>
      <c r="AL284" s="438"/>
      <c r="AM284" s="440" t="s">
        <v>725</v>
      </c>
    </row>
    <row r="285" spans="1:39" ht="270">
      <c r="A285" s="299" t="s">
        <v>992</v>
      </c>
      <c r="B285" s="365"/>
      <c r="C285" s="281"/>
      <c r="D285" s="281"/>
      <c r="E285" s="365"/>
      <c r="F285" s="281"/>
      <c r="G285" s="235"/>
      <c r="H285" s="434"/>
      <c r="I285" s="173"/>
      <c r="J285" s="240"/>
      <c r="K285" s="435"/>
      <c r="L285" s="436"/>
      <c r="M285" s="436"/>
      <c r="N285" s="437"/>
      <c r="O285" s="281"/>
      <c r="P285" s="281"/>
      <c r="Q285" s="281"/>
      <c r="R285" s="281"/>
      <c r="S285" s="438">
        <v>2</v>
      </c>
      <c r="T285" s="438">
        <v>20</v>
      </c>
      <c r="U285" s="51">
        <v>4</v>
      </c>
      <c r="V285" s="438" t="s">
        <v>918</v>
      </c>
      <c r="W285" s="438">
        <v>1</v>
      </c>
      <c r="X285" s="438">
        <v>10</v>
      </c>
      <c r="Y285" s="235"/>
      <c r="Z285" s="235"/>
      <c r="AA285" s="235"/>
      <c r="AB285" s="438" t="s">
        <v>314</v>
      </c>
      <c r="AC285" s="438" t="s">
        <v>919</v>
      </c>
      <c r="AD285" s="235"/>
      <c r="AE285" s="438">
        <v>1</v>
      </c>
      <c r="AF285" s="235"/>
      <c r="AG285" s="438">
        <v>1</v>
      </c>
      <c r="AH285" s="438" t="s">
        <v>705</v>
      </c>
      <c r="AI285" s="438" t="s">
        <v>706</v>
      </c>
      <c r="AJ285" s="438"/>
      <c r="AK285" s="438">
        <v>0</v>
      </c>
      <c r="AL285" s="438"/>
      <c r="AM285" s="440" t="s">
        <v>707</v>
      </c>
    </row>
    <row r="286" spans="1:39" ht="326.25">
      <c r="A286" s="299" t="s">
        <v>992</v>
      </c>
      <c r="B286" s="365"/>
      <c r="C286" s="281"/>
      <c r="D286" s="281"/>
      <c r="E286" s="365"/>
      <c r="F286" s="281"/>
      <c r="G286" s="235"/>
      <c r="H286" s="434"/>
      <c r="I286" s="173"/>
      <c r="J286" s="240"/>
      <c r="K286" s="435"/>
      <c r="L286" s="436"/>
      <c r="M286" s="436"/>
      <c r="N286" s="437"/>
      <c r="O286" s="281"/>
      <c r="P286" s="281"/>
      <c r="Q286" s="281"/>
      <c r="R286" s="281"/>
      <c r="S286" s="438">
        <v>2</v>
      </c>
      <c r="T286" s="438">
        <v>36</v>
      </c>
      <c r="U286" s="51">
        <v>4</v>
      </c>
      <c r="V286" s="442" t="s">
        <v>920</v>
      </c>
      <c r="W286" s="438">
        <v>1</v>
      </c>
      <c r="X286" s="438">
        <v>12</v>
      </c>
      <c r="Y286" s="235"/>
      <c r="Z286" s="235"/>
      <c r="AA286" s="235"/>
      <c r="AB286" s="438" t="s">
        <v>921</v>
      </c>
      <c r="AC286" s="438" t="s">
        <v>922</v>
      </c>
      <c r="AD286" s="235"/>
      <c r="AE286" s="438">
        <v>1</v>
      </c>
      <c r="AF286" s="235"/>
      <c r="AG286" s="438">
        <v>1</v>
      </c>
      <c r="AH286" s="438" t="s">
        <v>716</v>
      </c>
      <c r="AI286" s="438" t="s">
        <v>706</v>
      </c>
      <c r="AJ286" s="438"/>
      <c r="AK286" s="438">
        <v>8</v>
      </c>
      <c r="AL286" s="438"/>
      <c r="AM286" s="440" t="s">
        <v>717</v>
      </c>
    </row>
    <row r="287" spans="1:39" ht="270">
      <c r="A287" s="299" t="s">
        <v>992</v>
      </c>
      <c r="B287" s="365"/>
      <c r="C287" s="281"/>
      <c r="D287" s="281"/>
      <c r="E287" s="365"/>
      <c r="F287" s="281"/>
      <c r="G287" s="235"/>
      <c r="H287" s="434"/>
      <c r="I287" s="173"/>
      <c r="J287" s="240"/>
      <c r="K287" s="435"/>
      <c r="L287" s="436"/>
      <c r="M287" s="436"/>
      <c r="N287" s="437"/>
      <c r="O287" s="281"/>
      <c r="P287" s="281"/>
      <c r="Q287" s="281"/>
      <c r="R287" s="281"/>
      <c r="S287" s="438">
        <v>1</v>
      </c>
      <c r="T287" s="438">
        <v>19</v>
      </c>
      <c r="U287" s="51">
        <v>1</v>
      </c>
      <c r="V287" s="438" t="s">
        <v>923</v>
      </c>
      <c r="W287" s="438">
        <v>1</v>
      </c>
      <c r="X287" s="438">
        <v>3</v>
      </c>
      <c r="Y287" s="235"/>
      <c r="Z287" s="235"/>
      <c r="AA287" s="235"/>
      <c r="AB287" s="438" t="s">
        <v>924</v>
      </c>
      <c r="AC287" s="438" t="s">
        <v>925</v>
      </c>
      <c r="AD287" s="235"/>
      <c r="AE287" s="438">
        <v>1</v>
      </c>
      <c r="AF287" s="235"/>
      <c r="AG287" s="438">
        <v>1</v>
      </c>
      <c r="AH287" s="438" t="s">
        <v>705</v>
      </c>
      <c r="AI287" s="438" t="s">
        <v>706</v>
      </c>
      <c r="AJ287" s="438"/>
      <c r="AK287" s="438">
        <v>0</v>
      </c>
      <c r="AL287" s="438"/>
      <c r="AM287" s="440" t="s">
        <v>707</v>
      </c>
    </row>
    <row r="288" spans="1:39" ht="326.25">
      <c r="A288" s="299" t="s">
        <v>992</v>
      </c>
      <c r="B288" s="365"/>
      <c r="C288" s="281"/>
      <c r="D288" s="281"/>
      <c r="E288" s="365"/>
      <c r="F288" s="281"/>
      <c r="G288" s="235"/>
      <c r="H288" s="434"/>
      <c r="I288" s="173"/>
      <c r="J288" s="240"/>
      <c r="K288" s="435"/>
      <c r="L288" s="436"/>
      <c r="M288" s="436"/>
      <c r="N288" s="437"/>
      <c r="O288" s="281"/>
      <c r="P288" s="281"/>
      <c r="Q288" s="281"/>
      <c r="R288" s="281"/>
      <c r="S288" s="438">
        <v>2</v>
      </c>
      <c r="T288" s="438">
        <v>16</v>
      </c>
      <c r="U288" s="51">
        <v>4</v>
      </c>
      <c r="V288" s="438" t="s">
        <v>926</v>
      </c>
      <c r="W288" s="438">
        <v>1</v>
      </c>
      <c r="X288" s="438">
        <v>10</v>
      </c>
      <c r="Y288" s="235"/>
      <c r="Z288" s="235"/>
      <c r="AA288" s="235"/>
      <c r="AB288" s="438" t="s">
        <v>927</v>
      </c>
      <c r="AC288" s="438" t="s">
        <v>928</v>
      </c>
      <c r="AD288" s="235"/>
      <c r="AE288" s="438">
        <v>1</v>
      </c>
      <c r="AF288" s="235"/>
      <c r="AG288" s="438">
        <v>1</v>
      </c>
      <c r="AH288" s="438" t="s">
        <v>716</v>
      </c>
      <c r="AI288" s="438" t="s">
        <v>929</v>
      </c>
      <c r="AJ288" s="438"/>
      <c r="AK288" s="438">
        <v>3</v>
      </c>
      <c r="AL288" s="438"/>
      <c r="AM288" s="440" t="s">
        <v>717</v>
      </c>
    </row>
    <row r="289" spans="1:39" ht="326.25">
      <c r="A289" s="299" t="s">
        <v>992</v>
      </c>
      <c r="B289" s="365"/>
      <c r="C289" s="281"/>
      <c r="D289" s="281"/>
      <c r="E289" s="365"/>
      <c r="F289" s="281"/>
      <c r="G289" s="235"/>
      <c r="H289" s="434"/>
      <c r="I289" s="173"/>
      <c r="J289" s="240"/>
      <c r="K289" s="435"/>
      <c r="L289" s="436"/>
      <c r="M289" s="436"/>
      <c r="N289" s="437"/>
      <c r="O289" s="281"/>
      <c r="P289" s="281"/>
      <c r="Q289" s="281"/>
      <c r="R289" s="281"/>
      <c r="S289" s="438">
        <v>2</v>
      </c>
      <c r="T289" s="438">
        <v>28</v>
      </c>
      <c r="U289" s="51">
        <v>4</v>
      </c>
      <c r="V289" s="438" t="s">
        <v>930</v>
      </c>
      <c r="W289" s="438">
        <v>1</v>
      </c>
      <c r="X289" s="438">
        <v>14</v>
      </c>
      <c r="Y289" s="235"/>
      <c r="Z289" s="235"/>
      <c r="AA289" s="235"/>
      <c r="AB289" s="438" t="s">
        <v>931</v>
      </c>
      <c r="AC289" s="438" t="s">
        <v>932</v>
      </c>
      <c r="AD289" s="235"/>
      <c r="AE289" s="438">
        <v>1</v>
      </c>
      <c r="AF289" s="51">
        <v>1</v>
      </c>
      <c r="AG289" s="438"/>
      <c r="AH289" s="438" t="s">
        <v>716</v>
      </c>
      <c r="AI289" s="438" t="s">
        <v>929</v>
      </c>
      <c r="AJ289" s="438"/>
      <c r="AK289" s="438">
        <v>6</v>
      </c>
      <c r="AL289" s="438"/>
      <c r="AM289" s="440" t="s">
        <v>717</v>
      </c>
    </row>
    <row r="290" spans="1:39" ht="382.5">
      <c r="A290" s="299" t="s">
        <v>992</v>
      </c>
      <c r="B290" s="365"/>
      <c r="C290" s="281"/>
      <c r="D290" s="281"/>
      <c r="E290" s="365"/>
      <c r="F290" s="281"/>
      <c r="G290" s="235"/>
      <c r="H290" s="434"/>
      <c r="I290" s="173"/>
      <c r="J290" s="240"/>
      <c r="K290" s="435"/>
      <c r="L290" s="436"/>
      <c r="M290" s="436"/>
      <c r="N290" s="437"/>
      <c r="O290" s="281"/>
      <c r="P290" s="281"/>
      <c r="Q290" s="281"/>
      <c r="R290" s="281"/>
      <c r="S290" s="438">
        <v>1</v>
      </c>
      <c r="T290" s="438">
        <v>14</v>
      </c>
      <c r="U290" s="51">
        <v>4</v>
      </c>
      <c r="V290" s="438" t="s">
        <v>933</v>
      </c>
      <c r="W290" s="438">
        <v>1</v>
      </c>
      <c r="X290" s="438">
        <v>6</v>
      </c>
      <c r="Y290" s="235"/>
      <c r="Z290" s="235"/>
      <c r="AA290" s="235"/>
      <c r="AB290" s="438" t="s">
        <v>934</v>
      </c>
      <c r="AC290" s="438" t="s">
        <v>875</v>
      </c>
      <c r="AD290" s="235"/>
      <c r="AE290" s="438">
        <v>1</v>
      </c>
      <c r="AF290" s="51"/>
      <c r="AG290" s="438">
        <v>1</v>
      </c>
      <c r="AH290" s="438" t="s">
        <v>723</v>
      </c>
      <c r="AI290" s="438" t="s">
        <v>724</v>
      </c>
      <c r="AJ290" s="438"/>
      <c r="AK290" s="438">
        <v>2</v>
      </c>
      <c r="AL290" s="438"/>
      <c r="AM290" s="443" t="s">
        <v>725</v>
      </c>
    </row>
    <row r="291" spans="1:39" ht="382.5">
      <c r="A291" s="299" t="s">
        <v>992</v>
      </c>
      <c r="B291" s="365"/>
      <c r="C291" s="281"/>
      <c r="D291" s="281"/>
      <c r="E291" s="365"/>
      <c r="F291" s="281"/>
      <c r="G291" s="235"/>
      <c r="H291" s="434"/>
      <c r="I291" s="173"/>
      <c r="J291" s="240"/>
      <c r="K291" s="435"/>
      <c r="L291" s="436"/>
      <c r="M291" s="436"/>
      <c r="N291" s="437"/>
      <c r="O291" s="281"/>
      <c r="P291" s="281"/>
      <c r="Q291" s="281"/>
      <c r="R291" s="281"/>
      <c r="S291" s="438">
        <v>1</v>
      </c>
      <c r="T291" s="438">
        <v>12</v>
      </c>
      <c r="U291" s="51">
        <v>4</v>
      </c>
      <c r="V291" s="438" t="s">
        <v>935</v>
      </c>
      <c r="W291" s="438">
        <v>1</v>
      </c>
      <c r="X291" s="438">
        <v>6</v>
      </c>
      <c r="Y291" s="235"/>
      <c r="Z291" s="235"/>
      <c r="AA291" s="235"/>
      <c r="AB291" s="438" t="s">
        <v>936</v>
      </c>
      <c r="AC291" s="438" t="s">
        <v>875</v>
      </c>
      <c r="AD291" s="235"/>
      <c r="AE291" s="438">
        <v>1</v>
      </c>
      <c r="AF291" s="51"/>
      <c r="AG291" s="438">
        <v>1</v>
      </c>
      <c r="AH291" s="438" t="s">
        <v>723</v>
      </c>
      <c r="AI291" s="438" t="s">
        <v>724</v>
      </c>
      <c r="AJ291" s="438"/>
      <c r="AK291" s="438">
        <v>4</v>
      </c>
      <c r="AL291" s="438"/>
      <c r="AM291" s="440" t="s">
        <v>725</v>
      </c>
    </row>
    <row r="292" spans="1:39" ht="270">
      <c r="A292" s="299" t="s">
        <v>992</v>
      </c>
      <c r="B292" s="365"/>
      <c r="C292" s="281"/>
      <c r="D292" s="281"/>
      <c r="E292" s="365"/>
      <c r="F292" s="281"/>
      <c r="G292" s="235"/>
      <c r="H292" s="434"/>
      <c r="I292" s="173"/>
      <c r="J292" s="240"/>
      <c r="K292" s="435"/>
      <c r="L292" s="436"/>
      <c r="M292" s="436"/>
      <c r="N292" s="437"/>
      <c r="O292" s="281"/>
      <c r="P292" s="281"/>
      <c r="Q292" s="281"/>
      <c r="R292" s="281"/>
      <c r="S292" s="438">
        <v>1</v>
      </c>
      <c r="T292" s="438">
        <v>18</v>
      </c>
      <c r="U292" s="51">
        <v>1</v>
      </c>
      <c r="V292" s="438" t="s">
        <v>937</v>
      </c>
      <c r="W292" s="438">
        <v>1</v>
      </c>
      <c r="X292" s="438">
        <v>2</v>
      </c>
      <c r="Y292" s="235"/>
      <c r="Z292" s="235"/>
      <c r="AA292" s="235"/>
      <c r="AB292" s="438" t="s">
        <v>938</v>
      </c>
      <c r="AC292" s="438" t="s">
        <v>939</v>
      </c>
      <c r="AD292" s="235"/>
      <c r="AE292" s="438">
        <v>1</v>
      </c>
      <c r="AF292" s="235"/>
      <c r="AG292" s="438">
        <v>1</v>
      </c>
      <c r="AH292" s="438" t="s">
        <v>705</v>
      </c>
      <c r="AI292" s="438" t="s">
        <v>706</v>
      </c>
      <c r="AJ292" s="438"/>
      <c r="AK292" s="438">
        <v>0</v>
      </c>
      <c r="AL292" s="438"/>
      <c r="AM292" s="440" t="s">
        <v>707</v>
      </c>
    </row>
    <row r="293" spans="1:39" ht="382.5">
      <c r="A293" s="299" t="s">
        <v>992</v>
      </c>
      <c r="B293" s="365"/>
      <c r="C293" s="281"/>
      <c r="D293" s="281"/>
      <c r="E293" s="365"/>
      <c r="F293" s="281"/>
      <c r="G293" s="235"/>
      <c r="H293" s="434"/>
      <c r="I293" s="173"/>
      <c r="J293" s="240"/>
      <c r="K293" s="435"/>
      <c r="L293" s="436"/>
      <c r="M293" s="436"/>
      <c r="N293" s="437"/>
      <c r="O293" s="281"/>
      <c r="P293" s="281"/>
      <c r="Q293" s="281"/>
      <c r="R293" s="281"/>
      <c r="S293" s="438">
        <v>1</v>
      </c>
      <c r="T293" s="438">
        <v>12</v>
      </c>
      <c r="U293" s="51">
        <v>3</v>
      </c>
      <c r="V293" s="438" t="s">
        <v>940</v>
      </c>
      <c r="W293" s="438">
        <v>1</v>
      </c>
      <c r="X293" s="438">
        <v>8</v>
      </c>
      <c r="Y293" s="235"/>
      <c r="Z293" s="235"/>
      <c r="AA293" s="235"/>
      <c r="AB293" s="438" t="s">
        <v>941</v>
      </c>
      <c r="AC293" s="438" t="s">
        <v>880</v>
      </c>
      <c r="AD293" s="235"/>
      <c r="AE293" s="438">
        <v>1</v>
      </c>
      <c r="AF293" s="235"/>
      <c r="AG293" s="438">
        <v>1</v>
      </c>
      <c r="AH293" s="438" t="s">
        <v>723</v>
      </c>
      <c r="AI293" s="438" t="s">
        <v>724</v>
      </c>
      <c r="AJ293" s="438"/>
      <c r="AK293" s="438">
        <v>0</v>
      </c>
      <c r="AL293" s="438"/>
      <c r="AM293" s="440" t="s">
        <v>725</v>
      </c>
    </row>
    <row r="294" spans="1:39" ht="326.25">
      <c r="A294" s="299" t="s">
        <v>992</v>
      </c>
      <c r="B294" s="365"/>
      <c r="C294" s="281"/>
      <c r="D294" s="281"/>
      <c r="E294" s="365"/>
      <c r="F294" s="281"/>
      <c r="G294" s="235"/>
      <c r="H294" s="434"/>
      <c r="I294" s="173"/>
      <c r="J294" s="240"/>
      <c r="K294" s="435"/>
      <c r="L294" s="436"/>
      <c r="M294" s="436"/>
      <c r="N294" s="437"/>
      <c r="O294" s="281"/>
      <c r="P294" s="281"/>
      <c r="Q294" s="281"/>
      <c r="R294" s="281"/>
      <c r="S294" s="438">
        <v>2</v>
      </c>
      <c r="T294" s="438">
        <v>26</v>
      </c>
      <c r="U294" s="51">
        <v>4</v>
      </c>
      <c r="V294" s="438" t="s">
        <v>942</v>
      </c>
      <c r="W294" s="438">
        <v>1</v>
      </c>
      <c r="X294" s="438">
        <v>10</v>
      </c>
      <c r="Y294" s="235"/>
      <c r="Z294" s="235"/>
      <c r="AA294" s="235"/>
      <c r="AB294" s="438" t="s">
        <v>257</v>
      </c>
      <c r="AC294" s="438" t="s">
        <v>943</v>
      </c>
      <c r="AD294" s="235"/>
      <c r="AE294" s="438">
        <v>1</v>
      </c>
      <c r="AF294" s="235"/>
      <c r="AG294" s="438">
        <v>1</v>
      </c>
      <c r="AH294" s="438" t="s">
        <v>716</v>
      </c>
      <c r="AI294" s="438" t="s">
        <v>706</v>
      </c>
      <c r="AJ294" s="438"/>
      <c r="AK294" s="438">
        <v>7</v>
      </c>
      <c r="AL294" s="438"/>
      <c r="AM294" s="440" t="s">
        <v>717</v>
      </c>
    </row>
    <row r="295" spans="1:39" ht="270">
      <c r="A295" s="299" t="s">
        <v>992</v>
      </c>
      <c r="B295" s="365"/>
      <c r="C295" s="281"/>
      <c r="D295" s="281"/>
      <c r="E295" s="365"/>
      <c r="F295" s="281"/>
      <c r="G295" s="235"/>
      <c r="H295" s="434"/>
      <c r="I295" s="173"/>
      <c r="J295" s="240"/>
      <c r="K295" s="435"/>
      <c r="L295" s="436"/>
      <c r="M295" s="436"/>
      <c r="N295" s="437"/>
      <c r="O295" s="281"/>
      <c r="P295" s="281"/>
      <c r="Q295" s="281"/>
      <c r="R295" s="281"/>
      <c r="S295" s="438">
        <v>1</v>
      </c>
      <c r="T295" s="438">
        <v>17</v>
      </c>
      <c r="U295" s="51">
        <v>1</v>
      </c>
      <c r="V295" s="438" t="s">
        <v>944</v>
      </c>
      <c r="W295" s="438">
        <v>2</v>
      </c>
      <c r="X295" s="438">
        <v>2</v>
      </c>
      <c r="Y295" s="235"/>
      <c r="Z295" s="235"/>
      <c r="AA295" s="235"/>
      <c r="AB295" s="438" t="s">
        <v>945</v>
      </c>
      <c r="AC295" s="438" t="s">
        <v>946</v>
      </c>
      <c r="AD295" s="235"/>
      <c r="AE295" s="438">
        <v>1</v>
      </c>
      <c r="AF295" s="235"/>
      <c r="AG295" s="438">
        <v>1</v>
      </c>
      <c r="AH295" s="438" t="s">
        <v>705</v>
      </c>
      <c r="AI295" s="438" t="s">
        <v>706</v>
      </c>
      <c r="AJ295" s="438"/>
      <c r="AK295" s="438">
        <v>0</v>
      </c>
      <c r="AL295" s="438"/>
      <c r="AM295" s="440" t="s">
        <v>707</v>
      </c>
    </row>
    <row r="296" spans="1:39" ht="326.25">
      <c r="A296" s="299" t="s">
        <v>992</v>
      </c>
      <c r="B296" s="365"/>
      <c r="C296" s="281"/>
      <c r="D296" s="281"/>
      <c r="E296" s="365"/>
      <c r="F296" s="281"/>
      <c r="G296" s="235"/>
      <c r="H296" s="434"/>
      <c r="I296" s="173"/>
      <c r="J296" s="240"/>
      <c r="K296" s="435"/>
      <c r="L296" s="436"/>
      <c r="M296" s="436"/>
      <c r="N296" s="437"/>
      <c r="O296" s="281"/>
      <c r="P296" s="281"/>
      <c r="Q296" s="281"/>
      <c r="R296" s="281"/>
      <c r="S296" s="438">
        <v>2</v>
      </c>
      <c r="T296" s="438">
        <v>28</v>
      </c>
      <c r="U296" s="51">
        <v>4</v>
      </c>
      <c r="V296" s="438" t="s">
        <v>947</v>
      </c>
      <c r="W296" s="438">
        <v>1</v>
      </c>
      <c r="X296" s="438">
        <v>10</v>
      </c>
      <c r="Y296" s="235"/>
      <c r="Z296" s="235"/>
      <c r="AA296" s="235"/>
      <c r="AB296" s="438" t="s">
        <v>948</v>
      </c>
      <c r="AC296" s="438" t="s">
        <v>949</v>
      </c>
      <c r="AD296" s="235"/>
      <c r="AE296" s="438">
        <v>1</v>
      </c>
      <c r="AF296" s="235"/>
      <c r="AG296" s="438">
        <v>1</v>
      </c>
      <c r="AH296" s="438" t="s">
        <v>705</v>
      </c>
      <c r="AI296" s="438" t="s">
        <v>706</v>
      </c>
      <c r="AJ296" s="438"/>
      <c r="AK296" s="438">
        <v>2</v>
      </c>
      <c r="AL296" s="438"/>
      <c r="AM296" s="440" t="s">
        <v>717</v>
      </c>
    </row>
    <row r="297" spans="1:39" ht="180">
      <c r="A297" s="299" t="s">
        <v>992</v>
      </c>
      <c r="B297" s="365"/>
      <c r="C297" s="281"/>
      <c r="D297" s="281"/>
      <c r="E297" s="365"/>
      <c r="F297" s="281"/>
      <c r="G297" s="235"/>
      <c r="H297" s="434"/>
      <c r="I297" s="173"/>
      <c r="J297" s="240"/>
      <c r="K297" s="435"/>
      <c r="L297" s="436"/>
      <c r="M297" s="436"/>
      <c r="N297" s="437"/>
      <c r="O297" s="281"/>
      <c r="P297" s="281"/>
      <c r="Q297" s="281"/>
      <c r="R297" s="281"/>
      <c r="S297" s="438">
        <v>2</v>
      </c>
      <c r="T297" s="438">
        <v>68</v>
      </c>
      <c r="U297" s="51">
        <v>4</v>
      </c>
      <c r="V297" s="438" t="s">
        <v>950</v>
      </c>
      <c r="W297" s="438">
        <v>1</v>
      </c>
      <c r="X297" s="438">
        <v>12</v>
      </c>
      <c r="Y297" s="235"/>
      <c r="Z297" s="235"/>
      <c r="AA297" s="235"/>
      <c r="AB297" s="438" t="s">
        <v>951</v>
      </c>
      <c r="AC297" s="438" t="s">
        <v>952</v>
      </c>
      <c r="AD297" s="235"/>
      <c r="AE297" s="438">
        <v>1</v>
      </c>
      <c r="AF297" s="235"/>
      <c r="AG297" s="438">
        <v>1</v>
      </c>
      <c r="AH297" s="438" t="s">
        <v>705</v>
      </c>
      <c r="AI297" s="438" t="s">
        <v>706</v>
      </c>
      <c r="AJ297" s="438"/>
      <c r="AK297" s="438">
        <v>6</v>
      </c>
      <c r="AL297" s="438"/>
      <c r="AM297" s="440" t="s">
        <v>813</v>
      </c>
    </row>
    <row r="298" spans="1:39" ht="326.25">
      <c r="A298" s="299" t="s">
        <v>992</v>
      </c>
      <c r="B298" s="365"/>
      <c r="C298" s="281"/>
      <c r="D298" s="281"/>
      <c r="E298" s="365"/>
      <c r="F298" s="281"/>
      <c r="G298" s="235"/>
      <c r="H298" s="434"/>
      <c r="I298" s="173"/>
      <c r="J298" s="240"/>
      <c r="K298" s="435"/>
      <c r="L298" s="436"/>
      <c r="M298" s="436"/>
      <c r="N298" s="437"/>
      <c r="O298" s="281"/>
      <c r="P298" s="281"/>
      <c r="Q298" s="281"/>
      <c r="R298" s="281"/>
      <c r="S298" s="438">
        <v>3</v>
      </c>
      <c r="T298" s="438">
        <v>26</v>
      </c>
      <c r="U298" s="51">
        <v>4</v>
      </c>
      <c r="V298" s="438" t="s">
        <v>953</v>
      </c>
      <c r="W298" s="438">
        <v>2</v>
      </c>
      <c r="X298" s="438">
        <v>16</v>
      </c>
      <c r="Y298" s="235"/>
      <c r="Z298" s="235"/>
      <c r="AA298" s="235"/>
      <c r="AB298" s="438" t="s">
        <v>331</v>
      </c>
      <c r="AC298" s="438" t="s">
        <v>954</v>
      </c>
      <c r="AD298" s="235"/>
      <c r="AE298" s="438">
        <v>1</v>
      </c>
      <c r="AF298" s="235"/>
      <c r="AG298" s="438">
        <v>1</v>
      </c>
      <c r="AH298" s="438" t="s">
        <v>716</v>
      </c>
      <c r="AI298" s="438" t="s">
        <v>706</v>
      </c>
      <c r="AJ298" s="438"/>
      <c r="AK298" s="438">
        <v>0</v>
      </c>
      <c r="AL298" s="438"/>
      <c r="AM298" s="440" t="s">
        <v>717</v>
      </c>
    </row>
    <row r="299" spans="1:39" ht="270">
      <c r="A299" s="299" t="s">
        <v>992</v>
      </c>
      <c r="B299" s="365"/>
      <c r="C299" s="281"/>
      <c r="D299" s="281"/>
      <c r="E299" s="365"/>
      <c r="F299" s="281"/>
      <c r="G299" s="235"/>
      <c r="H299" s="434"/>
      <c r="I299" s="173"/>
      <c r="J299" s="240"/>
      <c r="K299" s="435"/>
      <c r="L299" s="436"/>
      <c r="M299" s="436"/>
      <c r="N299" s="437"/>
      <c r="O299" s="281"/>
      <c r="P299" s="281"/>
      <c r="Q299" s="281"/>
      <c r="R299" s="281"/>
      <c r="S299" s="438">
        <v>1</v>
      </c>
      <c r="T299" s="438">
        <v>23</v>
      </c>
      <c r="U299" s="51">
        <v>1</v>
      </c>
      <c r="V299" s="438" t="s">
        <v>955</v>
      </c>
      <c r="W299" s="438">
        <v>1</v>
      </c>
      <c r="X299" s="438">
        <v>3</v>
      </c>
      <c r="Y299" s="235"/>
      <c r="Z299" s="235"/>
      <c r="AA299" s="235"/>
      <c r="AB299" s="438" t="s">
        <v>197</v>
      </c>
      <c r="AC299" s="438" t="s">
        <v>710</v>
      </c>
      <c r="AD299" s="235"/>
      <c r="AE299" s="438">
        <v>1</v>
      </c>
      <c r="AF299" s="235"/>
      <c r="AG299" s="438">
        <v>1</v>
      </c>
      <c r="AH299" s="438" t="s">
        <v>705</v>
      </c>
      <c r="AI299" s="438" t="s">
        <v>706</v>
      </c>
      <c r="AJ299" s="438"/>
      <c r="AK299" s="438">
        <v>0</v>
      </c>
      <c r="AL299" s="438"/>
      <c r="AM299" s="440" t="s">
        <v>707</v>
      </c>
    </row>
    <row r="300" spans="1:39" ht="270">
      <c r="A300" s="299" t="s">
        <v>992</v>
      </c>
      <c r="B300" s="365"/>
      <c r="C300" s="281"/>
      <c r="D300" s="281"/>
      <c r="E300" s="365"/>
      <c r="F300" s="281"/>
      <c r="G300" s="235"/>
      <c r="H300" s="434"/>
      <c r="I300" s="173"/>
      <c r="J300" s="240"/>
      <c r="K300" s="435"/>
      <c r="L300" s="436"/>
      <c r="M300" s="436"/>
      <c r="N300" s="437"/>
      <c r="O300" s="281"/>
      <c r="P300" s="281"/>
      <c r="Q300" s="281"/>
      <c r="R300" s="281"/>
      <c r="S300" s="438">
        <v>1</v>
      </c>
      <c r="T300" s="438">
        <v>11</v>
      </c>
      <c r="U300" s="51">
        <v>1</v>
      </c>
      <c r="V300" s="438" t="s">
        <v>956</v>
      </c>
      <c r="W300" s="438">
        <v>1</v>
      </c>
      <c r="X300" s="438">
        <v>2</v>
      </c>
      <c r="Y300" s="235"/>
      <c r="Z300" s="235"/>
      <c r="AA300" s="235"/>
      <c r="AB300" s="438" t="s">
        <v>957</v>
      </c>
      <c r="AC300" s="438" t="s">
        <v>958</v>
      </c>
      <c r="AD300" s="235"/>
      <c r="AE300" s="438">
        <v>1</v>
      </c>
      <c r="AF300" s="235"/>
      <c r="AG300" s="438">
        <v>1</v>
      </c>
      <c r="AH300" s="438" t="s">
        <v>705</v>
      </c>
      <c r="AI300" s="438" t="s">
        <v>706</v>
      </c>
      <c r="AJ300" s="438"/>
      <c r="AK300" s="438">
        <v>0</v>
      </c>
      <c r="AL300" s="438"/>
      <c r="AM300" s="440" t="s">
        <v>707</v>
      </c>
    </row>
    <row r="301" spans="1:39" ht="382.5">
      <c r="A301" s="299" t="s">
        <v>992</v>
      </c>
      <c r="B301" s="365"/>
      <c r="C301" s="281"/>
      <c r="D301" s="281"/>
      <c r="E301" s="365"/>
      <c r="F301" s="281"/>
      <c r="G301" s="235"/>
      <c r="H301" s="434"/>
      <c r="I301" s="173"/>
      <c r="J301" s="240"/>
      <c r="K301" s="435"/>
      <c r="L301" s="436"/>
      <c r="M301" s="436"/>
      <c r="N301" s="437"/>
      <c r="O301" s="281"/>
      <c r="P301" s="281"/>
      <c r="Q301" s="281"/>
      <c r="R301" s="281"/>
      <c r="S301" s="438">
        <v>1</v>
      </c>
      <c r="T301" s="438">
        <v>8</v>
      </c>
      <c r="U301" s="51">
        <v>4</v>
      </c>
      <c r="V301" s="438" t="s">
        <v>959</v>
      </c>
      <c r="W301" s="438">
        <v>1</v>
      </c>
      <c r="X301" s="438">
        <v>6</v>
      </c>
      <c r="Y301" s="235"/>
      <c r="Z301" s="235"/>
      <c r="AA301" s="235"/>
      <c r="AB301" s="438" t="s">
        <v>960</v>
      </c>
      <c r="AC301" s="438" t="s">
        <v>961</v>
      </c>
      <c r="AD301" s="235"/>
      <c r="AE301" s="438">
        <v>1</v>
      </c>
      <c r="AF301" s="235"/>
      <c r="AG301" s="438">
        <v>1</v>
      </c>
      <c r="AH301" s="438" t="s">
        <v>723</v>
      </c>
      <c r="AI301" s="438" t="s">
        <v>724</v>
      </c>
      <c r="AJ301" s="438"/>
      <c r="AK301" s="438">
        <v>2</v>
      </c>
      <c r="AL301" s="438"/>
      <c r="AM301" s="440" t="s">
        <v>725</v>
      </c>
    </row>
    <row r="302" spans="1:39" ht="270">
      <c r="A302" s="299" t="s">
        <v>992</v>
      </c>
      <c r="B302" s="365"/>
      <c r="C302" s="281"/>
      <c r="D302" s="281"/>
      <c r="E302" s="365"/>
      <c r="F302" s="281"/>
      <c r="G302" s="235"/>
      <c r="H302" s="434"/>
      <c r="I302" s="173"/>
      <c r="J302" s="240"/>
      <c r="K302" s="435"/>
      <c r="L302" s="436"/>
      <c r="M302" s="436"/>
      <c r="N302" s="437"/>
      <c r="O302" s="281"/>
      <c r="P302" s="281"/>
      <c r="Q302" s="281"/>
      <c r="R302" s="281"/>
      <c r="S302" s="438">
        <v>1</v>
      </c>
      <c r="T302" s="438">
        <v>17</v>
      </c>
      <c r="U302" s="51">
        <v>1</v>
      </c>
      <c r="V302" s="442" t="s">
        <v>962</v>
      </c>
      <c r="W302" s="438">
        <v>1</v>
      </c>
      <c r="X302" s="438">
        <v>3</v>
      </c>
      <c r="Y302" s="235"/>
      <c r="Z302" s="235"/>
      <c r="AA302" s="235"/>
      <c r="AB302" s="438" t="s">
        <v>963</v>
      </c>
      <c r="AC302" s="438" t="s">
        <v>964</v>
      </c>
      <c r="AD302" s="235"/>
      <c r="AE302" s="438">
        <v>1</v>
      </c>
      <c r="AF302" s="235"/>
      <c r="AG302" s="438">
        <v>1</v>
      </c>
      <c r="AH302" s="438" t="s">
        <v>705</v>
      </c>
      <c r="AI302" s="438" t="s">
        <v>706</v>
      </c>
      <c r="AJ302" s="438"/>
      <c r="AK302" s="438">
        <v>0</v>
      </c>
      <c r="AL302" s="438"/>
      <c r="AM302" s="440" t="s">
        <v>707</v>
      </c>
    </row>
    <row r="303" spans="1:39" ht="270">
      <c r="A303" s="299" t="s">
        <v>992</v>
      </c>
      <c r="B303" s="365"/>
      <c r="C303" s="281"/>
      <c r="D303" s="281"/>
      <c r="E303" s="365"/>
      <c r="F303" s="281"/>
      <c r="G303" s="235"/>
      <c r="H303" s="434"/>
      <c r="I303" s="173"/>
      <c r="J303" s="240"/>
      <c r="K303" s="435"/>
      <c r="L303" s="436"/>
      <c r="M303" s="436"/>
      <c r="N303" s="437"/>
      <c r="O303" s="281"/>
      <c r="P303" s="281"/>
      <c r="Q303" s="281"/>
      <c r="R303" s="281"/>
      <c r="S303" s="438">
        <v>1</v>
      </c>
      <c r="T303" s="438">
        <v>26</v>
      </c>
      <c r="U303" s="51">
        <v>1</v>
      </c>
      <c r="V303" s="442" t="s">
        <v>965</v>
      </c>
      <c r="W303" s="438">
        <v>1</v>
      </c>
      <c r="X303" s="438">
        <v>3</v>
      </c>
      <c r="Y303" s="235"/>
      <c r="Z303" s="235"/>
      <c r="AA303" s="235"/>
      <c r="AB303" s="438" t="s">
        <v>966</v>
      </c>
      <c r="AC303" s="438" t="s">
        <v>875</v>
      </c>
      <c r="AD303" s="235"/>
      <c r="AE303" s="438">
        <v>1</v>
      </c>
      <c r="AF303" s="235"/>
      <c r="AG303" s="438">
        <v>1</v>
      </c>
      <c r="AH303" s="438" t="s">
        <v>705</v>
      </c>
      <c r="AI303" s="438" t="s">
        <v>706</v>
      </c>
      <c r="AJ303" s="438"/>
      <c r="AK303" s="438">
        <v>0</v>
      </c>
      <c r="AL303" s="438"/>
      <c r="AM303" s="440" t="s">
        <v>707</v>
      </c>
    </row>
    <row r="304" spans="1:39" ht="270">
      <c r="A304" s="299" t="s">
        <v>992</v>
      </c>
      <c r="B304" s="365"/>
      <c r="C304" s="281"/>
      <c r="D304" s="281"/>
      <c r="E304" s="365"/>
      <c r="F304" s="281"/>
      <c r="G304" s="235"/>
      <c r="H304" s="434"/>
      <c r="I304" s="173"/>
      <c r="J304" s="240"/>
      <c r="K304" s="435"/>
      <c r="L304" s="436"/>
      <c r="M304" s="436"/>
      <c r="N304" s="437"/>
      <c r="O304" s="281"/>
      <c r="P304" s="281"/>
      <c r="Q304" s="281"/>
      <c r="R304" s="281"/>
      <c r="S304" s="438">
        <v>1</v>
      </c>
      <c r="T304" s="438">
        <v>16</v>
      </c>
      <c r="U304" s="51">
        <v>1</v>
      </c>
      <c r="V304" s="442" t="s">
        <v>967</v>
      </c>
      <c r="W304" s="438">
        <v>1</v>
      </c>
      <c r="X304" s="438">
        <v>2</v>
      </c>
      <c r="Y304" s="235"/>
      <c r="Z304" s="235"/>
      <c r="AA304" s="235"/>
      <c r="AB304" s="438" t="s">
        <v>968</v>
      </c>
      <c r="AC304" s="438" t="s">
        <v>826</v>
      </c>
      <c r="AD304" s="235"/>
      <c r="AE304" s="438">
        <v>1</v>
      </c>
      <c r="AF304" s="235"/>
      <c r="AG304" s="438">
        <v>1</v>
      </c>
      <c r="AH304" s="438" t="s">
        <v>705</v>
      </c>
      <c r="AI304" s="438" t="s">
        <v>706</v>
      </c>
      <c r="AJ304" s="438"/>
      <c r="AK304" s="438">
        <v>0</v>
      </c>
      <c r="AL304" s="438"/>
      <c r="AM304" s="440" t="s">
        <v>707</v>
      </c>
    </row>
    <row r="305" spans="1:39" ht="382.5">
      <c r="A305" s="299" t="s">
        <v>992</v>
      </c>
      <c r="B305" s="365"/>
      <c r="C305" s="281"/>
      <c r="D305" s="281"/>
      <c r="E305" s="365"/>
      <c r="F305" s="281"/>
      <c r="G305" s="235"/>
      <c r="H305" s="434"/>
      <c r="I305" s="173"/>
      <c r="J305" s="240"/>
      <c r="K305" s="435"/>
      <c r="L305" s="436"/>
      <c r="M305" s="436"/>
      <c r="N305" s="437"/>
      <c r="O305" s="281"/>
      <c r="P305" s="281"/>
      <c r="Q305" s="281"/>
      <c r="R305" s="281"/>
      <c r="S305" s="438">
        <v>1</v>
      </c>
      <c r="T305" s="438">
        <v>14</v>
      </c>
      <c r="U305" s="51">
        <v>4</v>
      </c>
      <c r="V305" s="442" t="s">
        <v>969</v>
      </c>
      <c r="W305" s="438">
        <v>2</v>
      </c>
      <c r="X305" s="438">
        <v>6</v>
      </c>
      <c r="Y305" s="235"/>
      <c r="Z305" s="235"/>
      <c r="AA305" s="235"/>
      <c r="AB305" s="438" t="s">
        <v>970</v>
      </c>
      <c r="AC305" s="438" t="s">
        <v>769</v>
      </c>
      <c r="AD305" s="235"/>
      <c r="AE305" s="438">
        <v>1</v>
      </c>
      <c r="AF305" s="235"/>
      <c r="AG305" s="438">
        <v>1</v>
      </c>
      <c r="AH305" s="438" t="s">
        <v>723</v>
      </c>
      <c r="AI305" s="438" t="s">
        <v>724</v>
      </c>
      <c r="AJ305" s="438"/>
      <c r="AK305" s="438">
        <v>2</v>
      </c>
      <c r="AL305" s="438"/>
      <c r="AM305" s="443" t="s">
        <v>725</v>
      </c>
    </row>
    <row r="306" spans="1:39" ht="270">
      <c r="A306" s="299" t="s">
        <v>992</v>
      </c>
      <c r="B306" s="365"/>
      <c r="C306" s="281"/>
      <c r="D306" s="281"/>
      <c r="E306" s="365"/>
      <c r="F306" s="281"/>
      <c r="G306" s="235"/>
      <c r="H306" s="434"/>
      <c r="I306" s="173"/>
      <c r="J306" s="240"/>
      <c r="K306" s="435"/>
      <c r="L306" s="436"/>
      <c r="M306" s="436"/>
      <c r="N306" s="437"/>
      <c r="O306" s="281"/>
      <c r="P306" s="281"/>
      <c r="Q306" s="281"/>
      <c r="R306" s="281"/>
      <c r="S306" s="438">
        <v>1</v>
      </c>
      <c r="T306" s="438">
        <v>12</v>
      </c>
      <c r="U306" s="51">
        <v>1</v>
      </c>
      <c r="V306" s="442" t="s">
        <v>971</v>
      </c>
      <c r="W306" s="438">
        <v>1</v>
      </c>
      <c r="X306" s="438">
        <v>2</v>
      </c>
      <c r="Y306" s="235"/>
      <c r="Z306" s="235"/>
      <c r="AA306" s="235"/>
      <c r="AB306" s="438" t="s">
        <v>267</v>
      </c>
      <c r="AC306" s="438" t="s">
        <v>823</v>
      </c>
      <c r="AD306" s="235"/>
      <c r="AE306" s="438">
        <v>1</v>
      </c>
      <c r="AF306" s="235"/>
      <c r="AG306" s="438">
        <v>1</v>
      </c>
      <c r="AH306" s="438" t="s">
        <v>705</v>
      </c>
      <c r="AI306" s="438" t="s">
        <v>706</v>
      </c>
      <c r="AJ306" s="438"/>
      <c r="AK306" s="438">
        <v>0</v>
      </c>
      <c r="AL306" s="438"/>
      <c r="AM306" s="440" t="s">
        <v>707</v>
      </c>
    </row>
    <row r="307" spans="1:39" ht="382.5">
      <c r="A307" s="299" t="s">
        <v>992</v>
      </c>
      <c r="B307" s="365"/>
      <c r="C307" s="281"/>
      <c r="D307" s="281"/>
      <c r="E307" s="365"/>
      <c r="F307" s="281"/>
      <c r="G307" s="235"/>
      <c r="H307" s="434"/>
      <c r="I307" s="173"/>
      <c r="J307" s="240"/>
      <c r="K307" s="435"/>
      <c r="L307" s="436"/>
      <c r="M307" s="436"/>
      <c r="N307" s="437"/>
      <c r="O307" s="281"/>
      <c r="P307" s="281"/>
      <c r="Q307" s="281"/>
      <c r="R307" s="281"/>
      <c r="S307" s="438">
        <v>1</v>
      </c>
      <c r="T307" s="438">
        <v>26</v>
      </c>
      <c r="U307" s="51">
        <v>3</v>
      </c>
      <c r="V307" s="442" t="s">
        <v>972</v>
      </c>
      <c r="W307" s="438">
        <v>1</v>
      </c>
      <c r="X307" s="438">
        <v>8</v>
      </c>
      <c r="Y307" s="235"/>
      <c r="Z307" s="235"/>
      <c r="AA307" s="235"/>
      <c r="AB307" s="438" t="s">
        <v>367</v>
      </c>
      <c r="AC307" s="438" t="s">
        <v>973</v>
      </c>
      <c r="AD307" s="235"/>
      <c r="AE307" s="438">
        <v>1</v>
      </c>
      <c r="AF307" s="235"/>
      <c r="AG307" s="438">
        <v>1</v>
      </c>
      <c r="AH307" s="438" t="s">
        <v>723</v>
      </c>
      <c r="AI307" s="438" t="s">
        <v>724</v>
      </c>
      <c r="AJ307" s="438"/>
      <c r="AK307" s="438">
        <v>4</v>
      </c>
      <c r="AL307" s="438"/>
      <c r="AM307" s="440" t="s">
        <v>725</v>
      </c>
    </row>
    <row r="308" spans="1:39" ht="326.25">
      <c r="A308" s="299" t="s">
        <v>992</v>
      </c>
      <c r="B308" s="365"/>
      <c r="C308" s="281"/>
      <c r="D308" s="281"/>
      <c r="E308" s="365"/>
      <c r="F308" s="281"/>
      <c r="G308" s="235"/>
      <c r="H308" s="434"/>
      <c r="I308" s="173"/>
      <c r="J308" s="240"/>
      <c r="K308" s="435"/>
      <c r="L308" s="436"/>
      <c r="M308" s="436"/>
      <c r="N308" s="437"/>
      <c r="O308" s="281"/>
      <c r="P308" s="281"/>
      <c r="Q308" s="281"/>
      <c r="R308" s="281"/>
      <c r="S308" s="438">
        <v>2</v>
      </c>
      <c r="T308" s="438">
        <v>32</v>
      </c>
      <c r="U308" s="51">
        <v>4</v>
      </c>
      <c r="V308" s="442" t="s">
        <v>974</v>
      </c>
      <c r="W308" s="438">
        <v>2</v>
      </c>
      <c r="X308" s="438">
        <v>12</v>
      </c>
      <c r="Y308" s="235"/>
      <c r="Z308" s="235"/>
      <c r="AA308" s="235"/>
      <c r="AB308" s="438" t="s">
        <v>975</v>
      </c>
      <c r="AC308" s="438" t="s">
        <v>976</v>
      </c>
      <c r="AD308" s="235"/>
      <c r="AE308" s="438">
        <v>1</v>
      </c>
      <c r="AF308" s="235"/>
      <c r="AG308" s="438">
        <v>1</v>
      </c>
      <c r="AH308" s="438" t="s">
        <v>716</v>
      </c>
      <c r="AI308" s="438" t="s">
        <v>706</v>
      </c>
      <c r="AJ308" s="438"/>
      <c r="AK308" s="438">
        <v>6</v>
      </c>
      <c r="AL308" s="438"/>
      <c r="AM308" s="440" t="s">
        <v>717</v>
      </c>
    </row>
    <row r="309" spans="1:39" ht="270">
      <c r="A309" s="299" t="s">
        <v>992</v>
      </c>
      <c r="B309" s="365"/>
      <c r="C309" s="281"/>
      <c r="D309" s="281"/>
      <c r="E309" s="365"/>
      <c r="F309" s="281"/>
      <c r="G309" s="235"/>
      <c r="H309" s="434"/>
      <c r="I309" s="173"/>
      <c r="J309" s="240"/>
      <c r="K309" s="435"/>
      <c r="L309" s="436"/>
      <c r="M309" s="436"/>
      <c r="N309" s="437"/>
      <c r="O309" s="281"/>
      <c r="P309" s="281"/>
      <c r="Q309" s="281"/>
      <c r="R309" s="281"/>
      <c r="S309" s="438">
        <v>1</v>
      </c>
      <c r="T309" s="438">
        <v>17</v>
      </c>
      <c r="U309" s="51">
        <v>1</v>
      </c>
      <c r="V309" s="442" t="s">
        <v>977</v>
      </c>
      <c r="W309" s="438">
        <v>1</v>
      </c>
      <c r="X309" s="438">
        <v>3</v>
      </c>
      <c r="Y309" s="235"/>
      <c r="Z309" s="235"/>
      <c r="AA309" s="235"/>
      <c r="AB309" s="438" t="s">
        <v>978</v>
      </c>
      <c r="AC309" s="438" t="s">
        <v>710</v>
      </c>
      <c r="AD309" s="235"/>
      <c r="AE309" s="438">
        <v>1</v>
      </c>
      <c r="AF309" s="235"/>
      <c r="AG309" s="438">
        <v>1</v>
      </c>
      <c r="AH309" s="438" t="s">
        <v>705</v>
      </c>
      <c r="AI309" s="438" t="s">
        <v>706</v>
      </c>
      <c r="AJ309" s="438"/>
      <c r="AK309" s="438">
        <v>0</v>
      </c>
      <c r="AL309" s="438"/>
      <c r="AM309" s="440" t="s">
        <v>707</v>
      </c>
    </row>
    <row r="310" spans="1:39" ht="326.25">
      <c r="A310" s="299" t="s">
        <v>992</v>
      </c>
      <c r="B310" s="365"/>
      <c r="C310" s="281"/>
      <c r="D310" s="281"/>
      <c r="E310" s="365"/>
      <c r="F310" s="281"/>
      <c r="G310" s="235"/>
      <c r="H310" s="434"/>
      <c r="I310" s="173"/>
      <c r="J310" s="240"/>
      <c r="K310" s="435"/>
      <c r="L310" s="436"/>
      <c r="M310" s="436"/>
      <c r="N310" s="437"/>
      <c r="O310" s="281"/>
      <c r="P310" s="281"/>
      <c r="Q310" s="281"/>
      <c r="R310" s="281"/>
      <c r="S310" s="438">
        <v>2</v>
      </c>
      <c r="T310" s="438">
        <v>28</v>
      </c>
      <c r="U310" s="51">
        <v>4</v>
      </c>
      <c r="V310" s="442" t="s">
        <v>979</v>
      </c>
      <c r="W310" s="438">
        <v>1</v>
      </c>
      <c r="X310" s="438">
        <v>10</v>
      </c>
      <c r="Y310" s="235"/>
      <c r="Z310" s="235"/>
      <c r="AA310" s="235"/>
      <c r="AB310" s="438" t="s">
        <v>980</v>
      </c>
      <c r="AC310" s="438" t="s">
        <v>981</v>
      </c>
      <c r="AD310" s="235"/>
      <c r="AE310" s="438">
        <v>1</v>
      </c>
      <c r="AF310" s="235"/>
      <c r="AG310" s="444">
        <v>1</v>
      </c>
      <c r="AH310" s="438" t="s">
        <v>716</v>
      </c>
      <c r="AI310" s="438" t="s">
        <v>706</v>
      </c>
      <c r="AJ310" s="438"/>
      <c r="AK310" s="438">
        <v>3</v>
      </c>
      <c r="AL310" s="438"/>
      <c r="AM310" s="440" t="s">
        <v>717</v>
      </c>
    </row>
    <row r="311" spans="1:39" ht="382.5">
      <c r="A311" s="299" t="s">
        <v>992</v>
      </c>
      <c r="B311" s="365"/>
      <c r="C311" s="281"/>
      <c r="D311" s="281"/>
      <c r="E311" s="365"/>
      <c r="F311" s="281"/>
      <c r="G311" s="235"/>
      <c r="H311" s="434"/>
      <c r="I311" s="173"/>
      <c r="J311" s="240"/>
      <c r="K311" s="435"/>
      <c r="L311" s="436"/>
      <c r="M311" s="436"/>
      <c r="N311" s="437"/>
      <c r="O311" s="281"/>
      <c r="P311" s="281"/>
      <c r="Q311" s="281"/>
      <c r="R311" s="281"/>
      <c r="S311" s="438">
        <v>1</v>
      </c>
      <c r="T311" s="438">
        <v>15</v>
      </c>
      <c r="U311" s="51">
        <v>4</v>
      </c>
      <c r="V311" s="442" t="s">
        <v>982</v>
      </c>
      <c r="W311" s="438">
        <v>2</v>
      </c>
      <c r="X311" s="438">
        <v>8</v>
      </c>
      <c r="Y311" s="235"/>
      <c r="Z311" s="235"/>
      <c r="AA311" s="235"/>
      <c r="AB311" s="438" t="s">
        <v>265</v>
      </c>
      <c r="AC311" s="438" t="s">
        <v>973</v>
      </c>
      <c r="AD311" s="235"/>
      <c r="AE311" s="438">
        <v>1</v>
      </c>
      <c r="AF311" s="235"/>
      <c r="AG311" s="444">
        <v>1</v>
      </c>
      <c r="AH311" s="438" t="s">
        <v>723</v>
      </c>
      <c r="AI311" s="438" t="s">
        <v>724</v>
      </c>
      <c r="AJ311" s="438"/>
      <c r="AK311" s="438">
        <v>0</v>
      </c>
      <c r="AL311" s="438"/>
      <c r="AM311" s="440" t="s">
        <v>725</v>
      </c>
    </row>
    <row r="312" spans="1:39" ht="270">
      <c r="A312" s="299" t="s">
        <v>992</v>
      </c>
      <c r="B312" s="365"/>
      <c r="C312" s="281"/>
      <c r="D312" s="281"/>
      <c r="E312" s="365"/>
      <c r="F312" s="281"/>
      <c r="G312" s="235"/>
      <c r="H312" s="434"/>
      <c r="I312" s="173"/>
      <c r="J312" s="240"/>
      <c r="K312" s="435"/>
      <c r="L312" s="436"/>
      <c r="M312" s="436"/>
      <c r="N312" s="437"/>
      <c r="O312" s="281"/>
      <c r="P312" s="281"/>
      <c r="Q312" s="281"/>
      <c r="R312" s="281"/>
      <c r="S312" s="438">
        <v>1</v>
      </c>
      <c r="T312" s="438">
        <v>14</v>
      </c>
      <c r="U312" s="51">
        <v>1</v>
      </c>
      <c r="V312" s="442" t="s">
        <v>983</v>
      </c>
      <c r="W312" s="438">
        <v>1</v>
      </c>
      <c r="X312" s="438">
        <v>3</v>
      </c>
      <c r="Y312" s="235"/>
      <c r="Z312" s="235"/>
      <c r="AA312" s="235"/>
      <c r="AB312" s="438" t="s">
        <v>984</v>
      </c>
      <c r="AC312" s="438" t="s">
        <v>985</v>
      </c>
      <c r="AD312" s="235"/>
      <c r="AE312" s="438">
        <v>1</v>
      </c>
      <c r="AF312" s="438">
        <v>1</v>
      </c>
      <c r="AG312" s="235"/>
      <c r="AH312" s="438" t="s">
        <v>705</v>
      </c>
      <c r="AI312" s="438" t="s">
        <v>706</v>
      </c>
      <c r="AJ312" s="438"/>
      <c r="AK312" s="438">
        <v>0</v>
      </c>
      <c r="AL312" s="438"/>
      <c r="AM312" s="440" t="s">
        <v>707</v>
      </c>
    </row>
    <row r="313" spans="1:39" ht="270">
      <c r="A313" s="299" t="s">
        <v>992</v>
      </c>
      <c r="B313" s="365"/>
      <c r="C313" s="281"/>
      <c r="D313" s="281"/>
      <c r="E313" s="365"/>
      <c r="F313" s="281"/>
      <c r="G313" s="235"/>
      <c r="H313" s="434"/>
      <c r="I313" s="173"/>
      <c r="J313" s="240"/>
      <c r="K313" s="435"/>
      <c r="L313" s="436"/>
      <c r="M313" s="436"/>
      <c r="N313" s="437"/>
      <c r="O313" s="281"/>
      <c r="P313" s="281"/>
      <c r="Q313" s="281"/>
      <c r="R313" s="281"/>
      <c r="S313" s="438">
        <v>1</v>
      </c>
      <c r="T313" s="438">
        <v>16</v>
      </c>
      <c r="U313" s="51">
        <v>1</v>
      </c>
      <c r="V313" s="442" t="s">
        <v>986</v>
      </c>
      <c r="W313" s="438">
        <v>1</v>
      </c>
      <c r="X313" s="438">
        <v>2</v>
      </c>
      <c r="Y313" s="235"/>
      <c r="Z313" s="235"/>
      <c r="AA313" s="235"/>
      <c r="AB313" s="438" t="s">
        <v>987</v>
      </c>
      <c r="AC313" s="438" t="s">
        <v>988</v>
      </c>
      <c r="AD313" s="235"/>
      <c r="AE313" s="438">
        <v>1</v>
      </c>
      <c r="AF313" s="235"/>
      <c r="AG313" s="438">
        <v>1</v>
      </c>
      <c r="AH313" s="438" t="s">
        <v>705</v>
      </c>
      <c r="AI313" s="438" t="s">
        <v>706</v>
      </c>
      <c r="AJ313" s="438"/>
      <c r="AK313" s="438">
        <v>0</v>
      </c>
      <c r="AL313" s="438"/>
      <c r="AM313" s="440" t="s">
        <v>707</v>
      </c>
    </row>
    <row r="314" spans="1:39" ht="270">
      <c r="A314" s="299" t="s">
        <v>992</v>
      </c>
      <c r="B314" s="365"/>
      <c r="C314" s="281"/>
      <c r="D314" s="281"/>
      <c r="E314" s="365"/>
      <c r="F314" s="281"/>
      <c r="G314" s="235"/>
      <c r="H314" s="434"/>
      <c r="I314" s="173"/>
      <c r="J314" s="240"/>
      <c r="K314" s="435"/>
      <c r="L314" s="436"/>
      <c r="M314" s="436"/>
      <c r="N314" s="437"/>
      <c r="O314" s="281"/>
      <c r="P314" s="281"/>
      <c r="Q314" s="281"/>
      <c r="R314" s="281"/>
      <c r="S314" s="438">
        <v>1</v>
      </c>
      <c r="T314" s="438">
        <v>32</v>
      </c>
      <c r="U314" s="51">
        <v>1</v>
      </c>
      <c r="V314" s="442" t="s">
        <v>989</v>
      </c>
      <c r="W314" s="438">
        <v>2</v>
      </c>
      <c r="X314" s="438">
        <v>2</v>
      </c>
      <c r="Y314" s="235"/>
      <c r="Z314" s="235"/>
      <c r="AA314" s="235"/>
      <c r="AB314" s="438" t="s">
        <v>990</v>
      </c>
      <c r="AC314" s="438" t="s">
        <v>991</v>
      </c>
      <c r="AD314" s="235"/>
      <c r="AE314" s="438">
        <v>1</v>
      </c>
      <c r="AF314" s="235"/>
      <c r="AG314" s="438">
        <v>1</v>
      </c>
      <c r="AH314" s="438" t="s">
        <v>705</v>
      </c>
      <c r="AI314" s="438" t="s">
        <v>706</v>
      </c>
      <c r="AJ314" s="438"/>
      <c r="AK314" s="438">
        <v>0</v>
      </c>
      <c r="AL314" s="438"/>
      <c r="AM314" s="440" t="s">
        <v>707</v>
      </c>
    </row>
    <row r="315" spans="1:39" ht="409.5">
      <c r="A315" s="291" t="s">
        <v>1045</v>
      </c>
      <c r="B315" s="452" t="s">
        <v>997</v>
      </c>
      <c r="C315" s="65"/>
      <c r="D315" s="65" t="s">
        <v>55</v>
      </c>
      <c r="E315" s="65"/>
      <c r="F315" s="218" t="s">
        <v>998</v>
      </c>
      <c r="G315" s="213"/>
      <c r="H315" s="213"/>
      <c r="I315" s="65">
        <v>200</v>
      </c>
      <c r="J315" s="65">
        <v>200</v>
      </c>
      <c r="K315" s="214">
        <f t="shared" ref="K315" si="38">SUM(G315:J315)</f>
        <v>400</v>
      </c>
      <c r="L315" s="218" t="s">
        <v>999</v>
      </c>
      <c r="M315" s="211" t="s">
        <v>1000</v>
      </c>
      <c r="N315" s="218" t="s">
        <v>1001</v>
      </c>
      <c r="O315" s="218" t="s">
        <v>1002</v>
      </c>
      <c r="P315" s="218" t="s">
        <v>1003</v>
      </c>
      <c r="Q315" s="65">
        <v>400</v>
      </c>
      <c r="R315" s="453" t="s">
        <v>1004</v>
      </c>
      <c r="S315" s="294">
        <f>200+100</f>
        <v>300</v>
      </c>
      <c r="T315" s="294">
        <f>200+100</f>
        <v>300</v>
      </c>
      <c r="U315" s="47">
        <v>106</v>
      </c>
      <c r="V315" s="218" t="s">
        <v>1005</v>
      </c>
      <c r="W315" s="132">
        <v>1</v>
      </c>
      <c r="X315" s="218" t="s">
        <v>1006</v>
      </c>
      <c r="Y315" s="218" t="s">
        <v>1007</v>
      </c>
      <c r="Z315" s="218" t="s">
        <v>1007</v>
      </c>
      <c r="AA315" s="218" t="s">
        <v>1007</v>
      </c>
      <c r="AB315" s="218" t="s">
        <v>1008</v>
      </c>
      <c r="AC315" s="218" t="s">
        <v>1009</v>
      </c>
      <c r="AD315" s="397" t="s">
        <v>1010</v>
      </c>
      <c r="AE315" s="397"/>
      <c r="AF315" s="397"/>
      <c r="AG315" s="397" t="s">
        <v>1011</v>
      </c>
      <c r="AH315" s="218" t="s">
        <v>1012</v>
      </c>
      <c r="AI315" s="218" t="s">
        <v>1013</v>
      </c>
      <c r="AJ315" s="149" t="s">
        <v>1014</v>
      </c>
      <c r="AK315" s="397">
        <v>117</v>
      </c>
      <c r="AL315" s="397"/>
      <c r="AM315" s="453" t="s">
        <v>1015</v>
      </c>
    </row>
    <row r="316" spans="1:39" ht="409.5">
      <c r="A316" s="291" t="s">
        <v>1045</v>
      </c>
      <c r="B316" s="452" t="s">
        <v>1016</v>
      </c>
      <c r="C316" s="65"/>
      <c r="D316" s="65" t="s">
        <v>55</v>
      </c>
      <c r="E316" s="376"/>
      <c r="F316" s="218" t="s">
        <v>1017</v>
      </c>
      <c r="G316" s="397"/>
      <c r="H316" s="397"/>
      <c r="I316" s="65">
        <v>80</v>
      </c>
      <c r="J316" s="65">
        <v>80</v>
      </c>
      <c r="K316" s="214">
        <f t="shared" ref="K316:K317" si="39">SUM(G316:J316)</f>
        <v>160</v>
      </c>
      <c r="L316" s="218" t="s">
        <v>1018</v>
      </c>
      <c r="M316" s="211" t="s">
        <v>1019</v>
      </c>
      <c r="N316" s="218" t="s">
        <v>1001</v>
      </c>
      <c r="O316" s="218" t="s">
        <v>1020</v>
      </c>
      <c r="P316" s="218" t="s">
        <v>1021</v>
      </c>
      <c r="Q316" s="65">
        <v>160</v>
      </c>
      <c r="R316" s="453" t="s">
        <v>1022</v>
      </c>
      <c r="S316" s="222">
        <f>479+112</f>
        <v>591</v>
      </c>
      <c r="T316" s="222">
        <f>479+112</f>
        <v>591</v>
      </c>
      <c r="U316" s="65">
        <v>11</v>
      </c>
      <c r="V316" s="218" t="s">
        <v>1023</v>
      </c>
      <c r="W316" s="65">
        <v>1</v>
      </c>
      <c r="X316" s="218" t="s">
        <v>1006</v>
      </c>
      <c r="Y316" s="218" t="s">
        <v>1007</v>
      </c>
      <c r="Z316" s="218" t="s">
        <v>1007</v>
      </c>
      <c r="AA316" s="218" t="s">
        <v>1007</v>
      </c>
      <c r="AB316" s="218" t="s">
        <v>1024</v>
      </c>
      <c r="AC316" s="218" t="s">
        <v>1009</v>
      </c>
      <c r="AD316" s="397" t="s">
        <v>1010</v>
      </c>
      <c r="AE316" s="397"/>
      <c r="AF316" s="397"/>
      <c r="AG316" s="397" t="s">
        <v>1011</v>
      </c>
      <c r="AH316" s="218" t="s">
        <v>1025</v>
      </c>
      <c r="AI316" s="149" t="s">
        <v>1026</v>
      </c>
      <c r="AJ316" s="149" t="s">
        <v>1027</v>
      </c>
      <c r="AK316" s="454">
        <v>112</v>
      </c>
      <c r="AL316" s="397"/>
      <c r="AM316" s="453" t="s">
        <v>1028</v>
      </c>
    </row>
    <row r="317" spans="1:39" ht="315">
      <c r="A317" s="291" t="s">
        <v>1045</v>
      </c>
      <c r="B317" s="452" t="s">
        <v>1029</v>
      </c>
      <c r="C317" s="281"/>
      <c r="D317" s="65" t="s">
        <v>55</v>
      </c>
      <c r="E317" s="65"/>
      <c r="F317" s="218" t="s">
        <v>1030</v>
      </c>
      <c r="G317" s="455"/>
      <c r="H317" s="455"/>
      <c r="I317" s="65">
        <v>40</v>
      </c>
      <c r="J317" s="65">
        <v>40</v>
      </c>
      <c r="K317" s="214">
        <f t="shared" si="39"/>
        <v>80</v>
      </c>
      <c r="L317" s="218" t="s">
        <v>1031</v>
      </c>
      <c r="M317" s="211" t="s">
        <v>1000</v>
      </c>
      <c r="N317" s="218" t="s">
        <v>1001</v>
      </c>
      <c r="O317" s="218" t="s">
        <v>1032</v>
      </c>
      <c r="P317" s="218" t="s">
        <v>1033</v>
      </c>
      <c r="Q317" s="65">
        <v>80</v>
      </c>
      <c r="R317" s="453" t="s">
        <v>1034</v>
      </c>
      <c r="S317" s="456">
        <f>64+41</f>
        <v>105</v>
      </c>
      <c r="T317" s="65">
        <f>(18*3)+10+41</f>
        <v>105</v>
      </c>
      <c r="U317" s="65">
        <f>(18*3)+10+41</f>
        <v>105</v>
      </c>
      <c r="V317" s="218" t="s">
        <v>1035</v>
      </c>
      <c r="W317" s="65">
        <v>2</v>
      </c>
      <c r="X317" s="218" t="s">
        <v>1006</v>
      </c>
      <c r="Y317" s="218" t="s">
        <v>1007</v>
      </c>
      <c r="Z317" s="218" t="s">
        <v>1007</v>
      </c>
      <c r="AA317" s="218" t="s">
        <v>1007</v>
      </c>
      <c r="AB317" s="218" t="s">
        <v>1036</v>
      </c>
      <c r="AC317" s="218" t="s">
        <v>1009</v>
      </c>
      <c r="AD317" s="218"/>
      <c r="AE317" s="457" t="s">
        <v>1011</v>
      </c>
      <c r="AF317" s="457"/>
      <c r="AG317" s="457" t="s">
        <v>1011</v>
      </c>
      <c r="AH317" s="218" t="s">
        <v>1037</v>
      </c>
      <c r="AI317" s="218" t="s">
        <v>1038</v>
      </c>
      <c r="AJ317" s="149" t="s">
        <v>1039</v>
      </c>
      <c r="AK317" s="397">
        <v>105</v>
      </c>
      <c r="AL317" s="173"/>
      <c r="AM317" s="453" t="s">
        <v>1040</v>
      </c>
    </row>
    <row r="318" spans="1:39" ht="327.75">
      <c r="A318" s="299" t="s">
        <v>1168</v>
      </c>
      <c r="B318" s="396" t="s">
        <v>1048</v>
      </c>
      <c r="C318" s="202"/>
      <c r="D318" s="202"/>
      <c r="E318" s="202" t="s">
        <v>72</v>
      </c>
      <c r="F318" s="396" t="s">
        <v>1049</v>
      </c>
      <c r="G318" s="214"/>
      <c r="H318" s="214"/>
      <c r="I318" s="214">
        <v>3</v>
      </c>
      <c r="J318" s="214">
        <v>3</v>
      </c>
      <c r="K318" s="214">
        <f t="shared" ref="K318:K332" si="40">SUM(G318:J318)</f>
        <v>6</v>
      </c>
      <c r="L318" s="396" t="s">
        <v>1050</v>
      </c>
      <c r="M318" s="214" t="s">
        <v>1051</v>
      </c>
      <c r="N318" s="202">
        <v>206</v>
      </c>
      <c r="O318" s="396" t="s">
        <v>1052</v>
      </c>
      <c r="P318" s="396" t="s">
        <v>1053</v>
      </c>
      <c r="Q318" s="396">
        <v>1</v>
      </c>
      <c r="R318" s="396" t="s">
        <v>1054</v>
      </c>
      <c r="S318" s="467">
        <v>3</v>
      </c>
      <c r="T318" s="467">
        <v>24</v>
      </c>
      <c r="U318" s="467">
        <v>3</v>
      </c>
      <c r="V318" s="467" t="s">
        <v>1055</v>
      </c>
      <c r="W318" s="467" t="s">
        <v>1056</v>
      </c>
      <c r="X318" s="467" t="s">
        <v>1057</v>
      </c>
      <c r="Y318" s="467" t="s">
        <v>1058</v>
      </c>
      <c r="Z318" s="467" t="s">
        <v>1058</v>
      </c>
      <c r="AA318" s="467"/>
      <c r="AB318" s="468" t="s">
        <v>1059</v>
      </c>
      <c r="AC318" s="468" t="s">
        <v>1060</v>
      </c>
      <c r="AD318" s="467"/>
      <c r="AE318" s="467" t="s">
        <v>72</v>
      </c>
      <c r="AF318" s="467"/>
      <c r="AG318" s="467" t="s">
        <v>72</v>
      </c>
      <c r="AH318" s="468" t="s">
        <v>1061</v>
      </c>
      <c r="AI318" s="276" t="s">
        <v>1062</v>
      </c>
      <c r="AJ318" s="469">
        <v>0.94</v>
      </c>
      <c r="AK318" s="276" t="s">
        <v>1063</v>
      </c>
      <c r="AL318" s="467"/>
      <c r="AM318" s="470"/>
    </row>
    <row r="319" spans="1:39" ht="214.5">
      <c r="A319" s="299" t="s">
        <v>1168</v>
      </c>
      <c r="B319" s="396" t="s">
        <v>1064</v>
      </c>
      <c r="C319" s="202"/>
      <c r="D319" s="202" t="s">
        <v>72</v>
      </c>
      <c r="E319" s="202" t="s">
        <v>72</v>
      </c>
      <c r="F319" s="396" t="s">
        <v>1065</v>
      </c>
      <c r="G319" s="214"/>
      <c r="H319" s="214"/>
      <c r="I319" s="214" t="s">
        <v>1066</v>
      </c>
      <c r="J319" s="214">
        <v>38</v>
      </c>
      <c r="K319" s="214">
        <v>25</v>
      </c>
      <c r="L319" s="396" t="s">
        <v>1067</v>
      </c>
      <c r="M319" s="214" t="s">
        <v>1068</v>
      </c>
      <c r="N319" s="202">
        <v>270</v>
      </c>
      <c r="O319" s="396" t="s">
        <v>1069</v>
      </c>
      <c r="P319" s="396" t="s">
        <v>1070</v>
      </c>
      <c r="Q319" s="202">
        <v>2</v>
      </c>
      <c r="R319" s="396" t="s">
        <v>1071</v>
      </c>
      <c r="S319" s="467">
        <v>13</v>
      </c>
      <c r="T319" s="467">
        <v>25</v>
      </c>
      <c r="U319" s="467">
        <v>25</v>
      </c>
      <c r="V319" s="467" t="s">
        <v>1070</v>
      </c>
      <c r="W319" s="467">
        <v>1</v>
      </c>
      <c r="X319" s="467">
        <v>1</v>
      </c>
      <c r="Y319" s="467" t="s">
        <v>68</v>
      </c>
      <c r="Z319" s="467" t="s">
        <v>68</v>
      </c>
      <c r="AA319" s="467" t="s">
        <v>68</v>
      </c>
      <c r="AB319" s="276" t="s">
        <v>1072</v>
      </c>
      <c r="AC319" s="276" t="s">
        <v>1073</v>
      </c>
      <c r="AD319" s="467"/>
      <c r="AE319" s="467" t="s">
        <v>55</v>
      </c>
      <c r="AF319" s="467"/>
      <c r="AG319" s="467" t="s">
        <v>55</v>
      </c>
      <c r="AH319" s="276" t="s">
        <v>1074</v>
      </c>
      <c r="AI319" s="276" t="s">
        <v>1075</v>
      </c>
      <c r="AJ319" s="469">
        <v>0.94</v>
      </c>
      <c r="AK319" s="276" t="s">
        <v>1063</v>
      </c>
      <c r="AL319" s="467"/>
      <c r="AM319" s="470"/>
    </row>
    <row r="320" spans="1:39" ht="409.6">
      <c r="A320" s="299" t="s">
        <v>1168</v>
      </c>
      <c r="B320" s="396" t="s">
        <v>1076</v>
      </c>
      <c r="C320" s="202" t="s">
        <v>72</v>
      </c>
      <c r="D320" s="202" t="s">
        <v>72</v>
      </c>
      <c r="E320" s="202" t="s">
        <v>72</v>
      </c>
      <c r="F320" s="396" t="s">
        <v>1077</v>
      </c>
      <c r="G320" s="202"/>
      <c r="H320" s="202"/>
      <c r="I320" s="396">
        <v>14</v>
      </c>
      <c r="J320" s="202">
        <v>49</v>
      </c>
      <c r="K320" s="214">
        <f t="shared" si="40"/>
        <v>63</v>
      </c>
      <c r="L320" s="396" t="s">
        <v>1078</v>
      </c>
      <c r="M320" s="214" t="s">
        <v>1051</v>
      </c>
      <c r="N320" s="202">
        <v>302</v>
      </c>
      <c r="O320" s="396" t="s">
        <v>1079</v>
      </c>
      <c r="P320" s="396" t="s">
        <v>1080</v>
      </c>
      <c r="Q320" s="202">
        <v>4</v>
      </c>
      <c r="R320" s="396" t="s">
        <v>1071</v>
      </c>
      <c r="S320" s="467">
        <v>14</v>
      </c>
      <c r="T320" s="467">
        <v>93</v>
      </c>
      <c r="U320" s="467">
        <v>4</v>
      </c>
      <c r="V320" s="472" t="s">
        <v>1079</v>
      </c>
      <c r="W320" s="467">
        <v>1</v>
      </c>
      <c r="X320" s="467">
        <v>1</v>
      </c>
      <c r="Y320" s="470"/>
      <c r="Z320" s="470"/>
      <c r="AA320" s="467"/>
      <c r="AB320" s="276" t="s">
        <v>1081</v>
      </c>
      <c r="AC320" s="276" t="s">
        <v>1082</v>
      </c>
      <c r="AD320" s="467"/>
      <c r="AE320" s="467" t="s">
        <v>72</v>
      </c>
      <c r="AF320" s="467"/>
      <c r="AG320" s="467" t="s">
        <v>72</v>
      </c>
      <c r="AH320" s="473" t="s">
        <v>1083</v>
      </c>
      <c r="AI320" s="276" t="s">
        <v>1084</v>
      </c>
      <c r="AJ320" s="474">
        <v>0.94</v>
      </c>
      <c r="AK320" s="276" t="s">
        <v>1063</v>
      </c>
      <c r="AL320" s="467"/>
      <c r="AM320" s="470"/>
    </row>
    <row r="321" spans="1:39" ht="282">
      <c r="A321" s="299" t="s">
        <v>1168</v>
      </c>
      <c r="B321" s="396" t="s">
        <v>1085</v>
      </c>
      <c r="C321" s="202"/>
      <c r="D321" s="202"/>
      <c r="E321" s="202" t="s">
        <v>72</v>
      </c>
      <c r="F321" s="396" t="s">
        <v>1086</v>
      </c>
      <c r="G321" s="214"/>
      <c r="H321" s="214"/>
      <c r="I321" s="214">
        <v>11</v>
      </c>
      <c r="J321" s="214">
        <v>12</v>
      </c>
      <c r="K321" s="214">
        <f t="shared" si="40"/>
        <v>23</v>
      </c>
      <c r="L321" s="396" t="s">
        <v>1087</v>
      </c>
      <c r="M321" s="214" t="s">
        <v>1051</v>
      </c>
      <c r="N321" s="202">
        <v>215</v>
      </c>
      <c r="O321" s="202" t="s">
        <v>1088</v>
      </c>
      <c r="P321" s="396" t="s">
        <v>1089</v>
      </c>
      <c r="Q321" s="202">
        <v>3</v>
      </c>
      <c r="R321" s="396" t="s">
        <v>1090</v>
      </c>
      <c r="S321" s="467">
        <v>11</v>
      </c>
      <c r="T321" s="467">
        <v>12</v>
      </c>
      <c r="U321" s="467">
        <v>12</v>
      </c>
      <c r="V321" s="276" t="s">
        <v>1091</v>
      </c>
      <c r="W321" s="467">
        <v>1</v>
      </c>
      <c r="X321" s="467">
        <v>1</v>
      </c>
      <c r="Y321" s="467" t="s">
        <v>68</v>
      </c>
      <c r="Z321" s="467" t="s">
        <v>68</v>
      </c>
      <c r="AA321" s="467" t="s">
        <v>68</v>
      </c>
      <c r="AB321" s="276" t="s">
        <v>1091</v>
      </c>
      <c r="AC321" s="276" t="s">
        <v>1092</v>
      </c>
      <c r="AD321" s="467"/>
      <c r="AE321" s="467" t="s">
        <v>55</v>
      </c>
      <c r="AF321" s="467"/>
      <c r="AG321" s="467" t="s">
        <v>55</v>
      </c>
      <c r="AH321" s="276" t="s">
        <v>1093</v>
      </c>
      <c r="AI321" s="276" t="s">
        <v>1094</v>
      </c>
      <c r="AJ321" s="469">
        <v>0.94</v>
      </c>
      <c r="AK321" s="276" t="s">
        <v>1063</v>
      </c>
      <c r="AL321" s="467"/>
      <c r="AM321" s="470"/>
    </row>
    <row r="322" spans="1:39" ht="101.25">
      <c r="A322" s="299" t="s">
        <v>1168</v>
      </c>
      <c r="B322" s="202" t="s">
        <v>1095</v>
      </c>
      <c r="C322" s="202"/>
      <c r="D322" s="202" t="s">
        <v>72</v>
      </c>
      <c r="E322" s="202"/>
      <c r="F322" s="396" t="s">
        <v>1096</v>
      </c>
      <c r="G322" s="202"/>
      <c r="H322" s="202"/>
      <c r="I322" s="396">
        <v>6</v>
      </c>
      <c r="J322" s="202">
        <v>6</v>
      </c>
      <c r="K322" s="214">
        <f t="shared" si="40"/>
        <v>12</v>
      </c>
      <c r="L322" s="396" t="s">
        <v>1097</v>
      </c>
      <c r="M322" s="214" t="s">
        <v>1051</v>
      </c>
      <c r="N322" s="202">
        <v>213</v>
      </c>
      <c r="O322" s="202" t="s">
        <v>1098</v>
      </c>
      <c r="P322" s="396" t="s">
        <v>1099</v>
      </c>
      <c r="Q322" s="202">
        <v>3</v>
      </c>
      <c r="R322" s="396" t="s">
        <v>1100</v>
      </c>
      <c r="S322" s="467">
        <v>3</v>
      </c>
      <c r="T322" s="467">
        <v>3</v>
      </c>
      <c r="U322" s="467">
        <v>3</v>
      </c>
      <c r="V322" s="276" t="s">
        <v>1101</v>
      </c>
      <c r="W322" s="467">
        <v>1</v>
      </c>
      <c r="X322" s="467">
        <v>1</v>
      </c>
      <c r="Y322" s="467" t="s">
        <v>68</v>
      </c>
      <c r="Z322" s="467" t="s">
        <v>68</v>
      </c>
      <c r="AA322" s="467" t="s">
        <v>68</v>
      </c>
      <c r="AB322" s="276" t="s">
        <v>1101</v>
      </c>
      <c r="AC322" s="276" t="s">
        <v>1102</v>
      </c>
      <c r="AD322" s="467"/>
      <c r="AE322" s="467" t="s">
        <v>55</v>
      </c>
      <c r="AF322" s="467"/>
      <c r="AG322" s="467" t="s">
        <v>55</v>
      </c>
      <c r="AH322" s="276" t="s">
        <v>1103</v>
      </c>
      <c r="AI322" s="276" t="s">
        <v>1104</v>
      </c>
      <c r="AJ322" s="467">
        <v>94</v>
      </c>
      <c r="AK322" s="467" t="s">
        <v>1063</v>
      </c>
      <c r="AL322" s="467"/>
      <c r="AM322" s="470"/>
    </row>
    <row r="323" spans="1:39" ht="102.75">
      <c r="A323" s="299" t="s">
        <v>1168</v>
      </c>
      <c r="B323" s="396" t="s">
        <v>1105</v>
      </c>
      <c r="C323" s="202"/>
      <c r="D323" s="202" t="s">
        <v>72</v>
      </c>
      <c r="E323" s="202" t="s">
        <v>72</v>
      </c>
      <c r="F323" s="396" t="s">
        <v>1106</v>
      </c>
      <c r="G323" s="214"/>
      <c r="H323" s="214"/>
      <c r="I323" s="396">
        <v>10</v>
      </c>
      <c r="J323" s="214">
        <v>12</v>
      </c>
      <c r="K323" s="214">
        <f t="shared" si="40"/>
        <v>22</v>
      </c>
      <c r="L323" s="396" t="s">
        <v>1107</v>
      </c>
      <c r="M323" s="396" t="s">
        <v>1051</v>
      </c>
      <c r="N323" s="202">
        <v>480</v>
      </c>
      <c r="O323" s="202" t="s">
        <v>1088</v>
      </c>
      <c r="P323" s="396" t="s">
        <v>1108</v>
      </c>
      <c r="Q323" s="396">
        <v>1</v>
      </c>
      <c r="R323" s="396" t="s">
        <v>1109</v>
      </c>
      <c r="S323" s="467">
        <v>9</v>
      </c>
      <c r="T323" s="467">
        <v>75</v>
      </c>
      <c r="U323" s="467">
        <v>8</v>
      </c>
      <c r="V323" s="276" t="s">
        <v>1110</v>
      </c>
      <c r="W323" s="467">
        <v>6</v>
      </c>
      <c r="X323" s="467">
        <v>1</v>
      </c>
      <c r="Y323" s="467" t="s">
        <v>68</v>
      </c>
      <c r="Z323" s="467" t="s">
        <v>68</v>
      </c>
      <c r="AA323" s="467" t="s">
        <v>68</v>
      </c>
      <c r="AB323" s="276" t="s">
        <v>1110</v>
      </c>
      <c r="AC323" s="276" t="s">
        <v>1111</v>
      </c>
      <c r="AD323" s="467"/>
      <c r="AE323" s="467" t="s">
        <v>55</v>
      </c>
      <c r="AF323" s="467"/>
      <c r="AG323" s="467" t="s">
        <v>55</v>
      </c>
      <c r="AH323" s="396" t="s">
        <v>1112</v>
      </c>
      <c r="AI323" s="396" t="s">
        <v>1113</v>
      </c>
      <c r="AJ323" s="469">
        <v>0.94</v>
      </c>
      <c r="AK323" s="276" t="s">
        <v>1063</v>
      </c>
      <c r="AL323" s="467"/>
      <c r="AM323" s="470"/>
    </row>
    <row r="324" spans="1:39" ht="409.5">
      <c r="A324" s="299" t="s">
        <v>1168</v>
      </c>
      <c r="B324" s="396" t="s">
        <v>1114</v>
      </c>
      <c r="C324" s="202"/>
      <c r="D324" s="202"/>
      <c r="E324" s="202" t="s">
        <v>55</v>
      </c>
      <c r="F324" s="396" t="s">
        <v>1115</v>
      </c>
      <c r="G324" s="396"/>
      <c r="H324" s="396"/>
      <c r="I324" s="396">
        <v>32</v>
      </c>
      <c r="J324" s="396">
        <v>26</v>
      </c>
      <c r="K324" s="214">
        <f t="shared" si="40"/>
        <v>58</v>
      </c>
      <c r="L324" s="396" t="s">
        <v>1116</v>
      </c>
      <c r="M324" s="396" t="s">
        <v>1117</v>
      </c>
      <c r="N324" s="396">
        <v>285</v>
      </c>
      <c r="O324" s="396" t="s">
        <v>1118</v>
      </c>
      <c r="P324" s="396" t="s">
        <v>1119</v>
      </c>
      <c r="Q324" s="396">
        <v>2</v>
      </c>
      <c r="R324" s="396" t="s">
        <v>1120</v>
      </c>
      <c r="S324" s="276">
        <v>32</v>
      </c>
      <c r="T324" s="276">
        <v>77</v>
      </c>
      <c r="U324" s="475">
        <v>32</v>
      </c>
      <c r="V324" s="396" t="s">
        <v>1121</v>
      </c>
      <c r="W324" s="475">
        <v>2</v>
      </c>
      <c r="X324" s="475">
        <v>4</v>
      </c>
      <c r="Y324" s="475" t="s">
        <v>68</v>
      </c>
      <c r="Z324" s="475" t="s">
        <v>68</v>
      </c>
      <c r="AA324" s="475" t="s">
        <v>68</v>
      </c>
      <c r="AB324" s="396" t="s">
        <v>1121</v>
      </c>
      <c r="AC324" s="475" t="s">
        <v>1122</v>
      </c>
      <c r="AD324" s="475"/>
      <c r="AE324" s="475" t="s">
        <v>55</v>
      </c>
      <c r="AF324" s="475"/>
      <c r="AG324" s="475" t="s">
        <v>55</v>
      </c>
      <c r="AH324" s="396" t="s">
        <v>1123</v>
      </c>
      <c r="AI324" s="396" t="s">
        <v>1123</v>
      </c>
      <c r="AJ324" s="396"/>
      <c r="AK324" s="475"/>
      <c r="AL324" s="475"/>
      <c r="AM324" s="476"/>
    </row>
    <row r="325" spans="1:39" ht="409.5">
      <c r="A325" s="299" t="s">
        <v>1168</v>
      </c>
      <c r="B325" s="396" t="s">
        <v>1124</v>
      </c>
      <c r="C325" s="202"/>
      <c r="D325" s="202"/>
      <c r="E325" s="202" t="s">
        <v>55</v>
      </c>
      <c r="F325" s="396" t="s">
        <v>1125</v>
      </c>
      <c r="G325" s="214"/>
      <c r="H325" s="214"/>
      <c r="I325" s="214">
        <v>32</v>
      </c>
      <c r="J325" s="214">
        <v>26</v>
      </c>
      <c r="K325" s="214">
        <f t="shared" si="40"/>
        <v>58</v>
      </c>
      <c r="L325" s="396" t="s">
        <v>1116</v>
      </c>
      <c r="M325" s="396" t="s">
        <v>1117</v>
      </c>
      <c r="N325" s="202" t="s">
        <v>1126</v>
      </c>
      <c r="O325" s="202" t="s">
        <v>1118</v>
      </c>
      <c r="P325" s="396" t="s">
        <v>1127</v>
      </c>
      <c r="Q325" s="396">
        <v>2</v>
      </c>
      <c r="R325" s="396" t="s">
        <v>1120</v>
      </c>
      <c r="S325" s="276">
        <v>32</v>
      </c>
      <c r="T325" s="276">
        <v>77</v>
      </c>
      <c r="U325" s="475">
        <v>32</v>
      </c>
      <c r="V325" s="396" t="s">
        <v>1121</v>
      </c>
      <c r="W325" s="475">
        <v>2</v>
      </c>
      <c r="X325" s="475">
        <v>4</v>
      </c>
      <c r="Y325" s="475" t="s">
        <v>68</v>
      </c>
      <c r="Z325" s="475" t="s">
        <v>68</v>
      </c>
      <c r="AA325" s="475" t="s">
        <v>68</v>
      </c>
      <c r="AB325" s="396" t="s">
        <v>1121</v>
      </c>
      <c r="AC325" s="475" t="s">
        <v>1122</v>
      </c>
      <c r="AD325" s="475"/>
      <c r="AE325" s="475" t="s">
        <v>55</v>
      </c>
      <c r="AF325" s="475"/>
      <c r="AG325" s="475" t="s">
        <v>55</v>
      </c>
      <c r="AH325" s="396" t="s">
        <v>1123</v>
      </c>
      <c r="AI325" s="396" t="s">
        <v>1123</v>
      </c>
      <c r="AJ325" s="396"/>
      <c r="AK325" s="475"/>
      <c r="AL325" s="475"/>
      <c r="AM325" s="476"/>
    </row>
    <row r="326" spans="1:39" ht="327.75">
      <c r="A326" s="299" t="s">
        <v>1168</v>
      </c>
      <c r="B326" s="396" t="s">
        <v>1128</v>
      </c>
      <c r="C326" s="202" t="s">
        <v>72</v>
      </c>
      <c r="D326" s="202"/>
      <c r="E326" s="202"/>
      <c r="F326" s="396" t="s">
        <v>1129</v>
      </c>
      <c r="G326" s="214"/>
      <c r="H326" s="214"/>
      <c r="I326" s="214">
        <v>5</v>
      </c>
      <c r="J326" s="214" t="s">
        <v>1130</v>
      </c>
      <c r="K326" s="214">
        <f t="shared" si="40"/>
        <v>5</v>
      </c>
      <c r="L326" s="396" t="s">
        <v>1131</v>
      </c>
      <c r="M326" s="214" t="s">
        <v>1051</v>
      </c>
      <c r="N326" s="202">
        <v>332</v>
      </c>
      <c r="O326" s="396" t="s">
        <v>1118</v>
      </c>
      <c r="P326" s="396" t="s">
        <v>1132</v>
      </c>
      <c r="Q326" s="396">
        <v>1</v>
      </c>
      <c r="R326" s="396" t="s">
        <v>1133</v>
      </c>
      <c r="S326" s="202">
        <v>4</v>
      </c>
      <c r="T326" s="202">
        <v>1</v>
      </c>
      <c r="U326" s="202">
        <v>63</v>
      </c>
      <c r="V326" s="202" t="s">
        <v>1134</v>
      </c>
      <c r="W326" s="202">
        <v>1</v>
      </c>
      <c r="X326" s="202">
        <v>1</v>
      </c>
      <c r="Y326" s="202" t="s">
        <v>68</v>
      </c>
      <c r="Z326" s="202" t="s">
        <v>68</v>
      </c>
      <c r="AA326" s="202" t="s">
        <v>68</v>
      </c>
      <c r="AB326" s="396" t="s">
        <v>1135</v>
      </c>
      <c r="AC326" s="396" t="s">
        <v>1136</v>
      </c>
      <c r="AD326" s="202"/>
      <c r="AE326" s="202" t="s">
        <v>55</v>
      </c>
      <c r="AF326" s="202"/>
      <c r="AG326" s="202" t="s">
        <v>55</v>
      </c>
      <c r="AH326" s="396" t="s">
        <v>1137</v>
      </c>
      <c r="AI326" s="396" t="s">
        <v>1138</v>
      </c>
      <c r="AJ326" s="204">
        <v>0.94</v>
      </c>
      <c r="AK326" s="396" t="s">
        <v>1063</v>
      </c>
      <c r="AL326" s="202"/>
      <c r="AM326" s="478"/>
    </row>
    <row r="327" spans="1:39" ht="114">
      <c r="A327" s="299" t="s">
        <v>1168</v>
      </c>
      <c r="B327" s="396" t="s">
        <v>1139</v>
      </c>
      <c r="C327" s="202" t="s">
        <v>72</v>
      </c>
      <c r="D327" s="202"/>
      <c r="E327" s="202"/>
      <c r="F327" s="396" t="s">
        <v>1140</v>
      </c>
      <c r="G327" s="214"/>
      <c r="H327" s="214"/>
      <c r="I327" s="214">
        <v>5</v>
      </c>
      <c r="J327" s="214" t="s">
        <v>1130</v>
      </c>
      <c r="K327" s="214">
        <f t="shared" si="40"/>
        <v>5</v>
      </c>
      <c r="L327" s="396" t="s">
        <v>1141</v>
      </c>
      <c r="M327" s="214" t="s">
        <v>1051</v>
      </c>
      <c r="N327" s="202">
        <v>333</v>
      </c>
      <c r="O327" s="202" t="s">
        <v>68</v>
      </c>
      <c r="P327" s="396" t="s">
        <v>1142</v>
      </c>
      <c r="Q327" s="202">
        <v>4</v>
      </c>
      <c r="R327" s="396" t="s">
        <v>1133</v>
      </c>
      <c r="S327" s="202">
        <v>2</v>
      </c>
      <c r="T327" s="202">
        <v>1</v>
      </c>
      <c r="U327" s="202">
        <v>4</v>
      </c>
      <c r="V327" s="396" t="s">
        <v>1143</v>
      </c>
      <c r="W327" s="202">
        <v>1</v>
      </c>
      <c r="X327" s="202">
        <v>1</v>
      </c>
      <c r="Y327" s="202" t="s">
        <v>68</v>
      </c>
      <c r="Z327" s="202" t="s">
        <v>68</v>
      </c>
      <c r="AA327" s="202" t="s">
        <v>68</v>
      </c>
      <c r="AB327" s="396" t="s">
        <v>1144</v>
      </c>
      <c r="AC327" s="396" t="s">
        <v>1145</v>
      </c>
      <c r="AD327" s="202"/>
      <c r="AE327" s="202" t="s">
        <v>55</v>
      </c>
      <c r="AF327" s="202"/>
      <c r="AG327" s="202" t="s">
        <v>55</v>
      </c>
      <c r="AH327" s="396" t="s">
        <v>1137</v>
      </c>
      <c r="AI327" s="202" t="s">
        <v>1138</v>
      </c>
      <c r="AJ327" s="204">
        <v>0.94</v>
      </c>
      <c r="AK327" s="396" t="s">
        <v>1063</v>
      </c>
      <c r="AL327" s="202"/>
      <c r="AM327" s="478"/>
    </row>
    <row r="328" spans="1:39" ht="327.75">
      <c r="A328" s="299" t="s">
        <v>1168</v>
      </c>
      <c r="B328" s="396" t="s">
        <v>1146</v>
      </c>
      <c r="C328" s="202"/>
      <c r="D328" s="202"/>
      <c r="E328" s="202" t="s">
        <v>72</v>
      </c>
      <c r="F328" s="396" t="s">
        <v>1147</v>
      </c>
      <c r="G328" s="214"/>
      <c r="H328" s="214"/>
      <c r="I328" s="214">
        <v>2</v>
      </c>
      <c r="J328" s="214" t="s">
        <v>1130</v>
      </c>
      <c r="K328" s="214">
        <f t="shared" si="40"/>
        <v>2</v>
      </c>
      <c r="L328" s="396" t="s">
        <v>1148</v>
      </c>
      <c r="M328" s="214" t="s">
        <v>1051</v>
      </c>
      <c r="N328" s="202">
        <v>322</v>
      </c>
      <c r="O328" s="202" t="s">
        <v>68</v>
      </c>
      <c r="P328" s="396" t="s">
        <v>1149</v>
      </c>
      <c r="Q328" s="202">
        <v>1</v>
      </c>
      <c r="R328" s="396" t="s">
        <v>1133</v>
      </c>
      <c r="S328" s="467"/>
      <c r="T328" s="467"/>
      <c r="U328" s="467"/>
      <c r="V328" s="467"/>
      <c r="W328" s="467"/>
      <c r="X328" s="467"/>
      <c r="Y328" s="467"/>
      <c r="Z328" s="467"/>
      <c r="AA328" s="467"/>
      <c r="AB328" s="276"/>
      <c r="AC328" s="276"/>
      <c r="AD328" s="467"/>
      <c r="AE328" s="467"/>
      <c r="AF328" s="467"/>
      <c r="AG328" s="467"/>
      <c r="AH328" s="276"/>
      <c r="AI328" s="467"/>
      <c r="AJ328" s="467"/>
      <c r="AK328" s="467"/>
      <c r="AL328" s="467"/>
      <c r="AM328" s="479" t="s">
        <v>1150</v>
      </c>
    </row>
    <row r="329" spans="1:39" ht="136.5">
      <c r="A329" s="299" t="s">
        <v>1168</v>
      </c>
      <c r="B329" s="396" t="s">
        <v>1151</v>
      </c>
      <c r="C329" s="202"/>
      <c r="D329" s="202"/>
      <c r="E329" s="202" t="s">
        <v>72</v>
      </c>
      <c r="F329" s="396" t="s">
        <v>1152</v>
      </c>
      <c r="G329" s="214"/>
      <c r="H329" s="214"/>
      <c r="I329" s="214">
        <v>2</v>
      </c>
      <c r="J329" s="214" t="s">
        <v>1130</v>
      </c>
      <c r="K329" s="214">
        <f t="shared" si="40"/>
        <v>2</v>
      </c>
      <c r="L329" s="396" t="s">
        <v>1148</v>
      </c>
      <c r="M329" s="214" t="s">
        <v>1051</v>
      </c>
      <c r="N329" s="202">
        <v>323</v>
      </c>
      <c r="O329" s="202" t="s">
        <v>68</v>
      </c>
      <c r="P329" s="396" t="s">
        <v>1153</v>
      </c>
      <c r="Q329" s="202">
        <v>1</v>
      </c>
      <c r="R329" s="396" t="s">
        <v>1133</v>
      </c>
      <c r="S329" s="467"/>
      <c r="T329" s="467"/>
      <c r="U329" s="467"/>
      <c r="V329" s="467"/>
      <c r="W329" s="467"/>
      <c r="X329" s="467"/>
      <c r="Y329" s="467"/>
      <c r="Z329" s="467"/>
      <c r="AA329" s="467"/>
      <c r="AB329" s="467"/>
      <c r="AC329" s="467"/>
      <c r="AD329" s="467"/>
      <c r="AE329" s="467"/>
      <c r="AF329" s="467"/>
      <c r="AG329" s="467"/>
      <c r="AH329" s="467"/>
      <c r="AI329" s="467"/>
      <c r="AJ329" s="469"/>
      <c r="AK329" s="467"/>
      <c r="AL329" s="467"/>
      <c r="AM329" s="479" t="s">
        <v>1150</v>
      </c>
    </row>
    <row r="330" spans="1:39" ht="125.25">
      <c r="A330" s="299" t="s">
        <v>1168</v>
      </c>
      <c r="B330" s="396" t="s">
        <v>1154</v>
      </c>
      <c r="C330" s="202"/>
      <c r="D330" s="202" t="s">
        <v>55</v>
      </c>
      <c r="E330" s="202"/>
      <c r="F330" s="396" t="s">
        <v>1155</v>
      </c>
      <c r="G330" s="214"/>
      <c r="H330" s="214"/>
      <c r="I330" s="214">
        <v>3</v>
      </c>
      <c r="J330" s="214" t="s">
        <v>1130</v>
      </c>
      <c r="K330" s="214">
        <f t="shared" si="40"/>
        <v>3</v>
      </c>
      <c r="L330" s="396" t="s">
        <v>1156</v>
      </c>
      <c r="M330" s="214" t="s">
        <v>1051</v>
      </c>
      <c r="N330" s="202">
        <v>324</v>
      </c>
      <c r="O330" s="202" t="s">
        <v>68</v>
      </c>
      <c r="P330" s="396" t="s">
        <v>1157</v>
      </c>
      <c r="Q330" s="202">
        <v>4</v>
      </c>
      <c r="R330" s="396" t="s">
        <v>1133</v>
      </c>
      <c r="S330" s="467"/>
      <c r="T330" s="467"/>
      <c r="U330" s="467"/>
      <c r="V330" s="467"/>
      <c r="W330" s="467"/>
      <c r="X330" s="467"/>
      <c r="Y330" s="467"/>
      <c r="Z330" s="467"/>
      <c r="AA330" s="467"/>
      <c r="AB330" s="467"/>
      <c r="AC330" s="467"/>
      <c r="AD330" s="467"/>
      <c r="AE330" s="467"/>
      <c r="AF330" s="467"/>
      <c r="AG330" s="467"/>
      <c r="AH330" s="467"/>
      <c r="AI330" s="467"/>
      <c r="AJ330" s="467"/>
      <c r="AK330" s="467"/>
      <c r="AL330" s="467"/>
      <c r="AM330" s="479" t="s">
        <v>1150</v>
      </c>
    </row>
    <row r="331" spans="1:39" ht="125.25">
      <c r="A331" s="299" t="s">
        <v>1168</v>
      </c>
      <c r="B331" s="396" t="s">
        <v>1158</v>
      </c>
      <c r="C331" s="202"/>
      <c r="D331" s="202" t="s">
        <v>55</v>
      </c>
      <c r="E331" s="202"/>
      <c r="F331" s="396" t="s">
        <v>1159</v>
      </c>
      <c r="G331" s="214"/>
      <c r="H331" s="214"/>
      <c r="I331" s="214">
        <v>5</v>
      </c>
      <c r="J331" s="214" t="s">
        <v>1130</v>
      </c>
      <c r="K331" s="214">
        <f t="shared" si="40"/>
        <v>5</v>
      </c>
      <c r="L331" s="396" t="s">
        <v>1156</v>
      </c>
      <c r="M331" s="214" t="s">
        <v>1051</v>
      </c>
      <c r="N331" s="202">
        <v>326</v>
      </c>
      <c r="O331" s="202" t="s">
        <v>68</v>
      </c>
      <c r="P331" s="396" t="s">
        <v>1160</v>
      </c>
      <c r="Q331" s="202">
        <v>1</v>
      </c>
      <c r="R331" s="396" t="s">
        <v>1133</v>
      </c>
      <c r="S331" s="467"/>
      <c r="T331" s="467"/>
      <c r="U331" s="467"/>
      <c r="V331" s="467"/>
      <c r="W331" s="467"/>
      <c r="X331" s="467"/>
      <c r="Y331" s="467"/>
      <c r="Z331" s="467"/>
      <c r="AA331" s="467"/>
      <c r="AB331" s="276"/>
      <c r="AC331" s="276"/>
      <c r="AD331" s="467"/>
      <c r="AE331" s="467"/>
      <c r="AF331" s="467"/>
      <c r="AG331" s="467"/>
      <c r="AH331" s="396"/>
      <c r="AI331" s="396"/>
      <c r="AJ331" s="469"/>
      <c r="AK331" s="467"/>
      <c r="AL331" s="467"/>
      <c r="AM331" s="479" t="s">
        <v>1150</v>
      </c>
    </row>
    <row r="332" spans="1:39" ht="126" thickBot="1">
      <c r="A332" s="299" t="s">
        <v>1168</v>
      </c>
      <c r="B332" s="396" t="s">
        <v>1161</v>
      </c>
      <c r="C332" s="202"/>
      <c r="D332" s="202"/>
      <c r="E332" s="202" t="s">
        <v>55</v>
      </c>
      <c r="F332" s="396" t="s">
        <v>1162</v>
      </c>
      <c r="G332" s="214"/>
      <c r="H332" s="214"/>
      <c r="I332" s="214">
        <v>1</v>
      </c>
      <c r="J332" s="214" t="s">
        <v>1130</v>
      </c>
      <c r="K332" s="214">
        <f t="shared" si="40"/>
        <v>1</v>
      </c>
      <c r="L332" s="396" t="s">
        <v>1163</v>
      </c>
      <c r="M332" s="396" t="s">
        <v>1051</v>
      </c>
      <c r="N332" s="202">
        <v>329</v>
      </c>
      <c r="O332" s="202" t="s">
        <v>1164</v>
      </c>
      <c r="P332" s="396" t="s">
        <v>1165</v>
      </c>
      <c r="Q332" s="396">
        <v>1</v>
      </c>
      <c r="R332" s="396" t="s">
        <v>1120</v>
      </c>
      <c r="S332" s="467"/>
      <c r="T332" s="467"/>
      <c r="U332" s="467"/>
      <c r="V332" s="467"/>
      <c r="W332" s="467"/>
      <c r="X332" s="467"/>
      <c r="Y332" s="467"/>
      <c r="Z332" s="467"/>
      <c r="AA332" s="467"/>
      <c r="AB332" s="467"/>
      <c r="AC332" s="467"/>
      <c r="AD332" s="467"/>
      <c r="AE332" s="467"/>
      <c r="AF332" s="467"/>
      <c r="AG332" s="467"/>
      <c r="AH332" s="467"/>
      <c r="AI332" s="467"/>
      <c r="AJ332" s="469"/>
      <c r="AK332" s="467"/>
      <c r="AL332" s="467"/>
      <c r="AM332" s="479" t="s">
        <v>1150</v>
      </c>
    </row>
    <row r="333" spans="1:39" ht="409.6">
      <c r="A333" s="291" t="s">
        <v>1169</v>
      </c>
      <c r="B333" s="483" t="s">
        <v>1170</v>
      </c>
      <c r="C333" s="244"/>
      <c r="D333" s="244" t="s">
        <v>55</v>
      </c>
      <c r="E333" s="365"/>
      <c r="F333" s="484" t="s">
        <v>1171</v>
      </c>
      <c r="G333" s="485" t="s">
        <v>68</v>
      </c>
      <c r="H333" s="485" t="s">
        <v>68</v>
      </c>
      <c r="I333" s="485" t="s">
        <v>68</v>
      </c>
      <c r="J333" s="485" t="s">
        <v>68</v>
      </c>
      <c r="K333" s="486">
        <f t="shared" ref="K333:K336" si="41">SUM(G333:J333)</f>
        <v>0</v>
      </c>
      <c r="L333" s="487" t="s">
        <v>1172</v>
      </c>
      <c r="M333" s="487" t="s">
        <v>1051</v>
      </c>
      <c r="N333" s="437"/>
      <c r="O333" s="437" t="s">
        <v>57</v>
      </c>
      <c r="P333" s="488" t="s">
        <v>1173</v>
      </c>
      <c r="Q333" s="365"/>
      <c r="R333" s="488" t="s">
        <v>1174</v>
      </c>
      <c r="S333" s="40">
        <v>13</v>
      </c>
      <c r="T333" s="51">
        <v>13</v>
      </c>
      <c r="U333" s="51">
        <f t="shared" ref="U333:U335" si="42">SUM(T333)</f>
        <v>13</v>
      </c>
      <c r="V333" s="484" t="s">
        <v>1175</v>
      </c>
      <c r="W333" s="51">
        <f t="shared" ref="W333:W336" si="43">SUM(U333)</f>
        <v>13</v>
      </c>
      <c r="X333" s="51">
        <f t="shared" ref="X333:X336" si="44">SUM(W333,S333)</f>
        <v>26</v>
      </c>
      <c r="Y333" s="51"/>
      <c r="Z333" s="51">
        <f t="shared" ref="Z333:Z336" si="45">SUM(X333)</f>
        <v>26</v>
      </c>
      <c r="AA333" s="51">
        <f t="shared" ref="AA333:AA336" si="46">SUM(Z333)</f>
        <v>26</v>
      </c>
      <c r="AB333" s="51"/>
      <c r="AC333" s="51"/>
      <c r="AD333" s="51">
        <f t="shared" ref="AD333:AD336" si="47">SUM(AA333)</f>
        <v>26</v>
      </c>
      <c r="AE333" s="51">
        <f t="shared" ref="AE333:AG336" si="48">SUM(AD333)</f>
        <v>26</v>
      </c>
      <c r="AF333" s="51">
        <f t="shared" si="48"/>
        <v>26</v>
      </c>
      <c r="AG333" s="51">
        <f t="shared" si="48"/>
        <v>26</v>
      </c>
      <c r="AH333" s="56" t="s">
        <v>1176</v>
      </c>
      <c r="AI333" s="381"/>
      <c r="AJ333" s="364" t="s">
        <v>1177</v>
      </c>
      <c r="AK333" s="51">
        <v>13</v>
      </c>
      <c r="AL333" s="224"/>
      <c r="AM333" s="489"/>
    </row>
    <row r="334" spans="1:39" ht="113.25">
      <c r="A334" s="299" t="s">
        <v>1169</v>
      </c>
      <c r="B334" s="504" t="s">
        <v>1178</v>
      </c>
      <c r="C334" s="281"/>
      <c r="D334" s="281" t="s">
        <v>55</v>
      </c>
      <c r="E334" s="365"/>
      <c r="F334" s="284" t="s">
        <v>1179</v>
      </c>
      <c r="G334" s="235"/>
      <c r="H334" s="434"/>
      <c r="I334" s="173"/>
      <c r="J334" s="240"/>
      <c r="K334" s="435">
        <f t="shared" si="41"/>
        <v>0</v>
      </c>
      <c r="L334" s="487" t="s">
        <v>1172</v>
      </c>
      <c r="M334" s="487" t="s">
        <v>1051</v>
      </c>
      <c r="N334" s="437"/>
      <c r="O334" s="437" t="s">
        <v>57</v>
      </c>
      <c r="P334" s="488" t="s">
        <v>1173</v>
      </c>
      <c r="Q334" s="365"/>
      <c r="R334" s="488" t="s">
        <v>1174</v>
      </c>
      <c r="S334" s="490">
        <f>SUM(K334)</f>
        <v>0</v>
      </c>
      <c r="T334" s="235"/>
      <c r="U334" s="235">
        <f t="shared" si="42"/>
        <v>0</v>
      </c>
      <c r="V334" s="235"/>
      <c r="W334" s="51">
        <f t="shared" si="43"/>
        <v>0</v>
      </c>
      <c r="X334" s="51">
        <f t="shared" si="44"/>
        <v>0</v>
      </c>
      <c r="Y334" s="51"/>
      <c r="Z334" s="51">
        <f t="shared" si="45"/>
        <v>0</v>
      </c>
      <c r="AA334" s="51">
        <f t="shared" si="46"/>
        <v>0</v>
      </c>
      <c r="AB334" s="51"/>
      <c r="AC334" s="51"/>
      <c r="AD334" s="51">
        <f t="shared" si="47"/>
        <v>0</v>
      </c>
      <c r="AE334" s="51">
        <f t="shared" si="48"/>
        <v>0</v>
      </c>
      <c r="AF334" s="51">
        <f t="shared" si="48"/>
        <v>0</v>
      </c>
      <c r="AG334" s="51">
        <f t="shared" si="48"/>
        <v>0</v>
      </c>
      <c r="AH334" s="56"/>
      <c r="AI334" s="57"/>
      <c r="AJ334" s="376"/>
      <c r="AK334" s="51"/>
      <c r="AL334" s="224"/>
      <c r="AM334" s="377"/>
    </row>
    <row r="335" spans="1:39" ht="405">
      <c r="A335" s="299" t="s">
        <v>1169</v>
      </c>
      <c r="B335" s="505" t="s">
        <v>1180</v>
      </c>
      <c r="C335" s="281"/>
      <c r="D335" s="281" t="s">
        <v>55</v>
      </c>
      <c r="E335" s="374"/>
      <c r="F335" s="284" t="s">
        <v>1181</v>
      </c>
      <c r="G335" s="173" t="s">
        <v>68</v>
      </c>
      <c r="H335" s="492" t="s">
        <v>68</v>
      </c>
      <c r="I335" s="173" t="s">
        <v>68</v>
      </c>
      <c r="J335" s="240" t="s">
        <v>68</v>
      </c>
      <c r="K335" s="435">
        <f t="shared" si="41"/>
        <v>0</v>
      </c>
      <c r="L335" s="487" t="s">
        <v>1172</v>
      </c>
      <c r="M335" s="487" t="s">
        <v>1051</v>
      </c>
      <c r="N335" s="493"/>
      <c r="O335" s="437" t="s">
        <v>57</v>
      </c>
      <c r="P335" s="488" t="s">
        <v>1173</v>
      </c>
      <c r="Q335" s="374"/>
      <c r="R335" s="488" t="s">
        <v>1174</v>
      </c>
      <c r="S335" s="64">
        <v>10</v>
      </c>
      <c r="T335" s="65">
        <v>10</v>
      </c>
      <c r="U335" s="65">
        <f t="shared" si="42"/>
        <v>10</v>
      </c>
      <c r="V335" s="203" t="s">
        <v>1182</v>
      </c>
      <c r="W335" s="65">
        <f t="shared" si="43"/>
        <v>10</v>
      </c>
      <c r="X335" s="65">
        <f t="shared" si="44"/>
        <v>20</v>
      </c>
      <c r="Y335" s="65" t="s">
        <v>68</v>
      </c>
      <c r="Z335" s="65">
        <f t="shared" si="45"/>
        <v>20</v>
      </c>
      <c r="AA335" s="65">
        <f t="shared" si="46"/>
        <v>20</v>
      </c>
      <c r="AB335" s="65" t="s">
        <v>68</v>
      </c>
      <c r="AC335" s="56" t="s">
        <v>1183</v>
      </c>
      <c r="AD335" s="65">
        <f t="shared" si="47"/>
        <v>20</v>
      </c>
      <c r="AE335" s="65">
        <f t="shared" si="48"/>
        <v>20</v>
      </c>
      <c r="AF335" s="65">
        <f t="shared" si="48"/>
        <v>20</v>
      </c>
      <c r="AG335" s="65">
        <f t="shared" si="48"/>
        <v>20</v>
      </c>
      <c r="AH335" s="56" t="s">
        <v>1184</v>
      </c>
      <c r="AI335" s="57" t="s">
        <v>1185</v>
      </c>
      <c r="AJ335" s="376"/>
      <c r="AK335" s="65">
        <v>10</v>
      </c>
      <c r="AL335" s="376"/>
      <c r="AM335" s="377"/>
    </row>
    <row r="336" spans="1:39" ht="146.25">
      <c r="A336" s="535" t="s">
        <v>1169</v>
      </c>
      <c r="B336" s="506" t="s">
        <v>1186</v>
      </c>
      <c r="C336" s="378"/>
      <c r="D336" s="164" t="s">
        <v>55</v>
      </c>
      <c r="E336" s="379"/>
      <c r="F336" s="536" t="s">
        <v>1187</v>
      </c>
      <c r="G336" s="164" t="s">
        <v>68</v>
      </c>
      <c r="H336" s="164" t="s">
        <v>68</v>
      </c>
      <c r="I336" s="164" t="s">
        <v>68</v>
      </c>
      <c r="J336" s="164" t="s">
        <v>68</v>
      </c>
      <c r="K336" s="537">
        <f t="shared" si="41"/>
        <v>0</v>
      </c>
      <c r="L336" s="519" t="s">
        <v>1172</v>
      </c>
      <c r="M336" s="519" t="s">
        <v>1051</v>
      </c>
      <c r="N336" s="168" t="s">
        <v>68</v>
      </c>
      <c r="O336" s="168" t="s">
        <v>57</v>
      </c>
      <c r="P336" s="538" t="s">
        <v>1173</v>
      </c>
      <c r="Q336" s="496"/>
      <c r="R336" s="538" t="s">
        <v>1174</v>
      </c>
      <c r="S336" s="193">
        <v>4</v>
      </c>
      <c r="T336" s="77"/>
      <c r="U336" s="77">
        <v>4</v>
      </c>
      <c r="V336" s="78" t="s">
        <v>1188</v>
      </c>
      <c r="W336" s="383">
        <f t="shared" si="43"/>
        <v>4</v>
      </c>
      <c r="X336" s="77">
        <f t="shared" si="44"/>
        <v>8</v>
      </c>
      <c r="Y336" s="77" t="s">
        <v>68</v>
      </c>
      <c r="Z336" s="77">
        <f t="shared" si="45"/>
        <v>8</v>
      </c>
      <c r="AA336" s="77">
        <f t="shared" si="46"/>
        <v>8</v>
      </c>
      <c r="AB336" s="77" t="s">
        <v>68</v>
      </c>
      <c r="AC336" s="78" t="s">
        <v>1183</v>
      </c>
      <c r="AD336" s="77">
        <f t="shared" si="47"/>
        <v>8</v>
      </c>
      <c r="AE336" s="77">
        <f t="shared" si="48"/>
        <v>8</v>
      </c>
      <c r="AF336" s="77">
        <f t="shared" si="48"/>
        <v>8</v>
      </c>
      <c r="AG336" s="77">
        <f t="shared" si="48"/>
        <v>8</v>
      </c>
      <c r="AH336" s="78" t="s">
        <v>1189</v>
      </c>
      <c r="AI336" s="194" t="s">
        <v>1190</v>
      </c>
      <c r="AJ336" s="385"/>
      <c r="AK336" s="77">
        <v>4</v>
      </c>
      <c r="AL336" s="383"/>
      <c r="AM336" s="386"/>
    </row>
    <row r="337" spans="1:39" ht="135">
      <c r="A337" s="299" t="s">
        <v>1336</v>
      </c>
      <c r="B337" s="396" t="s">
        <v>1222</v>
      </c>
      <c r="C337" s="65"/>
      <c r="D337" s="65"/>
      <c r="E337" s="65" t="s">
        <v>55</v>
      </c>
      <c r="F337" s="56" t="s">
        <v>1223</v>
      </c>
      <c r="G337" s="540"/>
      <c r="H337" s="540"/>
      <c r="I337" s="65">
        <v>20</v>
      </c>
      <c r="J337" s="65">
        <v>30</v>
      </c>
      <c r="K337" s="214">
        <f t="shared" ref="K337:K378" si="49">SUM(G337:J337)</f>
        <v>50</v>
      </c>
      <c r="L337" s="56" t="s">
        <v>1224</v>
      </c>
      <c r="M337" s="56" t="s">
        <v>1177</v>
      </c>
      <c r="N337" s="56" t="s">
        <v>1225</v>
      </c>
      <c r="O337" s="56" t="s">
        <v>1226</v>
      </c>
      <c r="P337" s="56" t="s">
        <v>1227</v>
      </c>
      <c r="Q337" s="396">
        <v>50</v>
      </c>
      <c r="R337" s="56" t="s">
        <v>1228</v>
      </c>
      <c r="S337" s="396">
        <v>86</v>
      </c>
      <c r="T337" s="396">
        <v>1</v>
      </c>
      <c r="U337" s="396">
        <v>1</v>
      </c>
      <c r="V337" s="396" t="s">
        <v>1229</v>
      </c>
      <c r="W337" s="396">
        <v>1</v>
      </c>
      <c r="X337" s="396"/>
      <c r="Y337" s="396"/>
      <c r="Z337" s="396"/>
      <c r="AA337" s="396"/>
      <c r="AB337" s="396" t="s">
        <v>1230</v>
      </c>
      <c r="AC337" s="541">
        <v>43013</v>
      </c>
      <c r="AD337" s="396"/>
      <c r="AE337" s="396" t="s">
        <v>55</v>
      </c>
      <c r="AF337" s="396"/>
      <c r="AG337" s="396" t="s">
        <v>55</v>
      </c>
      <c r="AH337" s="396" t="s">
        <v>1231</v>
      </c>
      <c r="AI337" s="56" t="s">
        <v>1232</v>
      </c>
      <c r="AJ337" s="396"/>
      <c r="AK337" s="396"/>
      <c r="AL337" s="396"/>
      <c r="AM337" s="478"/>
    </row>
    <row r="338" spans="1:39" ht="135">
      <c r="A338" s="299" t="s">
        <v>1336</v>
      </c>
      <c r="B338" s="396" t="s">
        <v>1222</v>
      </c>
      <c r="C338" s="65"/>
      <c r="D338" s="65"/>
      <c r="E338" s="65" t="s">
        <v>55</v>
      </c>
      <c r="F338" s="56" t="s">
        <v>1223</v>
      </c>
      <c r="G338" s="540"/>
      <c r="H338" s="540"/>
      <c r="I338" s="65">
        <v>20</v>
      </c>
      <c r="J338" s="65">
        <v>30</v>
      </c>
      <c r="K338" s="214">
        <f t="shared" si="49"/>
        <v>50</v>
      </c>
      <c r="L338" s="56" t="s">
        <v>1224</v>
      </c>
      <c r="M338" s="56" t="s">
        <v>1177</v>
      </c>
      <c r="N338" s="56" t="s">
        <v>1225</v>
      </c>
      <c r="O338" s="56" t="s">
        <v>1226</v>
      </c>
      <c r="P338" s="56" t="s">
        <v>1227</v>
      </c>
      <c r="Q338" s="396">
        <v>50</v>
      </c>
      <c r="R338" s="56" t="s">
        <v>1228</v>
      </c>
      <c r="S338" s="396">
        <v>86</v>
      </c>
      <c r="T338" s="396">
        <v>1</v>
      </c>
      <c r="U338" s="396">
        <v>1</v>
      </c>
      <c r="V338" s="396" t="s">
        <v>1234</v>
      </c>
      <c r="W338" s="396">
        <v>1</v>
      </c>
      <c r="X338" s="396"/>
      <c r="Y338" s="396"/>
      <c r="Z338" s="396"/>
      <c r="AA338" s="396"/>
      <c r="AB338" s="396" t="s">
        <v>1230</v>
      </c>
      <c r="AC338" s="541">
        <v>43018</v>
      </c>
      <c r="AD338" s="396"/>
      <c r="AE338" s="396" t="s">
        <v>55</v>
      </c>
      <c r="AF338" s="396"/>
      <c r="AG338" s="396" t="s">
        <v>55</v>
      </c>
      <c r="AH338" s="396" t="s">
        <v>1235</v>
      </c>
      <c r="AI338" s="56" t="s">
        <v>1232</v>
      </c>
      <c r="AJ338" s="396"/>
      <c r="AK338" s="396"/>
      <c r="AL338" s="396"/>
      <c r="AM338" s="56" t="s">
        <v>1236</v>
      </c>
    </row>
    <row r="339" spans="1:39" ht="135">
      <c r="A339" s="299" t="s">
        <v>1336</v>
      </c>
      <c r="B339" s="396" t="s">
        <v>1237</v>
      </c>
      <c r="C339" s="65"/>
      <c r="D339" s="65"/>
      <c r="E339" s="65" t="s">
        <v>55</v>
      </c>
      <c r="F339" s="56" t="s">
        <v>1223</v>
      </c>
      <c r="G339" s="540"/>
      <c r="H339" s="540"/>
      <c r="I339" s="65">
        <v>20</v>
      </c>
      <c r="J339" s="65">
        <v>30</v>
      </c>
      <c r="K339" s="214">
        <f t="shared" si="49"/>
        <v>50</v>
      </c>
      <c r="L339" s="56" t="s">
        <v>1224</v>
      </c>
      <c r="M339" s="56" t="s">
        <v>1177</v>
      </c>
      <c r="N339" s="56" t="s">
        <v>1225</v>
      </c>
      <c r="O339" s="56" t="s">
        <v>1226</v>
      </c>
      <c r="P339" s="56" t="s">
        <v>1227</v>
      </c>
      <c r="Q339" s="396">
        <v>50</v>
      </c>
      <c r="R339" s="56" t="s">
        <v>1228</v>
      </c>
      <c r="S339" s="396">
        <v>86</v>
      </c>
      <c r="T339" s="396">
        <v>2</v>
      </c>
      <c r="U339" s="396">
        <v>2</v>
      </c>
      <c r="V339" s="396" t="s">
        <v>1238</v>
      </c>
      <c r="W339" s="396">
        <v>1</v>
      </c>
      <c r="X339" s="396"/>
      <c r="Y339" s="396"/>
      <c r="Z339" s="396"/>
      <c r="AA339" s="396"/>
      <c r="AB339" s="396" t="s">
        <v>1230</v>
      </c>
      <c r="AC339" s="541">
        <v>43026</v>
      </c>
      <c r="AD339" s="396"/>
      <c r="AE339" s="396" t="s">
        <v>55</v>
      </c>
      <c r="AF339" s="396"/>
      <c r="AG339" s="396" t="s">
        <v>55</v>
      </c>
      <c r="AH339" s="396" t="s">
        <v>1231</v>
      </c>
      <c r="AI339" s="56" t="s">
        <v>1232</v>
      </c>
      <c r="AJ339" s="396"/>
      <c r="AK339" s="396"/>
      <c r="AL339" s="396"/>
      <c r="AM339" s="478"/>
    </row>
    <row r="340" spans="1:39" ht="135">
      <c r="A340" s="299" t="s">
        <v>1336</v>
      </c>
      <c r="B340" s="396" t="s">
        <v>1239</v>
      </c>
      <c r="C340" s="65"/>
      <c r="D340" s="65"/>
      <c r="E340" s="65" t="s">
        <v>55</v>
      </c>
      <c r="F340" s="56" t="s">
        <v>1240</v>
      </c>
      <c r="G340" s="540"/>
      <c r="H340" s="540"/>
      <c r="I340" s="65">
        <v>20</v>
      </c>
      <c r="J340" s="65">
        <v>30</v>
      </c>
      <c r="K340" s="214">
        <f t="shared" si="49"/>
        <v>50</v>
      </c>
      <c r="L340" s="56" t="s">
        <v>1224</v>
      </c>
      <c r="M340" s="56" t="s">
        <v>1177</v>
      </c>
      <c r="N340" s="56" t="s">
        <v>1225</v>
      </c>
      <c r="O340" s="56" t="s">
        <v>1226</v>
      </c>
      <c r="P340" s="56" t="s">
        <v>1227</v>
      </c>
      <c r="Q340" s="396">
        <v>50</v>
      </c>
      <c r="R340" s="56" t="s">
        <v>1228</v>
      </c>
      <c r="S340" s="396">
        <v>86</v>
      </c>
      <c r="T340" s="396">
        <v>1</v>
      </c>
      <c r="U340" s="396">
        <v>1</v>
      </c>
      <c r="V340" s="396" t="s">
        <v>1241</v>
      </c>
      <c r="W340" s="396">
        <v>1</v>
      </c>
      <c r="X340" s="396"/>
      <c r="Y340" s="396"/>
      <c r="Z340" s="396"/>
      <c r="AA340" s="396"/>
      <c r="AB340" s="396" t="s">
        <v>1230</v>
      </c>
      <c r="AC340" s="541">
        <v>43027</v>
      </c>
      <c r="AD340" s="396"/>
      <c r="AE340" s="396" t="s">
        <v>55</v>
      </c>
      <c r="AF340" s="396"/>
      <c r="AG340" s="396" t="s">
        <v>55</v>
      </c>
      <c r="AH340" s="396" t="s">
        <v>1231</v>
      </c>
      <c r="AI340" s="56" t="s">
        <v>1242</v>
      </c>
      <c r="AJ340" s="396"/>
      <c r="AK340" s="396"/>
      <c r="AL340" s="396"/>
      <c r="AM340" s="478"/>
    </row>
    <row r="341" spans="1:39" ht="135">
      <c r="A341" s="299" t="s">
        <v>1336</v>
      </c>
      <c r="B341" s="396" t="s">
        <v>1243</v>
      </c>
      <c r="C341" s="65"/>
      <c r="D341" s="65"/>
      <c r="E341" s="65" t="s">
        <v>55</v>
      </c>
      <c r="F341" s="56" t="s">
        <v>1223</v>
      </c>
      <c r="G341" s="540"/>
      <c r="H341" s="540"/>
      <c r="I341" s="65">
        <v>20</v>
      </c>
      <c r="J341" s="65">
        <v>30</v>
      </c>
      <c r="K341" s="214">
        <f t="shared" si="49"/>
        <v>50</v>
      </c>
      <c r="L341" s="56" t="s">
        <v>1224</v>
      </c>
      <c r="M341" s="56" t="s">
        <v>1177</v>
      </c>
      <c r="N341" s="56" t="s">
        <v>1225</v>
      </c>
      <c r="O341" s="56" t="s">
        <v>1226</v>
      </c>
      <c r="P341" s="56" t="s">
        <v>1227</v>
      </c>
      <c r="Q341" s="396">
        <v>50</v>
      </c>
      <c r="R341" s="56" t="s">
        <v>1228</v>
      </c>
      <c r="S341" s="396">
        <v>86</v>
      </c>
      <c r="T341" s="396">
        <v>2</v>
      </c>
      <c r="U341" s="396">
        <v>2</v>
      </c>
      <c r="V341" s="396" t="s">
        <v>1244</v>
      </c>
      <c r="W341" s="396">
        <v>1</v>
      </c>
      <c r="X341" s="396"/>
      <c r="Y341" s="396"/>
      <c r="Z341" s="396"/>
      <c r="AA341" s="396"/>
      <c r="AB341" s="396" t="s">
        <v>1230</v>
      </c>
      <c r="AC341" s="541">
        <v>43038</v>
      </c>
      <c r="AD341" s="396"/>
      <c r="AE341" s="396" t="s">
        <v>55</v>
      </c>
      <c r="AF341" s="396"/>
      <c r="AG341" s="396" t="s">
        <v>55</v>
      </c>
      <c r="AH341" s="396" t="s">
        <v>1231</v>
      </c>
      <c r="AI341" s="56" t="s">
        <v>1232</v>
      </c>
      <c r="AJ341" s="396"/>
      <c r="AK341" s="396"/>
      <c r="AL341" s="396"/>
      <c r="AM341" s="478"/>
    </row>
    <row r="342" spans="1:39" ht="135">
      <c r="A342" s="299" t="s">
        <v>1336</v>
      </c>
      <c r="B342" s="396" t="s">
        <v>1243</v>
      </c>
      <c r="C342" s="65"/>
      <c r="D342" s="65"/>
      <c r="E342" s="65" t="s">
        <v>55</v>
      </c>
      <c r="F342" s="56" t="s">
        <v>1223</v>
      </c>
      <c r="G342" s="540"/>
      <c r="H342" s="540"/>
      <c r="I342" s="65">
        <v>20</v>
      </c>
      <c r="J342" s="65">
        <v>30</v>
      </c>
      <c r="K342" s="214">
        <f t="shared" si="49"/>
        <v>50</v>
      </c>
      <c r="L342" s="56" t="s">
        <v>1224</v>
      </c>
      <c r="M342" s="56" t="s">
        <v>1177</v>
      </c>
      <c r="N342" s="56" t="s">
        <v>1225</v>
      </c>
      <c r="O342" s="56" t="s">
        <v>1226</v>
      </c>
      <c r="P342" s="56" t="s">
        <v>1227</v>
      </c>
      <c r="Q342" s="396">
        <v>50</v>
      </c>
      <c r="R342" s="56" t="s">
        <v>1228</v>
      </c>
      <c r="S342" s="396">
        <v>86</v>
      </c>
      <c r="T342" s="396">
        <v>1</v>
      </c>
      <c r="U342" s="396">
        <v>1</v>
      </c>
      <c r="V342" s="396" t="s">
        <v>1245</v>
      </c>
      <c r="W342" s="396">
        <v>1</v>
      </c>
      <c r="X342" s="396"/>
      <c r="Y342" s="396"/>
      <c r="Z342" s="396"/>
      <c r="AA342" s="396"/>
      <c r="AB342" s="396" t="s">
        <v>1230</v>
      </c>
      <c r="AC342" s="541">
        <v>43010</v>
      </c>
      <c r="AD342" s="396"/>
      <c r="AE342" s="396" t="s">
        <v>55</v>
      </c>
      <c r="AF342" s="396"/>
      <c r="AG342" s="396" t="s">
        <v>55</v>
      </c>
      <c r="AH342" s="396" t="s">
        <v>1246</v>
      </c>
      <c r="AI342" s="56" t="s">
        <v>1232</v>
      </c>
      <c r="AJ342" s="396"/>
      <c r="AK342" s="396"/>
      <c r="AL342" s="396"/>
      <c r="AM342" s="478"/>
    </row>
    <row r="343" spans="1:39" ht="135">
      <c r="A343" s="299" t="s">
        <v>1336</v>
      </c>
      <c r="B343" s="396" t="s">
        <v>1243</v>
      </c>
      <c r="C343" s="65"/>
      <c r="D343" s="65"/>
      <c r="E343" s="65" t="s">
        <v>55</v>
      </c>
      <c r="F343" s="56" t="s">
        <v>1223</v>
      </c>
      <c r="G343" s="540"/>
      <c r="H343" s="540"/>
      <c r="I343" s="65">
        <v>20</v>
      </c>
      <c r="J343" s="65">
        <v>30</v>
      </c>
      <c r="K343" s="214">
        <f t="shared" si="49"/>
        <v>50</v>
      </c>
      <c r="L343" s="56" t="s">
        <v>1224</v>
      </c>
      <c r="M343" s="56" t="s">
        <v>1177</v>
      </c>
      <c r="N343" s="56" t="s">
        <v>1225</v>
      </c>
      <c r="O343" s="56" t="s">
        <v>1226</v>
      </c>
      <c r="P343" s="56" t="s">
        <v>1227</v>
      </c>
      <c r="Q343" s="396">
        <v>50</v>
      </c>
      <c r="R343" s="56" t="s">
        <v>1228</v>
      </c>
      <c r="S343" s="396">
        <v>86</v>
      </c>
      <c r="T343" s="396">
        <v>1</v>
      </c>
      <c r="U343" s="396">
        <v>1</v>
      </c>
      <c r="V343" s="396" t="s">
        <v>1247</v>
      </c>
      <c r="W343" s="396">
        <v>1</v>
      </c>
      <c r="X343" s="396"/>
      <c r="Y343" s="396"/>
      <c r="Z343" s="396"/>
      <c r="AA343" s="396"/>
      <c r="AB343" s="396" t="s">
        <v>1230</v>
      </c>
      <c r="AC343" s="541">
        <v>43023</v>
      </c>
      <c r="AD343" s="396"/>
      <c r="AE343" s="396" t="s">
        <v>55</v>
      </c>
      <c r="AF343" s="396"/>
      <c r="AG343" s="396" t="s">
        <v>55</v>
      </c>
      <c r="AH343" s="396" t="s">
        <v>1246</v>
      </c>
      <c r="AI343" s="56" t="s">
        <v>1232</v>
      </c>
      <c r="AJ343" s="396"/>
      <c r="AK343" s="396"/>
      <c r="AL343" s="396"/>
      <c r="AM343" s="478"/>
    </row>
    <row r="344" spans="1:39" ht="135">
      <c r="A344" s="299" t="s">
        <v>1336</v>
      </c>
      <c r="B344" s="396" t="s">
        <v>1243</v>
      </c>
      <c r="C344" s="65"/>
      <c r="D344" s="65"/>
      <c r="E344" s="65" t="s">
        <v>55</v>
      </c>
      <c r="F344" s="56" t="s">
        <v>1223</v>
      </c>
      <c r="G344" s="540"/>
      <c r="H344" s="540"/>
      <c r="I344" s="65">
        <v>20</v>
      </c>
      <c r="J344" s="65">
        <v>30</v>
      </c>
      <c r="K344" s="214">
        <f t="shared" si="49"/>
        <v>50</v>
      </c>
      <c r="L344" s="56" t="s">
        <v>1224</v>
      </c>
      <c r="M344" s="56" t="s">
        <v>1177</v>
      </c>
      <c r="N344" s="56" t="s">
        <v>1225</v>
      </c>
      <c r="O344" s="56" t="s">
        <v>1226</v>
      </c>
      <c r="P344" s="56" t="s">
        <v>1227</v>
      </c>
      <c r="Q344" s="396">
        <v>50</v>
      </c>
      <c r="R344" s="56" t="s">
        <v>1228</v>
      </c>
      <c r="S344" s="396">
        <v>86</v>
      </c>
      <c r="T344" s="396">
        <v>1</v>
      </c>
      <c r="U344" s="396">
        <v>1</v>
      </c>
      <c r="V344" s="396" t="s">
        <v>1248</v>
      </c>
      <c r="W344" s="396">
        <v>1</v>
      </c>
      <c r="X344" s="396"/>
      <c r="Y344" s="396"/>
      <c r="Z344" s="396"/>
      <c r="AA344" s="396"/>
      <c r="AB344" s="396" t="s">
        <v>1230</v>
      </c>
      <c r="AC344" s="541">
        <v>43026</v>
      </c>
      <c r="AD344" s="396"/>
      <c r="AE344" s="396" t="s">
        <v>55</v>
      </c>
      <c r="AF344" s="396"/>
      <c r="AG344" s="396" t="s">
        <v>55</v>
      </c>
      <c r="AH344" s="396" t="s">
        <v>1246</v>
      </c>
      <c r="AI344" s="56" t="s">
        <v>1232</v>
      </c>
      <c r="AJ344" s="396"/>
      <c r="AK344" s="396"/>
      <c r="AL344" s="396"/>
      <c r="AM344" s="478"/>
    </row>
    <row r="345" spans="1:39" ht="135">
      <c r="A345" s="299" t="s">
        <v>1336</v>
      </c>
      <c r="B345" s="396" t="s">
        <v>1239</v>
      </c>
      <c r="C345" s="65"/>
      <c r="D345" s="65"/>
      <c r="E345" s="65" t="s">
        <v>55</v>
      </c>
      <c r="F345" s="56" t="s">
        <v>1240</v>
      </c>
      <c r="G345" s="540"/>
      <c r="H345" s="540"/>
      <c r="I345" s="65">
        <v>20</v>
      </c>
      <c r="J345" s="65">
        <v>30</v>
      </c>
      <c r="K345" s="214">
        <f t="shared" si="49"/>
        <v>50</v>
      </c>
      <c r="L345" s="56" t="s">
        <v>1224</v>
      </c>
      <c r="M345" s="56" t="s">
        <v>1177</v>
      </c>
      <c r="N345" s="56" t="s">
        <v>1225</v>
      </c>
      <c r="O345" s="56" t="s">
        <v>1226</v>
      </c>
      <c r="P345" s="56" t="s">
        <v>1227</v>
      </c>
      <c r="Q345" s="396">
        <v>50</v>
      </c>
      <c r="R345" s="56" t="s">
        <v>1228</v>
      </c>
      <c r="S345" s="396">
        <v>86</v>
      </c>
      <c r="T345" s="396">
        <v>1</v>
      </c>
      <c r="U345" s="396">
        <v>1</v>
      </c>
      <c r="V345" s="396" t="s">
        <v>1241</v>
      </c>
      <c r="W345" s="396">
        <v>1</v>
      </c>
      <c r="X345" s="396"/>
      <c r="Y345" s="396"/>
      <c r="Z345" s="396"/>
      <c r="AA345" s="396"/>
      <c r="AB345" s="396" t="s">
        <v>1230</v>
      </c>
      <c r="AC345" s="541">
        <v>43027</v>
      </c>
      <c r="AD345" s="396"/>
      <c r="AE345" s="396" t="s">
        <v>55</v>
      </c>
      <c r="AF345" s="396"/>
      <c r="AG345" s="396" t="s">
        <v>55</v>
      </c>
      <c r="AH345" s="396" t="s">
        <v>1249</v>
      </c>
      <c r="AI345" s="56" t="s">
        <v>1232</v>
      </c>
      <c r="AJ345" s="396"/>
      <c r="AK345" s="396"/>
      <c r="AL345" s="396"/>
      <c r="AM345" s="478"/>
    </row>
    <row r="346" spans="1:39" ht="135">
      <c r="A346" s="299" t="s">
        <v>1336</v>
      </c>
      <c r="B346" s="396" t="s">
        <v>1239</v>
      </c>
      <c r="C346" s="65"/>
      <c r="D346" s="65"/>
      <c r="E346" s="65" t="s">
        <v>55</v>
      </c>
      <c r="F346" s="56" t="s">
        <v>1240</v>
      </c>
      <c r="G346" s="540"/>
      <c r="H346" s="540"/>
      <c r="I346" s="65">
        <v>20</v>
      </c>
      <c r="J346" s="65">
        <v>30</v>
      </c>
      <c r="K346" s="214">
        <f t="shared" si="49"/>
        <v>50</v>
      </c>
      <c r="L346" s="56" t="s">
        <v>1224</v>
      </c>
      <c r="M346" s="56" t="s">
        <v>1177</v>
      </c>
      <c r="N346" s="56" t="s">
        <v>1225</v>
      </c>
      <c r="O346" s="56" t="s">
        <v>1226</v>
      </c>
      <c r="P346" s="56" t="s">
        <v>1227</v>
      </c>
      <c r="Q346" s="396">
        <v>50</v>
      </c>
      <c r="R346" s="56" t="s">
        <v>1228</v>
      </c>
      <c r="S346" s="396">
        <v>86</v>
      </c>
      <c r="T346" s="396">
        <v>1</v>
      </c>
      <c r="U346" s="396">
        <v>1</v>
      </c>
      <c r="V346" s="396" t="s">
        <v>1250</v>
      </c>
      <c r="W346" s="396">
        <v>1</v>
      </c>
      <c r="X346" s="396"/>
      <c r="Y346" s="396"/>
      <c r="Z346" s="396"/>
      <c r="AA346" s="396"/>
      <c r="AB346" s="396" t="s">
        <v>1230</v>
      </c>
      <c r="AC346" s="541">
        <v>43035</v>
      </c>
      <c r="AD346" s="396"/>
      <c r="AE346" s="396" t="s">
        <v>55</v>
      </c>
      <c r="AF346" s="396"/>
      <c r="AG346" s="396" t="s">
        <v>55</v>
      </c>
      <c r="AH346" s="396" t="s">
        <v>1249</v>
      </c>
      <c r="AI346" s="56" t="s">
        <v>1232</v>
      </c>
      <c r="AJ346" s="396"/>
      <c r="AK346" s="396"/>
      <c r="AL346" s="396"/>
      <c r="AM346" s="478"/>
    </row>
    <row r="347" spans="1:39" ht="135">
      <c r="A347" s="299" t="s">
        <v>1336</v>
      </c>
      <c r="B347" s="396" t="s">
        <v>1243</v>
      </c>
      <c r="C347" s="65"/>
      <c r="D347" s="65"/>
      <c r="E347" s="65" t="s">
        <v>55</v>
      </c>
      <c r="F347" s="56" t="s">
        <v>1223</v>
      </c>
      <c r="G347" s="540"/>
      <c r="H347" s="540"/>
      <c r="I347" s="65">
        <v>20</v>
      </c>
      <c r="J347" s="65">
        <v>30</v>
      </c>
      <c r="K347" s="214">
        <f t="shared" si="49"/>
        <v>50</v>
      </c>
      <c r="L347" s="56" t="s">
        <v>1224</v>
      </c>
      <c r="M347" s="56" t="s">
        <v>1177</v>
      </c>
      <c r="N347" s="56" t="s">
        <v>1225</v>
      </c>
      <c r="O347" s="56" t="s">
        <v>1226</v>
      </c>
      <c r="P347" s="56" t="s">
        <v>1227</v>
      </c>
      <c r="Q347" s="396">
        <v>50</v>
      </c>
      <c r="R347" s="56" t="s">
        <v>1228</v>
      </c>
      <c r="S347" s="396">
        <v>86</v>
      </c>
      <c r="T347" s="396">
        <v>2</v>
      </c>
      <c r="U347" s="396">
        <v>2</v>
      </c>
      <c r="V347" s="396" t="s">
        <v>1251</v>
      </c>
      <c r="W347" s="396">
        <v>1</v>
      </c>
      <c r="X347" s="396"/>
      <c r="Y347" s="396"/>
      <c r="Z347" s="396"/>
      <c r="AA347" s="396"/>
      <c r="AB347" s="396" t="s">
        <v>1230</v>
      </c>
      <c r="AC347" s="541">
        <v>43035</v>
      </c>
      <c r="AD347" s="396"/>
      <c r="AE347" s="396" t="s">
        <v>55</v>
      </c>
      <c r="AF347" s="396"/>
      <c r="AG347" s="396" t="s">
        <v>55</v>
      </c>
      <c r="AH347" s="396" t="s">
        <v>1246</v>
      </c>
      <c r="AI347" s="56" t="s">
        <v>1232</v>
      </c>
      <c r="AJ347" s="396"/>
      <c r="AK347" s="396"/>
      <c r="AL347" s="396"/>
      <c r="AM347" s="478"/>
    </row>
    <row r="348" spans="1:39" ht="135">
      <c r="A348" s="299" t="s">
        <v>1336</v>
      </c>
      <c r="B348" s="396" t="s">
        <v>1243</v>
      </c>
      <c r="C348" s="65"/>
      <c r="D348" s="65"/>
      <c r="E348" s="65" t="s">
        <v>55</v>
      </c>
      <c r="F348" s="56" t="s">
        <v>1223</v>
      </c>
      <c r="G348" s="540"/>
      <c r="H348" s="540"/>
      <c r="I348" s="65">
        <v>20</v>
      </c>
      <c r="J348" s="65">
        <v>30</v>
      </c>
      <c r="K348" s="214">
        <f t="shared" si="49"/>
        <v>50</v>
      </c>
      <c r="L348" s="56" t="s">
        <v>1224</v>
      </c>
      <c r="M348" s="56" t="s">
        <v>1177</v>
      </c>
      <c r="N348" s="56" t="s">
        <v>1225</v>
      </c>
      <c r="O348" s="56" t="s">
        <v>1226</v>
      </c>
      <c r="P348" s="56" t="s">
        <v>1227</v>
      </c>
      <c r="Q348" s="396">
        <v>50</v>
      </c>
      <c r="R348" s="56" t="s">
        <v>1228</v>
      </c>
      <c r="S348" s="396">
        <v>86</v>
      </c>
      <c r="T348" s="396">
        <v>4</v>
      </c>
      <c r="U348" s="396">
        <v>4</v>
      </c>
      <c r="V348" s="396" t="s">
        <v>1252</v>
      </c>
      <c r="W348" s="396">
        <v>1</v>
      </c>
      <c r="X348" s="396"/>
      <c r="Y348" s="396"/>
      <c r="Z348" s="396"/>
      <c r="AA348" s="396"/>
      <c r="AB348" s="396" t="s">
        <v>1230</v>
      </c>
      <c r="AC348" s="541">
        <v>43038</v>
      </c>
      <c r="AD348" s="396"/>
      <c r="AE348" s="396" t="s">
        <v>55</v>
      </c>
      <c r="AF348" s="396"/>
      <c r="AG348" s="396" t="s">
        <v>55</v>
      </c>
      <c r="AH348" s="396" t="s">
        <v>1246</v>
      </c>
      <c r="AI348" s="56" t="s">
        <v>1232</v>
      </c>
      <c r="AJ348" s="396"/>
      <c r="AK348" s="396"/>
      <c r="AL348" s="396"/>
      <c r="AM348" s="478"/>
    </row>
    <row r="349" spans="1:39" ht="225">
      <c r="A349" s="299" t="s">
        <v>1336</v>
      </c>
      <c r="B349" s="396" t="s">
        <v>1222</v>
      </c>
      <c r="C349" s="65" t="s">
        <v>55</v>
      </c>
      <c r="D349" s="65"/>
      <c r="E349" s="65"/>
      <c r="F349" s="56" t="s">
        <v>1253</v>
      </c>
      <c r="G349" s="540"/>
      <c r="H349" s="540"/>
      <c r="I349" s="540">
        <v>40</v>
      </c>
      <c r="J349" s="540">
        <v>10</v>
      </c>
      <c r="K349" s="214">
        <f t="shared" si="49"/>
        <v>50</v>
      </c>
      <c r="L349" s="56" t="s">
        <v>1254</v>
      </c>
      <c r="M349" s="56" t="s">
        <v>1177</v>
      </c>
      <c r="N349" s="56" t="s">
        <v>1225</v>
      </c>
      <c r="O349" s="56" t="s">
        <v>1226</v>
      </c>
      <c r="P349" s="56" t="s">
        <v>1255</v>
      </c>
      <c r="Q349" s="396">
        <v>50</v>
      </c>
      <c r="R349" s="56" t="s">
        <v>1228</v>
      </c>
      <c r="S349" s="65">
        <v>105</v>
      </c>
      <c r="T349" s="65">
        <v>13</v>
      </c>
      <c r="U349" s="65">
        <v>13</v>
      </c>
      <c r="V349" s="56" t="s">
        <v>1256</v>
      </c>
      <c r="W349" s="65">
        <v>1</v>
      </c>
      <c r="X349" s="65"/>
      <c r="Y349" s="56"/>
      <c r="Z349" s="65"/>
      <c r="AA349" s="65"/>
      <c r="AB349" s="56" t="s">
        <v>1257</v>
      </c>
      <c r="AC349" s="221"/>
      <c r="AD349" s="65"/>
      <c r="AE349" s="65" t="s">
        <v>55</v>
      </c>
      <c r="AF349" s="65"/>
      <c r="AG349" s="65" t="s">
        <v>55</v>
      </c>
      <c r="AH349" s="56" t="s">
        <v>1258</v>
      </c>
      <c r="AI349" s="56"/>
      <c r="AJ349" s="216"/>
      <c r="AK349" s="65"/>
      <c r="AL349" s="65"/>
      <c r="AM349" s="220" t="s">
        <v>1259</v>
      </c>
    </row>
    <row r="350" spans="1:39" ht="135">
      <c r="A350" s="299" t="s">
        <v>1336</v>
      </c>
      <c r="B350" s="396" t="s">
        <v>1243</v>
      </c>
      <c r="C350" s="65"/>
      <c r="D350" s="65"/>
      <c r="E350" s="65" t="s">
        <v>55</v>
      </c>
      <c r="F350" s="56" t="s">
        <v>1223</v>
      </c>
      <c r="G350" s="540"/>
      <c r="H350" s="540"/>
      <c r="I350" s="65">
        <v>20</v>
      </c>
      <c r="J350" s="65">
        <v>30</v>
      </c>
      <c r="K350" s="214">
        <f t="shared" si="49"/>
        <v>50</v>
      </c>
      <c r="L350" s="56" t="s">
        <v>1224</v>
      </c>
      <c r="M350" s="56" t="s">
        <v>1177</v>
      </c>
      <c r="N350" s="56" t="s">
        <v>1225</v>
      </c>
      <c r="O350" s="56" t="s">
        <v>1226</v>
      </c>
      <c r="P350" s="56" t="s">
        <v>1227</v>
      </c>
      <c r="Q350" s="396">
        <v>50</v>
      </c>
      <c r="R350" s="56" t="s">
        <v>1228</v>
      </c>
      <c r="S350" s="396">
        <v>86</v>
      </c>
      <c r="T350" s="65">
        <v>3</v>
      </c>
      <c r="U350" s="65">
        <v>3</v>
      </c>
      <c r="V350" s="56" t="s">
        <v>1260</v>
      </c>
      <c r="W350" s="396">
        <v>1</v>
      </c>
      <c r="X350" s="396"/>
      <c r="Y350" s="396"/>
      <c r="Z350" s="396"/>
      <c r="AA350" s="396"/>
      <c r="AB350" s="396" t="s">
        <v>1230</v>
      </c>
      <c r="AC350" s="541">
        <v>43046</v>
      </c>
      <c r="AD350" s="396"/>
      <c r="AE350" s="396" t="s">
        <v>55</v>
      </c>
      <c r="AF350" s="396"/>
      <c r="AG350" s="396" t="s">
        <v>55</v>
      </c>
      <c r="AH350" s="396" t="s">
        <v>1231</v>
      </c>
      <c r="AI350" s="56" t="s">
        <v>1232</v>
      </c>
      <c r="AJ350" s="396"/>
      <c r="AK350" s="396"/>
      <c r="AL350" s="396"/>
      <c r="AM350" s="478"/>
    </row>
    <row r="351" spans="1:39" ht="135">
      <c r="A351" s="299" t="s">
        <v>1336</v>
      </c>
      <c r="B351" s="396" t="s">
        <v>1243</v>
      </c>
      <c r="C351" s="65"/>
      <c r="D351" s="65"/>
      <c r="E351" s="65" t="s">
        <v>55</v>
      </c>
      <c r="F351" s="56" t="s">
        <v>1223</v>
      </c>
      <c r="G351" s="540"/>
      <c r="H351" s="540"/>
      <c r="I351" s="65">
        <v>20</v>
      </c>
      <c r="J351" s="65">
        <v>30</v>
      </c>
      <c r="K351" s="214">
        <f t="shared" si="49"/>
        <v>50</v>
      </c>
      <c r="L351" s="56" t="s">
        <v>1224</v>
      </c>
      <c r="M351" s="56" t="s">
        <v>1177</v>
      </c>
      <c r="N351" s="56" t="s">
        <v>1225</v>
      </c>
      <c r="O351" s="56" t="s">
        <v>1226</v>
      </c>
      <c r="P351" s="56" t="s">
        <v>1227</v>
      </c>
      <c r="Q351" s="396">
        <v>50</v>
      </c>
      <c r="R351" s="56" t="s">
        <v>1228</v>
      </c>
      <c r="S351" s="396">
        <v>86</v>
      </c>
      <c r="T351" s="396">
        <v>2</v>
      </c>
      <c r="U351" s="396">
        <v>2</v>
      </c>
      <c r="V351" s="396" t="s">
        <v>1262</v>
      </c>
      <c r="W351" s="396">
        <v>1</v>
      </c>
      <c r="X351" s="396"/>
      <c r="Y351" s="396"/>
      <c r="Z351" s="396"/>
      <c r="AA351" s="396"/>
      <c r="AB351" s="396" t="s">
        <v>1230</v>
      </c>
      <c r="AC351" s="541">
        <v>43053</v>
      </c>
      <c r="AD351" s="396"/>
      <c r="AE351" s="396" t="s">
        <v>55</v>
      </c>
      <c r="AF351" s="396"/>
      <c r="AG351" s="396" t="s">
        <v>55</v>
      </c>
      <c r="AH351" s="396" t="s">
        <v>1263</v>
      </c>
      <c r="AI351" s="56" t="s">
        <v>1232</v>
      </c>
      <c r="AJ351" s="396"/>
      <c r="AK351" s="396"/>
      <c r="AL351" s="396"/>
      <c r="AM351" s="478"/>
    </row>
    <row r="352" spans="1:39" ht="135">
      <c r="A352" s="299" t="s">
        <v>1336</v>
      </c>
      <c r="B352" s="396" t="s">
        <v>1239</v>
      </c>
      <c r="C352" s="65"/>
      <c r="D352" s="65"/>
      <c r="E352" s="65" t="s">
        <v>55</v>
      </c>
      <c r="F352" s="56" t="s">
        <v>1240</v>
      </c>
      <c r="G352" s="540"/>
      <c r="H352" s="540"/>
      <c r="I352" s="65">
        <v>20</v>
      </c>
      <c r="J352" s="65">
        <v>30</v>
      </c>
      <c r="K352" s="214">
        <f t="shared" si="49"/>
        <v>50</v>
      </c>
      <c r="L352" s="56" t="s">
        <v>1224</v>
      </c>
      <c r="M352" s="56" t="s">
        <v>1177</v>
      </c>
      <c r="N352" s="56" t="s">
        <v>1225</v>
      </c>
      <c r="O352" s="56" t="s">
        <v>1226</v>
      </c>
      <c r="P352" s="56" t="s">
        <v>1227</v>
      </c>
      <c r="Q352" s="396">
        <v>50</v>
      </c>
      <c r="R352" s="56" t="s">
        <v>1228</v>
      </c>
      <c r="S352" s="396">
        <v>86</v>
      </c>
      <c r="T352" s="396">
        <v>1</v>
      </c>
      <c r="U352" s="396">
        <v>1</v>
      </c>
      <c r="V352" s="396" t="s">
        <v>1264</v>
      </c>
      <c r="W352" s="396">
        <v>1</v>
      </c>
      <c r="X352" s="396"/>
      <c r="Y352" s="396"/>
      <c r="Z352" s="396"/>
      <c r="AA352" s="396"/>
      <c r="AB352" s="396" t="s">
        <v>1230</v>
      </c>
      <c r="AC352" s="541">
        <v>43053</v>
      </c>
      <c r="AD352" s="396"/>
      <c r="AE352" s="396" t="s">
        <v>55</v>
      </c>
      <c r="AF352" s="396"/>
      <c r="AG352" s="396" t="s">
        <v>55</v>
      </c>
      <c r="AH352" s="396" t="s">
        <v>1265</v>
      </c>
      <c r="AI352" s="56" t="s">
        <v>1242</v>
      </c>
      <c r="AJ352" s="396"/>
      <c r="AK352" s="396"/>
      <c r="AL352" s="396"/>
      <c r="AM352" s="478"/>
    </row>
    <row r="353" spans="1:39" ht="135">
      <c r="A353" s="299" t="s">
        <v>1336</v>
      </c>
      <c r="B353" s="396" t="s">
        <v>1243</v>
      </c>
      <c r="C353" s="65"/>
      <c r="D353" s="65"/>
      <c r="E353" s="65" t="s">
        <v>55</v>
      </c>
      <c r="F353" s="56" t="s">
        <v>1223</v>
      </c>
      <c r="G353" s="540"/>
      <c r="H353" s="540"/>
      <c r="I353" s="65">
        <v>20</v>
      </c>
      <c r="J353" s="65">
        <v>30</v>
      </c>
      <c r="K353" s="214">
        <f t="shared" si="49"/>
        <v>50</v>
      </c>
      <c r="L353" s="56" t="s">
        <v>1224</v>
      </c>
      <c r="M353" s="56" t="s">
        <v>1177</v>
      </c>
      <c r="N353" s="56" t="s">
        <v>1225</v>
      </c>
      <c r="O353" s="56" t="s">
        <v>1226</v>
      </c>
      <c r="P353" s="56" t="s">
        <v>1227</v>
      </c>
      <c r="Q353" s="396">
        <v>50</v>
      </c>
      <c r="R353" s="56" t="s">
        <v>1228</v>
      </c>
      <c r="S353" s="396">
        <v>86</v>
      </c>
      <c r="T353" s="396">
        <v>1</v>
      </c>
      <c r="U353" s="396">
        <v>1</v>
      </c>
      <c r="V353" s="396" t="s">
        <v>1266</v>
      </c>
      <c r="W353" s="396">
        <v>1</v>
      </c>
      <c r="X353" s="396"/>
      <c r="Y353" s="396"/>
      <c r="Z353" s="396"/>
      <c r="AA353" s="396"/>
      <c r="AB353" s="396" t="s">
        <v>1230</v>
      </c>
      <c r="AC353" s="541">
        <v>43062</v>
      </c>
      <c r="AD353" s="396"/>
      <c r="AE353" s="396" t="s">
        <v>55</v>
      </c>
      <c r="AF353" s="396"/>
      <c r="AG353" s="396" t="s">
        <v>55</v>
      </c>
      <c r="AH353" s="396" t="s">
        <v>1263</v>
      </c>
      <c r="AI353" s="56" t="s">
        <v>1232</v>
      </c>
      <c r="AJ353" s="396"/>
      <c r="AK353" s="396"/>
      <c r="AL353" s="396"/>
      <c r="AM353" s="478"/>
    </row>
    <row r="354" spans="1:39" ht="135">
      <c r="A354" s="299" t="s">
        <v>1336</v>
      </c>
      <c r="B354" s="396" t="s">
        <v>1243</v>
      </c>
      <c r="C354" s="65"/>
      <c r="D354" s="65"/>
      <c r="E354" s="65" t="s">
        <v>55</v>
      </c>
      <c r="F354" s="56" t="s">
        <v>1223</v>
      </c>
      <c r="G354" s="540"/>
      <c r="H354" s="540"/>
      <c r="I354" s="65">
        <v>20</v>
      </c>
      <c r="J354" s="65">
        <v>30</v>
      </c>
      <c r="K354" s="214">
        <f t="shared" si="49"/>
        <v>50</v>
      </c>
      <c r="L354" s="56" t="s">
        <v>1224</v>
      </c>
      <c r="M354" s="56" t="s">
        <v>1177</v>
      </c>
      <c r="N354" s="56" t="s">
        <v>1225</v>
      </c>
      <c r="O354" s="56" t="s">
        <v>1226</v>
      </c>
      <c r="P354" s="56" t="s">
        <v>1227</v>
      </c>
      <c r="Q354" s="396">
        <v>50</v>
      </c>
      <c r="R354" s="56" t="s">
        <v>1228</v>
      </c>
      <c r="S354" s="396">
        <v>86</v>
      </c>
      <c r="T354" s="396">
        <v>1</v>
      </c>
      <c r="U354" s="396">
        <v>1</v>
      </c>
      <c r="V354" s="396" t="s">
        <v>1267</v>
      </c>
      <c r="W354" s="396">
        <v>1</v>
      </c>
      <c r="X354" s="396"/>
      <c r="Y354" s="396"/>
      <c r="Z354" s="396"/>
      <c r="AA354" s="396"/>
      <c r="AB354" s="396" t="s">
        <v>1230</v>
      </c>
      <c r="AC354" s="541">
        <v>43067</v>
      </c>
      <c r="AD354" s="396"/>
      <c r="AE354" s="396" t="s">
        <v>55</v>
      </c>
      <c r="AF354" s="396"/>
      <c r="AG354" s="396" t="s">
        <v>55</v>
      </c>
      <c r="AH354" s="396" t="s">
        <v>1263</v>
      </c>
      <c r="AI354" s="56" t="s">
        <v>1232</v>
      </c>
      <c r="AJ354" s="396"/>
      <c r="AK354" s="396"/>
      <c r="AL354" s="396"/>
      <c r="AM354" s="478"/>
    </row>
    <row r="355" spans="1:39" ht="135">
      <c r="A355" s="299" t="s">
        <v>1336</v>
      </c>
      <c r="B355" s="396" t="s">
        <v>1239</v>
      </c>
      <c r="C355" s="65"/>
      <c r="D355" s="65"/>
      <c r="E355" s="65" t="s">
        <v>55</v>
      </c>
      <c r="F355" s="56" t="s">
        <v>1240</v>
      </c>
      <c r="G355" s="540"/>
      <c r="H355" s="540"/>
      <c r="I355" s="65">
        <v>20</v>
      </c>
      <c r="J355" s="65">
        <v>30</v>
      </c>
      <c r="K355" s="214">
        <f t="shared" si="49"/>
        <v>50</v>
      </c>
      <c r="L355" s="56" t="s">
        <v>1224</v>
      </c>
      <c r="M355" s="56" t="s">
        <v>1177</v>
      </c>
      <c r="N355" s="56" t="s">
        <v>1225</v>
      </c>
      <c r="O355" s="56" t="s">
        <v>1226</v>
      </c>
      <c r="P355" s="56" t="s">
        <v>1227</v>
      </c>
      <c r="Q355" s="396">
        <v>50</v>
      </c>
      <c r="R355" s="56" t="s">
        <v>1228</v>
      </c>
      <c r="S355" s="396">
        <v>86</v>
      </c>
      <c r="T355" s="396">
        <v>1</v>
      </c>
      <c r="U355" s="396">
        <v>1</v>
      </c>
      <c r="V355" s="396" t="s">
        <v>1267</v>
      </c>
      <c r="W355" s="396">
        <v>1</v>
      </c>
      <c r="X355" s="396"/>
      <c r="Y355" s="396"/>
      <c r="Z355" s="396"/>
      <c r="AA355" s="396"/>
      <c r="AB355" s="396" t="s">
        <v>1230</v>
      </c>
      <c r="AC355" s="541">
        <v>43067</v>
      </c>
      <c r="AD355" s="396"/>
      <c r="AE355" s="396" t="s">
        <v>55</v>
      </c>
      <c r="AF355" s="396"/>
      <c r="AG355" s="396" t="s">
        <v>55</v>
      </c>
      <c r="AH355" s="396" t="s">
        <v>1265</v>
      </c>
      <c r="AI355" s="56" t="s">
        <v>1242</v>
      </c>
      <c r="AJ355" s="396"/>
      <c r="AK355" s="396"/>
      <c r="AL355" s="396"/>
      <c r="AM355" s="478"/>
    </row>
    <row r="356" spans="1:39" ht="135">
      <c r="A356" s="299" t="s">
        <v>1336</v>
      </c>
      <c r="B356" s="396" t="s">
        <v>1243</v>
      </c>
      <c r="C356" s="65"/>
      <c r="D356" s="65"/>
      <c r="E356" s="65" t="s">
        <v>55</v>
      </c>
      <c r="F356" s="56" t="s">
        <v>1223</v>
      </c>
      <c r="G356" s="540"/>
      <c r="H356" s="540"/>
      <c r="I356" s="65">
        <v>20</v>
      </c>
      <c r="J356" s="65">
        <v>30</v>
      </c>
      <c r="K356" s="214">
        <f t="shared" si="49"/>
        <v>50</v>
      </c>
      <c r="L356" s="56" t="s">
        <v>1224</v>
      </c>
      <c r="M356" s="56" t="s">
        <v>1177</v>
      </c>
      <c r="N356" s="56" t="s">
        <v>1225</v>
      </c>
      <c r="O356" s="56" t="s">
        <v>1226</v>
      </c>
      <c r="P356" s="56" t="s">
        <v>1227</v>
      </c>
      <c r="Q356" s="396">
        <v>50</v>
      </c>
      <c r="R356" s="56" t="s">
        <v>1228</v>
      </c>
      <c r="S356" s="396">
        <v>86</v>
      </c>
      <c r="T356" s="396">
        <v>2</v>
      </c>
      <c r="U356" s="396">
        <v>2</v>
      </c>
      <c r="V356" s="396" t="s">
        <v>1268</v>
      </c>
      <c r="W356" s="396">
        <v>1</v>
      </c>
      <c r="X356" s="396"/>
      <c r="Y356" s="396"/>
      <c r="Z356" s="396"/>
      <c r="AA356" s="396"/>
      <c r="AB356" s="396" t="s">
        <v>1230</v>
      </c>
      <c r="AC356" s="541">
        <v>43067</v>
      </c>
      <c r="AD356" s="396"/>
      <c r="AE356" s="396" t="s">
        <v>55</v>
      </c>
      <c r="AF356" s="396"/>
      <c r="AG356" s="396" t="s">
        <v>55</v>
      </c>
      <c r="AH356" s="396" t="s">
        <v>1231</v>
      </c>
      <c r="AI356" s="56" t="s">
        <v>1232</v>
      </c>
      <c r="AJ356" s="396"/>
      <c r="AK356" s="396"/>
      <c r="AL356" s="396"/>
      <c r="AM356" s="478"/>
    </row>
    <row r="357" spans="1:39" ht="135">
      <c r="A357" s="299" t="s">
        <v>1336</v>
      </c>
      <c r="B357" s="396" t="s">
        <v>1243</v>
      </c>
      <c r="C357" s="65"/>
      <c r="D357" s="65"/>
      <c r="E357" s="65" t="s">
        <v>55</v>
      </c>
      <c r="F357" s="56" t="s">
        <v>1223</v>
      </c>
      <c r="G357" s="540"/>
      <c r="H357" s="540"/>
      <c r="I357" s="65">
        <v>20</v>
      </c>
      <c r="J357" s="65">
        <v>30</v>
      </c>
      <c r="K357" s="214">
        <f t="shared" si="49"/>
        <v>50</v>
      </c>
      <c r="L357" s="56" t="s">
        <v>1224</v>
      </c>
      <c r="M357" s="56" t="s">
        <v>1177</v>
      </c>
      <c r="N357" s="56" t="s">
        <v>1225</v>
      </c>
      <c r="O357" s="56" t="s">
        <v>1226</v>
      </c>
      <c r="P357" s="56" t="s">
        <v>1227</v>
      </c>
      <c r="Q357" s="396">
        <v>50</v>
      </c>
      <c r="R357" s="56" t="s">
        <v>1228</v>
      </c>
      <c r="S357" s="396">
        <v>86</v>
      </c>
      <c r="T357" s="396">
        <v>2</v>
      </c>
      <c r="U357" s="396">
        <v>2</v>
      </c>
      <c r="V357" s="396" t="s">
        <v>1269</v>
      </c>
      <c r="W357" s="396">
        <v>1</v>
      </c>
      <c r="X357" s="396"/>
      <c r="Y357" s="396"/>
      <c r="Z357" s="396"/>
      <c r="AA357" s="396"/>
      <c r="AB357" s="396" t="s">
        <v>1230</v>
      </c>
      <c r="AC357" s="541">
        <v>43069</v>
      </c>
      <c r="AD357" s="396"/>
      <c r="AE357" s="396" t="s">
        <v>55</v>
      </c>
      <c r="AF357" s="396"/>
      <c r="AG357" s="396" t="s">
        <v>55</v>
      </c>
      <c r="AH357" s="396" t="s">
        <v>1263</v>
      </c>
      <c r="AI357" s="56" t="s">
        <v>1232</v>
      </c>
      <c r="AJ357" s="396"/>
      <c r="AK357" s="396"/>
      <c r="AL357" s="396"/>
      <c r="AM357" s="478"/>
    </row>
    <row r="358" spans="1:39" ht="135">
      <c r="A358" s="299" t="s">
        <v>1336</v>
      </c>
      <c r="B358" s="396" t="s">
        <v>1243</v>
      </c>
      <c r="C358" s="65"/>
      <c r="D358" s="65"/>
      <c r="E358" s="65" t="s">
        <v>55</v>
      </c>
      <c r="F358" s="56" t="s">
        <v>1223</v>
      </c>
      <c r="G358" s="540"/>
      <c r="H358" s="540"/>
      <c r="I358" s="65">
        <v>20</v>
      </c>
      <c r="J358" s="65">
        <v>30</v>
      </c>
      <c r="K358" s="214">
        <f t="shared" si="49"/>
        <v>50</v>
      </c>
      <c r="L358" s="56" t="s">
        <v>1224</v>
      </c>
      <c r="M358" s="56" t="s">
        <v>1177</v>
      </c>
      <c r="N358" s="56" t="s">
        <v>1225</v>
      </c>
      <c r="O358" s="56" t="s">
        <v>1226</v>
      </c>
      <c r="P358" s="56" t="s">
        <v>1227</v>
      </c>
      <c r="Q358" s="396">
        <v>50</v>
      </c>
      <c r="R358" s="56" t="s">
        <v>1228</v>
      </c>
      <c r="S358" s="396">
        <v>86</v>
      </c>
      <c r="T358" s="396">
        <v>2</v>
      </c>
      <c r="U358" s="396">
        <v>2</v>
      </c>
      <c r="V358" s="396" t="s">
        <v>1270</v>
      </c>
      <c r="W358" s="396">
        <v>1</v>
      </c>
      <c r="X358" s="396"/>
      <c r="Y358" s="396"/>
      <c r="Z358" s="396"/>
      <c r="AA358" s="396"/>
      <c r="AB358" s="396" t="s">
        <v>1230</v>
      </c>
      <c r="AC358" s="541">
        <v>43042</v>
      </c>
      <c r="AD358" s="396"/>
      <c r="AE358" s="396" t="s">
        <v>55</v>
      </c>
      <c r="AF358" s="396"/>
      <c r="AG358" s="396" t="s">
        <v>55</v>
      </c>
      <c r="AH358" s="396" t="s">
        <v>1246</v>
      </c>
      <c r="AI358" s="56" t="s">
        <v>1232</v>
      </c>
      <c r="AJ358" s="396"/>
      <c r="AK358" s="396"/>
      <c r="AL358" s="396"/>
      <c r="AM358" s="478"/>
    </row>
    <row r="359" spans="1:39" ht="135">
      <c r="A359" s="299" t="s">
        <v>1336</v>
      </c>
      <c r="B359" s="396" t="s">
        <v>1243</v>
      </c>
      <c r="C359" s="65"/>
      <c r="D359" s="65"/>
      <c r="E359" s="65" t="s">
        <v>55</v>
      </c>
      <c r="F359" s="56" t="s">
        <v>1223</v>
      </c>
      <c r="G359" s="540"/>
      <c r="H359" s="540"/>
      <c r="I359" s="65">
        <v>20</v>
      </c>
      <c r="J359" s="65">
        <v>30</v>
      </c>
      <c r="K359" s="214">
        <f t="shared" si="49"/>
        <v>50</v>
      </c>
      <c r="L359" s="56" t="s">
        <v>1224</v>
      </c>
      <c r="M359" s="56" t="s">
        <v>1177</v>
      </c>
      <c r="N359" s="56" t="s">
        <v>1225</v>
      </c>
      <c r="O359" s="56" t="s">
        <v>1226</v>
      </c>
      <c r="P359" s="56" t="s">
        <v>1227</v>
      </c>
      <c r="Q359" s="396">
        <v>50</v>
      </c>
      <c r="R359" s="56" t="s">
        <v>1228</v>
      </c>
      <c r="S359" s="396">
        <v>86</v>
      </c>
      <c r="T359" s="396">
        <v>1</v>
      </c>
      <c r="U359" s="396">
        <v>1</v>
      </c>
      <c r="V359" s="396" t="s">
        <v>1271</v>
      </c>
      <c r="W359" s="396">
        <v>1</v>
      </c>
      <c r="X359" s="396"/>
      <c r="Y359" s="396"/>
      <c r="Z359" s="396"/>
      <c r="AA359" s="396"/>
      <c r="AB359" s="396" t="s">
        <v>1230</v>
      </c>
      <c r="AC359" s="541">
        <v>43060</v>
      </c>
      <c r="AD359" s="396"/>
      <c r="AE359" s="396" t="s">
        <v>55</v>
      </c>
      <c r="AF359" s="396"/>
      <c r="AG359" s="396" t="s">
        <v>55</v>
      </c>
      <c r="AH359" s="396" t="s">
        <v>1246</v>
      </c>
      <c r="AI359" s="56" t="s">
        <v>1232</v>
      </c>
      <c r="AJ359" s="396"/>
      <c r="AK359" s="396"/>
      <c r="AL359" s="396"/>
      <c r="AM359" s="478"/>
    </row>
    <row r="360" spans="1:39" ht="135">
      <c r="A360" s="299" t="s">
        <v>1336</v>
      </c>
      <c r="B360" s="396" t="s">
        <v>1243</v>
      </c>
      <c r="C360" s="65"/>
      <c r="D360" s="65"/>
      <c r="E360" s="65" t="s">
        <v>55</v>
      </c>
      <c r="F360" s="56" t="s">
        <v>1223</v>
      </c>
      <c r="G360" s="540"/>
      <c r="H360" s="540"/>
      <c r="I360" s="65">
        <v>20</v>
      </c>
      <c r="J360" s="65">
        <v>30</v>
      </c>
      <c r="K360" s="214">
        <f t="shared" si="49"/>
        <v>50</v>
      </c>
      <c r="L360" s="56" t="s">
        <v>1224</v>
      </c>
      <c r="M360" s="56" t="s">
        <v>1177</v>
      </c>
      <c r="N360" s="56" t="s">
        <v>1225</v>
      </c>
      <c r="O360" s="56" t="s">
        <v>1226</v>
      </c>
      <c r="P360" s="56" t="s">
        <v>1227</v>
      </c>
      <c r="Q360" s="396">
        <v>50</v>
      </c>
      <c r="R360" s="56" t="s">
        <v>1228</v>
      </c>
      <c r="S360" s="396">
        <v>86</v>
      </c>
      <c r="T360" s="396">
        <v>1</v>
      </c>
      <c r="U360" s="396">
        <v>1</v>
      </c>
      <c r="V360" s="396" t="s">
        <v>1272</v>
      </c>
      <c r="W360" s="396">
        <v>1</v>
      </c>
      <c r="X360" s="396"/>
      <c r="Y360" s="396"/>
      <c r="Z360" s="396"/>
      <c r="AA360" s="396"/>
      <c r="AB360" s="396" t="s">
        <v>1230</v>
      </c>
      <c r="AC360" s="541">
        <v>43061</v>
      </c>
      <c r="AD360" s="396"/>
      <c r="AE360" s="396" t="s">
        <v>55</v>
      </c>
      <c r="AF360" s="396"/>
      <c r="AG360" s="396" t="s">
        <v>55</v>
      </c>
      <c r="AH360" s="396" t="s">
        <v>1246</v>
      </c>
      <c r="AI360" s="56" t="s">
        <v>1232</v>
      </c>
      <c r="AJ360" s="396"/>
      <c r="AK360" s="396"/>
      <c r="AL360" s="396"/>
      <c r="AM360" s="478"/>
    </row>
    <row r="361" spans="1:39" ht="135">
      <c r="A361" s="299" t="s">
        <v>1336</v>
      </c>
      <c r="B361" s="396" t="s">
        <v>1222</v>
      </c>
      <c r="C361" s="65"/>
      <c r="D361" s="65"/>
      <c r="E361" s="65" t="s">
        <v>55</v>
      </c>
      <c r="F361" s="56" t="s">
        <v>1223</v>
      </c>
      <c r="G361" s="540"/>
      <c r="H361" s="540"/>
      <c r="I361" s="65">
        <v>20</v>
      </c>
      <c r="J361" s="65">
        <v>30</v>
      </c>
      <c r="K361" s="214">
        <f t="shared" si="49"/>
        <v>50</v>
      </c>
      <c r="L361" s="56" t="s">
        <v>1224</v>
      </c>
      <c r="M361" s="56" t="s">
        <v>1177</v>
      </c>
      <c r="N361" s="56" t="s">
        <v>1225</v>
      </c>
      <c r="O361" s="56" t="s">
        <v>1226</v>
      </c>
      <c r="P361" s="56" t="s">
        <v>1227</v>
      </c>
      <c r="Q361" s="65">
        <v>50</v>
      </c>
      <c r="R361" s="56" t="s">
        <v>1228</v>
      </c>
      <c r="S361" s="396">
        <v>86</v>
      </c>
      <c r="T361" s="65">
        <v>2</v>
      </c>
      <c r="U361" s="65">
        <v>1</v>
      </c>
      <c r="V361" s="56" t="s">
        <v>1273</v>
      </c>
      <c r="W361" s="65">
        <v>1</v>
      </c>
      <c r="X361" s="65" t="s">
        <v>508</v>
      </c>
      <c r="Y361" s="56" t="s">
        <v>1274</v>
      </c>
      <c r="Z361" s="65"/>
      <c r="AA361" s="56"/>
      <c r="AB361" s="56" t="s">
        <v>1257</v>
      </c>
      <c r="AC361" s="221">
        <v>43060</v>
      </c>
      <c r="AD361" s="65"/>
      <c r="AE361" s="65" t="s">
        <v>55</v>
      </c>
      <c r="AF361" s="65"/>
      <c r="AG361" s="65" t="s">
        <v>55</v>
      </c>
      <c r="AH361" s="56" t="s">
        <v>1275</v>
      </c>
      <c r="AI361" s="56" t="s">
        <v>1232</v>
      </c>
      <c r="AJ361" s="219" t="s">
        <v>1276</v>
      </c>
      <c r="AK361" s="65">
        <v>2</v>
      </c>
      <c r="AL361" s="65"/>
      <c r="AM361" s="220"/>
    </row>
    <row r="362" spans="1:39" ht="168.75">
      <c r="A362" s="299" t="s">
        <v>1336</v>
      </c>
      <c r="B362" s="396" t="s">
        <v>1222</v>
      </c>
      <c r="C362" s="65"/>
      <c r="D362" s="65"/>
      <c r="E362" s="65" t="s">
        <v>55</v>
      </c>
      <c r="F362" s="56" t="s">
        <v>1240</v>
      </c>
      <c r="G362" s="540"/>
      <c r="H362" s="540"/>
      <c r="I362" s="65">
        <v>20</v>
      </c>
      <c r="J362" s="65">
        <v>30</v>
      </c>
      <c r="K362" s="214">
        <f t="shared" si="49"/>
        <v>50</v>
      </c>
      <c r="L362" s="56" t="s">
        <v>1224</v>
      </c>
      <c r="M362" s="56" t="s">
        <v>1177</v>
      </c>
      <c r="N362" s="56" t="s">
        <v>1225</v>
      </c>
      <c r="O362" s="56" t="s">
        <v>1226</v>
      </c>
      <c r="P362" s="56" t="s">
        <v>1227</v>
      </c>
      <c r="Q362" s="65">
        <v>50</v>
      </c>
      <c r="R362" s="56" t="s">
        <v>1228</v>
      </c>
      <c r="S362" s="396">
        <v>86</v>
      </c>
      <c r="T362" s="65">
        <v>1</v>
      </c>
      <c r="U362" s="65">
        <v>1</v>
      </c>
      <c r="V362" s="56" t="s">
        <v>1277</v>
      </c>
      <c r="W362" s="65">
        <v>1</v>
      </c>
      <c r="X362" s="65" t="s">
        <v>508</v>
      </c>
      <c r="Y362" s="56" t="s">
        <v>1274</v>
      </c>
      <c r="Z362" s="65"/>
      <c r="AA362" s="65"/>
      <c r="AB362" s="56" t="s">
        <v>1257</v>
      </c>
      <c r="AC362" s="221">
        <v>43061</v>
      </c>
      <c r="AD362" s="65"/>
      <c r="AE362" s="65" t="s">
        <v>55</v>
      </c>
      <c r="AF362" s="65"/>
      <c r="AG362" s="65" t="s">
        <v>55</v>
      </c>
      <c r="AH362" s="56" t="s">
        <v>1278</v>
      </c>
      <c r="AI362" s="56" t="s">
        <v>1279</v>
      </c>
      <c r="AJ362" s="219" t="s">
        <v>1276</v>
      </c>
      <c r="AK362" s="65">
        <v>1</v>
      </c>
      <c r="AL362" s="65"/>
      <c r="AM362" s="220"/>
    </row>
    <row r="363" spans="1:39" ht="135">
      <c r="A363" s="299" t="s">
        <v>1336</v>
      </c>
      <c r="B363" s="396" t="s">
        <v>1222</v>
      </c>
      <c r="C363" s="65"/>
      <c r="D363" s="65"/>
      <c r="E363" s="65" t="s">
        <v>55</v>
      </c>
      <c r="F363" s="56" t="s">
        <v>1223</v>
      </c>
      <c r="G363" s="540"/>
      <c r="H363" s="540"/>
      <c r="I363" s="65">
        <v>20</v>
      </c>
      <c r="J363" s="65">
        <v>30</v>
      </c>
      <c r="K363" s="214">
        <f t="shared" si="49"/>
        <v>50</v>
      </c>
      <c r="L363" s="56" t="s">
        <v>1224</v>
      </c>
      <c r="M363" s="56" t="s">
        <v>1177</v>
      </c>
      <c r="N363" s="56" t="s">
        <v>1225</v>
      </c>
      <c r="O363" s="56" t="s">
        <v>1226</v>
      </c>
      <c r="P363" s="56" t="s">
        <v>1227</v>
      </c>
      <c r="Q363" s="65">
        <v>50</v>
      </c>
      <c r="R363" s="56" t="s">
        <v>1228</v>
      </c>
      <c r="S363" s="396">
        <v>86</v>
      </c>
      <c r="T363" s="65">
        <v>1</v>
      </c>
      <c r="U363" s="65">
        <v>1</v>
      </c>
      <c r="V363" s="56" t="s">
        <v>1280</v>
      </c>
      <c r="W363" s="65">
        <v>1</v>
      </c>
      <c r="X363" s="65" t="s">
        <v>1201</v>
      </c>
      <c r="Y363" s="56" t="s">
        <v>1274</v>
      </c>
      <c r="Z363" s="65"/>
      <c r="AA363" s="65"/>
      <c r="AB363" s="56" t="s">
        <v>1257</v>
      </c>
      <c r="AC363" s="221">
        <v>43067</v>
      </c>
      <c r="AD363" s="65"/>
      <c r="AE363" s="65" t="s">
        <v>55</v>
      </c>
      <c r="AF363" s="65"/>
      <c r="AG363" s="65" t="s">
        <v>55</v>
      </c>
      <c r="AH363" s="56" t="s">
        <v>1281</v>
      </c>
      <c r="AI363" s="56" t="s">
        <v>1282</v>
      </c>
      <c r="AJ363" s="219" t="s">
        <v>1276</v>
      </c>
      <c r="AK363" s="65">
        <v>2</v>
      </c>
      <c r="AL363" s="65"/>
      <c r="AM363" s="220"/>
    </row>
    <row r="364" spans="1:39" ht="135">
      <c r="A364" s="299" t="s">
        <v>1336</v>
      </c>
      <c r="B364" s="396" t="s">
        <v>1222</v>
      </c>
      <c r="C364" s="65"/>
      <c r="D364" s="65"/>
      <c r="E364" s="65" t="s">
        <v>55</v>
      </c>
      <c r="F364" s="56" t="s">
        <v>1223</v>
      </c>
      <c r="G364" s="540"/>
      <c r="H364" s="540"/>
      <c r="I364" s="65">
        <v>20</v>
      </c>
      <c r="J364" s="65">
        <v>30</v>
      </c>
      <c r="K364" s="214">
        <f t="shared" si="49"/>
        <v>50</v>
      </c>
      <c r="L364" s="56" t="s">
        <v>1224</v>
      </c>
      <c r="M364" s="56" t="s">
        <v>1177</v>
      </c>
      <c r="N364" s="56" t="s">
        <v>1225</v>
      </c>
      <c r="O364" s="56" t="s">
        <v>1226</v>
      </c>
      <c r="P364" s="56" t="s">
        <v>1227</v>
      </c>
      <c r="Q364" s="65">
        <v>50</v>
      </c>
      <c r="R364" s="56" t="s">
        <v>1228</v>
      </c>
      <c r="S364" s="396">
        <v>86</v>
      </c>
      <c r="T364" s="65">
        <v>1</v>
      </c>
      <c r="U364" s="65">
        <v>1</v>
      </c>
      <c r="V364" s="56" t="s">
        <v>1283</v>
      </c>
      <c r="W364" s="65">
        <v>1</v>
      </c>
      <c r="X364" s="65" t="s">
        <v>1201</v>
      </c>
      <c r="Y364" s="56" t="s">
        <v>1274</v>
      </c>
      <c r="Z364" s="65"/>
      <c r="AA364" s="65"/>
      <c r="AB364" s="56" t="s">
        <v>1257</v>
      </c>
      <c r="AC364" s="221">
        <v>43067</v>
      </c>
      <c r="AD364" s="65"/>
      <c r="AE364" s="65" t="s">
        <v>55</v>
      </c>
      <c r="AF364" s="65"/>
      <c r="AG364" s="65" t="s">
        <v>55</v>
      </c>
      <c r="AH364" s="56" t="s">
        <v>1284</v>
      </c>
      <c r="AI364" s="56" t="s">
        <v>1285</v>
      </c>
      <c r="AJ364" s="219" t="s">
        <v>1276</v>
      </c>
      <c r="AK364" s="65">
        <v>1</v>
      </c>
      <c r="AL364" s="65"/>
      <c r="AM364" s="220"/>
    </row>
    <row r="365" spans="1:39" ht="191.25">
      <c r="A365" s="299" t="s">
        <v>1336</v>
      </c>
      <c r="B365" s="396" t="s">
        <v>1222</v>
      </c>
      <c r="C365" s="65"/>
      <c r="D365" s="65"/>
      <c r="E365" s="65" t="s">
        <v>55</v>
      </c>
      <c r="F365" s="56" t="s">
        <v>1223</v>
      </c>
      <c r="G365" s="540"/>
      <c r="H365" s="540"/>
      <c r="I365" s="65">
        <v>20</v>
      </c>
      <c r="J365" s="65">
        <v>30</v>
      </c>
      <c r="K365" s="214">
        <f t="shared" si="49"/>
        <v>50</v>
      </c>
      <c r="L365" s="56" t="s">
        <v>1224</v>
      </c>
      <c r="M365" s="56" t="s">
        <v>1177</v>
      </c>
      <c r="N365" s="56" t="s">
        <v>1225</v>
      </c>
      <c r="O365" s="56" t="s">
        <v>1226</v>
      </c>
      <c r="P365" s="56" t="s">
        <v>1227</v>
      </c>
      <c r="Q365" s="65">
        <v>50</v>
      </c>
      <c r="R365" s="56" t="s">
        <v>1228</v>
      </c>
      <c r="S365" s="396">
        <v>86</v>
      </c>
      <c r="T365" s="65">
        <v>1</v>
      </c>
      <c r="U365" s="65">
        <v>1</v>
      </c>
      <c r="V365" s="56" t="s">
        <v>1286</v>
      </c>
      <c r="W365" s="65">
        <v>1</v>
      </c>
      <c r="X365" s="65" t="s">
        <v>1201</v>
      </c>
      <c r="Y365" s="56" t="s">
        <v>1274</v>
      </c>
      <c r="Z365" s="65"/>
      <c r="AA365" s="65"/>
      <c r="AB365" s="56" t="s">
        <v>1257</v>
      </c>
      <c r="AC365" s="221">
        <v>43067</v>
      </c>
      <c r="AD365" s="65"/>
      <c r="AE365" s="65" t="s">
        <v>55</v>
      </c>
      <c r="AF365" s="65"/>
      <c r="AG365" s="65" t="s">
        <v>55</v>
      </c>
      <c r="AH365" s="56" t="s">
        <v>1287</v>
      </c>
      <c r="AI365" s="56" t="s">
        <v>1288</v>
      </c>
      <c r="AJ365" s="219" t="s">
        <v>1276</v>
      </c>
      <c r="AK365" s="65">
        <v>1</v>
      </c>
      <c r="AL365" s="65"/>
      <c r="AM365" s="220"/>
    </row>
    <row r="366" spans="1:39" ht="409.5">
      <c r="A366" s="299" t="s">
        <v>1336</v>
      </c>
      <c r="B366" s="396" t="s">
        <v>1222</v>
      </c>
      <c r="C366" s="65" t="s">
        <v>55</v>
      </c>
      <c r="D366" s="65"/>
      <c r="E366" s="65"/>
      <c r="F366" s="56" t="s">
        <v>1253</v>
      </c>
      <c r="G366" s="540"/>
      <c r="H366" s="540"/>
      <c r="I366" s="540">
        <v>40</v>
      </c>
      <c r="J366" s="540">
        <v>10</v>
      </c>
      <c r="K366" s="214">
        <f t="shared" si="49"/>
        <v>50</v>
      </c>
      <c r="L366" s="56" t="s">
        <v>1254</v>
      </c>
      <c r="M366" s="56" t="s">
        <v>1177</v>
      </c>
      <c r="N366" s="56" t="s">
        <v>1225</v>
      </c>
      <c r="O366" s="56" t="s">
        <v>1226</v>
      </c>
      <c r="P366" s="56" t="s">
        <v>1255</v>
      </c>
      <c r="Q366" s="65">
        <v>50</v>
      </c>
      <c r="R366" s="56" t="s">
        <v>1289</v>
      </c>
      <c r="S366" s="65">
        <v>105</v>
      </c>
      <c r="T366" s="65">
        <v>37</v>
      </c>
      <c r="U366" s="65">
        <v>37</v>
      </c>
      <c r="V366" s="545" t="s">
        <v>1290</v>
      </c>
      <c r="W366" s="65">
        <v>10</v>
      </c>
      <c r="X366" s="65" t="s">
        <v>1291</v>
      </c>
      <c r="Y366" s="56" t="s">
        <v>1274</v>
      </c>
      <c r="Z366" s="65">
        <f>SUM(X366)</f>
        <v>0</v>
      </c>
      <c r="AA366" s="65"/>
      <c r="AB366" s="65" t="s">
        <v>1230</v>
      </c>
      <c r="AC366" s="202"/>
      <c r="AD366" s="65">
        <f>SUM(AA366)</f>
        <v>0</v>
      </c>
      <c r="AE366" s="65">
        <f t="shared" ref="AE366:AG367" si="50">SUM(AD366)</f>
        <v>0</v>
      </c>
      <c r="AF366" s="65">
        <f t="shared" si="50"/>
        <v>0</v>
      </c>
      <c r="AG366" s="65">
        <f t="shared" si="50"/>
        <v>0</v>
      </c>
      <c r="AH366" s="56" t="s">
        <v>1292</v>
      </c>
      <c r="AI366" s="56" t="s">
        <v>1293</v>
      </c>
      <c r="AJ366" s="219">
        <v>0.83</v>
      </c>
      <c r="AK366" s="65"/>
      <c r="AL366" s="65"/>
      <c r="AM366" s="546" t="s">
        <v>1294</v>
      </c>
    </row>
    <row r="367" spans="1:39" ht="409.5">
      <c r="A367" s="299" t="s">
        <v>1336</v>
      </c>
      <c r="B367" s="396" t="s">
        <v>1222</v>
      </c>
      <c r="C367" s="65"/>
      <c r="D367" s="65" t="s">
        <v>55</v>
      </c>
      <c r="E367" s="65"/>
      <c r="F367" s="56" t="s">
        <v>1295</v>
      </c>
      <c r="G367" s="540"/>
      <c r="H367" s="540"/>
      <c r="I367" s="540">
        <v>10</v>
      </c>
      <c r="J367" s="540">
        <v>10</v>
      </c>
      <c r="K367" s="214">
        <f t="shared" si="49"/>
        <v>20</v>
      </c>
      <c r="L367" s="56" t="s">
        <v>1296</v>
      </c>
      <c r="M367" s="56" t="s">
        <v>1177</v>
      </c>
      <c r="N367" s="56" t="s">
        <v>1225</v>
      </c>
      <c r="O367" s="56" t="s">
        <v>1226</v>
      </c>
      <c r="P367" s="56" t="s">
        <v>1255</v>
      </c>
      <c r="Q367" s="65">
        <v>20</v>
      </c>
      <c r="R367" s="56" t="s">
        <v>1289</v>
      </c>
      <c r="S367" s="65">
        <v>9</v>
      </c>
      <c r="T367" s="65">
        <v>9</v>
      </c>
      <c r="U367" s="65">
        <v>9</v>
      </c>
      <c r="V367" s="546" t="s">
        <v>1297</v>
      </c>
      <c r="W367" s="65">
        <v>1</v>
      </c>
      <c r="X367" s="65">
        <v>0</v>
      </c>
      <c r="Y367" s="65" t="s">
        <v>1274</v>
      </c>
      <c r="Z367" s="65">
        <f>SUM(X367)</f>
        <v>0</v>
      </c>
      <c r="AA367" s="65"/>
      <c r="AB367" s="65" t="s">
        <v>1230</v>
      </c>
      <c r="AC367" s="202"/>
      <c r="AD367" s="65">
        <f>SUM(AA367)</f>
        <v>0</v>
      </c>
      <c r="AE367" s="65">
        <f t="shared" si="50"/>
        <v>0</v>
      </c>
      <c r="AF367" s="65">
        <f t="shared" si="50"/>
        <v>0</v>
      </c>
      <c r="AG367" s="65">
        <f t="shared" si="50"/>
        <v>0</v>
      </c>
      <c r="AH367" s="56" t="s">
        <v>1298</v>
      </c>
      <c r="AI367" s="56" t="s">
        <v>1299</v>
      </c>
      <c r="AJ367" s="219">
        <v>1</v>
      </c>
      <c r="AK367" s="65"/>
      <c r="AL367" s="65"/>
      <c r="AM367" s="546" t="s">
        <v>1300</v>
      </c>
    </row>
    <row r="368" spans="1:39" ht="409.5">
      <c r="A368" s="299" t="s">
        <v>1336</v>
      </c>
      <c r="B368" s="396" t="s">
        <v>1222</v>
      </c>
      <c r="C368" s="65"/>
      <c r="D368" s="65"/>
      <c r="E368" s="65" t="s">
        <v>55</v>
      </c>
      <c r="F368" s="56" t="s">
        <v>1301</v>
      </c>
      <c r="G368" s="540"/>
      <c r="H368" s="540"/>
      <c r="I368" s="65">
        <v>20</v>
      </c>
      <c r="J368" s="65">
        <v>30</v>
      </c>
      <c r="K368" s="214">
        <f t="shared" si="49"/>
        <v>50</v>
      </c>
      <c r="L368" s="56" t="s">
        <v>1224</v>
      </c>
      <c r="M368" s="56" t="s">
        <v>1177</v>
      </c>
      <c r="N368" s="56" t="s">
        <v>1225</v>
      </c>
      <c r="O368" s="56" t="s">
        <v>1226</v>
      </c>
      <c r="P368" s="56" t="s">
        <v>1255</v>
      </c>
      <c r="Q368" s="65">
        <v>50</v>
      </c>
      <c r="R368" s="56" t="s">
        <v>1289</v>
      </c>
      <c r="S368" s="396">
        <v>86</v>
      </c>
      <c r="T368" s="65">
        <v>35</v>
      </c>
      <c r="U368" s="65">
        <f>SUM(T368)</f>
        <v>35</v>
      </c>
      <c r="V368" s="220" t="s">
        <v>1302</v>
      </c>
      <c r="W368" s="65">
        <v>0</v>
      </c>
      <c r="X368" s="65"/>
      <c r="Y368" s="56" t="s">
        <v>1274</v>
      </c>
      <c r="Z368" s="65"/>
      <c r="AA368" s="65"/>
      <c r="AB368" s="65" t="s">
        <v>1230</v>
      </c>
      <c r="AC368" s="202"/>
      <c r="AD368" s="65"/>
      <c r="AE368" s="65"/>
      <c r="AF368" s="65"/>
      <c r="AG368" s="65"/>
      <c r="AH368" s="56"/>
      <c r="AI368" s="65"/>
      <c r="AJ368" s="65"/>
      <c r="AK368" s="65"/>
      <c r="AL368" s="65"/>
      <c r="AM368" s="546" t="s">
        <v>1303</v>
      </c>
    </row>
    <row r="369" spans="1:39" ht="135">
      <c r="A369" s="299" t="s">
        <v>1336</v>
      </c>
      <c r="B369" s="396" t="s">
        <v>1222</v>
      </c>
      <c r="C369" s="65"/>
      <c r="D369" s="65"/>
      <c r="E369" s="65" t="s">
        <v>55</v>
      </c>
      <c r="F369" s="56" t="s">
        <v>1223</v>
      </c>
      <c r="G369" s="540"/>
      <c r="H369" s="540"/>
      <c r="I369" s="65">
        <v>20</v>
      </c>
      <c r="J369" s="65">
        <v>30</v>
      </c>
      <c r="K369" s="214">
        <f t="shared" si="49"/>
        <v>50</v>
      </c>
      <c r="L369" s="56" t="s">
        <v>1224</v>
      </c>
      <c r="M369" s="56" t="s">
        <v>1177</v>
      </c>
      <c r="N369" s="56" t="s">
        <v>1225</v>
      </c>
      <c r="O369" s="56" t="s">
        <v>1226</v>
      </c>
      <c r="P369" s="56" t="s">
        <v>1227</v>
      </c>
      <c r="Q369" s="65">
        <v>50</v>
      </c>
      <c r="R369" s="56" t="s">
        <v>1228</v>
      </c>
      <c r="S369" s="396">
        <v>86</v>
      </c>
      <c r="T369" s="65">
        <v>2</v>
      </c>
      <c r="U369" s="65">
        <v>2</v>
      </c>
      <c r="V369" s="220" t="s">
        <v>1304</v>
      </c>
      <c r="W369" s="65">
        <v>1</v>
      </c>
      <c r="X369" s="65"/>
      <c r="Y369" s="65"/>
      <c r="Z369" s="65"/>
      <c r="AA369" s="65"/>
      <c r="AB369" s="65" t="s">
        <v>1230</v>
      </c>
      <c r="AC369" s="221">
        <v>43074</v>
      </c>
      <c r="AD369" s="65"/>
      <c r="AE369" s="65" t="s">
        <v>55</v>
      </c>
      <c r="AF369" s="65"/>
      <c r="AG369" s="65" t="s">
        <v>55</v>
      </c>
      <c r="AH369" s="56" t="s">
        <v>1305</v>
      </c>
      <c r="AI369" s="56" t="s">
        <v>1282</v>
      </c>
      <c r="AJ369" s="219" t="s">
        <v>1276</v>
      </c>
      <c r="AK369" s="65"/>
      <c r="AL369" s="65"/>
      <c r="AM369" s="220"/>
    </row>
    <row r="370" spans="1:39" ht="135">
      <c r="A370" s="299" t="s">
        <v>1336</v>
      </c>
      <c r="B370" s="396" t="s">
        <v>1239</v>
      </c>
      <c r="C370" s="65"/>
      <c r="D370" s="65"/>
      <c r="E370" s="65" t="s">
        <v>55</v>
      </c>
      <c r="F370" s="56" t="s">
        <v>1240</v>
      </c>
      <c r="G370" s="540"/>
      <c r="H370" s="540"/>
      <c r="I370" s="65">
        <v>20</v>
      </c>
      <c r="J370" s="65">
        <v>30</v>
      </c>
      <c r="K370" s="214">
        <f t="shared" si="49"/>
        <v>50</v>
      </c>
      <c r="L370" s="56" t="s">
        <v>1224</v>
      </c>
      <c r="M370" s="56" t="s">
        <v>1177</v>
      </c>
      <c r="N370" s="56" t="s">
        <v>1225</v>
      </c>
      <c r="O370" s="56" t="s">
        <v>1226</v>
      </c>
      <c r="P370" s="56" t="s">
        <v>1227</v>
      </c>
      <c r="Q370" s="396">
        <v>50</v>
      </c>
      <c r="R370" s="56" t="s">
        <v>1228</v>
      </c>
      <c r="S370" s="396">
        <v>86</v>
      </c>
      <c r="T370" s="65">
        <v>2</v>
      </c>
      <c r="U370" s="65">
        <v>2</v>
      </c>
      <c r="V370" s="220" t="s">
        <v>1304</v>
      </c>
      <c r="W370" s="65">
        <v>1</v>
      </c>
      <c r="X370" s="65"/>
      <c r="Y370" s="65"/>
      <c r="Z370" s="65"/>
      <c r="AA370" s="65"/>
      <c r="AB370" s="65" t="s">
        <v>1230</v>
      </c>
      <c r="AC370" s="221">
        <v>43074</v>
      </c>
      <c r="AD370" s="65"/>
      <c r="AE370" s="65" t="s">
        <v>55</v>
      </c>
      <c r="AF370" s="65"/>
      <c r="AG370" s="65" t="s">
        <v>55</v>
      </c>
      <c r="AH370" s="56" t="s">
        <v>1307</v>
      </c>
      <c r="AI370" s="56" t="s">
        <v>1308</v>
      </c>
      <c r="AJ370" s="219" t="s">
        <v>1276</v>
      </c>
      <c r="AK370" s="65"/>
      <c r="AL370" s="65"/>
      <c r="AM370" s="220"/>
    </row>
    <row r="371" spans="1:39" ht="135">
      <c r="A371" s="299" t="s">
        <v>1336</v>
      </c>
      <c r="B371" s="396" t="s">
        <v>1239</v>
      </c>
      <c r="C371" s="65"/>
      <c r="D371" s="65"/>
      <c r="E371" s="65" t="s">
        <v>55</v>
      </c>
      <c r="F371" s="56" t="s">
        <v>1240</v>
      </c>
      <c r="G371" s="540"/>
      <c r="H371" s="540"/>
      <c r="I371" s="65">
        <v>20</v>
      </c>
      <c r="J371" s="65">
        <v>30</v>
      </c>
      <c r="K371" s="214">
        <f t="shared" si="49"/>
        <v>50</v>
      </c>
      <c r="L371" s="56" t="s">
        <v>1224</v>
      </c>
      <c r="M371" s="56" t="s">
        <v>1177</v>
      </c>
      <c r="N371" s="56" t="s">
        <v>1225</v>
      </c>
      <c r="O371" s="56" t="s">
        <v>1226</v>
      </c>
      <c r="P371" s="56" t="s">
        <v>1227</v>
      </c>
      <c r="Q371" s="396">
        <v>50</v>
      </c>
      <c r="R371" s="56" t="s">
        <v>1228</v>
      </c>
      <c r="S371" s="396">
        <v>86</v>
      </c>
      <c r="T371" s="65">
        <v>3</v>
      </c>
      <c r="U371" s="65">
        <v>3</v>
      </c>
      <c r="V371" s="220" t="s">
        <v>1309</v>
      </c>
      <c r="W371" s="65">
        <v>1</v>
      </c>
      <c r="X371" s="65"/>
      <c r="Y371" s="65"/>
      <c r="Z371" s="65"/>
      <c r="AA371" s="65"/>
      <c r="AB371" s="65" t="s">
        <v>1230</v>
      </c>
      <c r="AC371" s="221">
        <v>43074</v>
      </c>
      <c r="AD371" s="65"/>
      <c r="AE371" s="65" t="s">
        <v>55</v>
      </c>
      <c r="AF371" s="65"/>
      <c r="AG371" s="65" t="s">
        <v>55</v>
      </c>
      <c r="AH371" s="56" t="s">
        <v>1307</v>
      </c>
      <c r="AI371" s="56" t="s">
        <v>1308</v>
      </c>
      <c r="AJ371" s="219" t="s">
        <v>1276</v>
      </c>
      <c r="AK371" s="65"/>
      <c r="AL371" s="65"/>
      <c r="AM371" s="56" t="s">
        <v>1310</v>
      </c>
    </row>
    <row r="372" spans="1:39" ht="135">
      <c r="A372" s="299" t="s">
        <v>1336</v>
      </c>
      <c r="B372" s="396" t="s">
        <v>1222</v>
      </c>
      <c r="C372" s="65"/>
      <c r="D372" s="65"/>
      <c r="E372" s="65" t="s">
        <v>55</v>
      </c>
      <c r="F372" s="56" t="s">
        <v>1223</v>
      </c>
      <c r="G372" s="540"/>
      <c r="H372" s="540"/>
      <c r="I372" s="65">
        <v>20</v>
      </c>
      <c r="J372" s="65">
        <v>30</v>
      </c>
      <c r="K372" s="214">
        <f t="shared" si="49"/>
        <v>50</v>
      </c>
      <c r="L372" s="56" t="s">
        <v>1224</v>
      </c>
      <c r="M372" s="56" t="s">
        <v>1177</v>
      </c>
      <c r="N372" s="56" t="s">
        <v>1225</v>
      </c>
      <c r="O372" s="56" t="s">
        <v>1226</v>
      </c>
      <c r="P372" s="56" t="s">
        <v>1227</v>
      </c>
      <c r="Q372" s="65">
        <v>50</v>
      </c>
      <c r="R372" s="56" t="s">
        <v>1228</v>
      </c>
      <c r="S372" s="396">
        <v>86</v>
      </c>
      <c r="T372" s="65">
        <v>2</v>
      </c>
      <c r="U372" s="65">
        <v>2</v>
      </c>
      <c r="V372" s="220" t="s">
        <v>1311</v>
      </c>
      <c r="W372" s="65">
        <v>1</v>
      </c>
      <c r="X372" s="65"/>
      <c r="Y372" s="65"/>
      <c r="Z372" s="65"/>
      <c r="AA372" s="65"/>
      <c r="AB372" s="65" t="s">
        <v>1230</v>
      </c>
      <c r="AC372" s="547">
        <v>43081</v>
      </c>
      <c r="AD372" s="65"/>
      <c r="AE372" s="65" t="s">
        <v>55</v>
      </c>
      <c r="AF372" s="65"/>
      <c r="AG372" s="65" t="s">
        <v>55</v>
      </c>
      <c r="AH372" s="56" t="s">
        <v>1312</v>
      </c>
      <c r="AI372" s="56" t="s">
        <v>1308</v>
      </c>
      <c r="AJ372" s="219" t="s">
        <v>1276</v>
      </c>
      <c r="AK372" s="65"/>
      <c r="AL372" s="65"/>
      <c r="AM372" s="220"/>
    </row>
    <row r="373" spans="1:39" ht="135">
      <c r="A373" s="299" t="s">
        <v>1336</v>
      </c>
      <c r="B373" s="396" t="s">
        <v>1222</v>
      </c>
      <c r="C373" s="65"/>
      <c r="D373" s="65"/>
      <c r="E373" s="65" t="s">
        <v>55</v>
      </c>
      <c r="F373" s="56" t="s">
        <v>1240</v>
      </c>
      <c r="G373" s="540"/>
      <c r="H373" s="540"/>
      <c r="I373" s="65">
        <v>20</v>
      </c>
      <c r="J373" s="65">
        <v>30</v>
      </c>
      <c r="K373" s="214">
        <f t="shared" si="49"/>
        <v>50</v>
      </c>
      <c r="L373" s="56" t="s">
        <v>1224</v>
      </c>
      <c r="M373" s="56" t="s">
        <v>1177</v>
      </c>
      <c r="N373" s="56" t="s">
        <v>1225</v>
      </c>
      <c r="O373" s="56" t="s">
        <v>1226</v>
      </c>
      <c r="P373" s="56" t="s">
        <v>1227</v>
      </c>
      <c r="Q373" s="65">
        <v>50</v>
      </c>
      <c r="R373" s="56" t="s">
        <v>1228</v>
      </c>
      <c r="S373" s="396">
        <v>86</v>
      </c>
      <c r="T373" s="65">
        <v>1</v>
      </c>
      <c r="U373" s="65">
        <v>1</v>
      </c>
      <c r="V373" s="56" t="s">
        <v>1277</v>
      </c>
      <c r="W373" s="65">
        <v>2</v>
      </c>
      <c r="X373" s="65" t="s">
        <v>1313</v>
      </c>
      <c r="Y373" s="56" t="s">
        <v>1274</v>
      </c>
      <c r="Z373" s="65"/>
      <c r="AA373" s="65"/>
      <c r="AB373" s="65" t="s">
        <v>1230</v>
      </c>
      <c r="AC373" s="221">
        <v>43074</v>
      </c>
      <c r="AD373" s="65"/>
      <c r="AE373" s="65" t="s">
        <v>55</v>
      </c>
      <c r="AF373" s="65"/>
      <c r="AG373" s="65" t="s">
        <v>55</v>
      </c>
      <c r="AH373" s="56" t="s">
        <v>1314</v>
      </c>
      <c r="AI373" s="56" t="s">
        <v>1315</v>
      </c>
      <c r="AJ373" s="219" t="s">
        <v>1276</v>
      </c>
      <c r="AK373" s="65">
        <v>1</v>
      </c>
      <c r="AL373" s="65"/>
      <c r="AM373" s="220"/>
    </row>
    <row r="374" spans="1:39" ht="135">
      <c r="A374" s="299" t="s">
        <v>1336</v>
      </c>
      <c r="B374" s="396" t="s">
        <v>1222</v>
      </c>
      <c r="C374" s="65"/>
      <c r="D374" s="65"/>
      <c r="E374" s="65" t="s">
        <v>55</v>
      </c>
      <c r="F374" s="56" t="s">
        <v>1223</v>
      </c>
      <c r="G374" s="540"/>
      <c r="H374" s="540"/>
      <c r="I374" s="65">
        <v>20</v>
      </c>
      <c r="J374" s="65">
        <v>30</v>
      </c>
      <c r="K374" s="214">
        <f t="shared" si="49"/>
        <v>50</v>
      </c>
      <c r="L374" s="56" t="s">
        <v>1224</v>
      </c>
      <c r="M374" s="56" t="s">
        <v>1177</v>
      </c>
      <c r="N374" s="56" t="s">
        <v>1225</v>
      </c>
      <c r="O374" s="56" t="s">
        <v>1226</v>
      </c>
      <c r="P374" s="56" t="s">
        <v>1227</v>
      </c>
      <c r="Q374" s="65">
        <v>50</v>
      </c>
      <c r="R374" s="56" t="s">
        <v>1228</v>
      </c>
      <c r="S374" s="396">
        <v>86</v>
      </c>
      <c r="T374" s="65">
        <v>2</v>
      </c>
      <c r="U374" s="65">
        <v>1</v>
      </c>
      <c r="V374" s="56" t="s">
        <v>1317</v>
      </c>
      <c r="W374" s="65">
        <v>1</v>
      </c>
      <c r="X374" s="65" t="s">
        <v>1318</v>
      </c>
      <c r="Y374" s="56" t="s">
        <v>1274</v>
      </c>
      <c r="Z374" s="65"/>
      <c r="AA374" s="56"/>
      <c r="AB374" s="65" t="s">
        <v>1230</v>
      </c>
      <c r="AC374" s="221">
        <v>43074</v>
      </c>
      <c r="AD374" s="65"/>
      <c r="AE374" s="65" t="s">
        <v>55</v>
      </c>
      <c r="AF374" s="65"/>
      <c r="AG374" s="65" t="s">
        <v>55</v>
      </c>
      <c r="AH374" s="56" t="s">
        <v>1319</v>
      </c>
      <c r="AI374" s="56" t="s">
        <v>1320</v>
      </c>
      <c r="AJ374" s="219" t="s">
        <v>1276</v>
      </c>
      <c r="AK374" s="65">
        <v>2</v>
      </c>
      <c r="AL374" s="65"/>
      <c r="AM374" s="220"/>
    </row>
    <row r="375" spans="1:39" ht="225">
      <c r="A375" s="299" t="s">
        <v>1336</v>
      </c>
      <c r="B375" s="396" t="s">
        <v>1237</v>
      </c>
      <c r="C375" s="65" t="s">
        <v>55</v>
      </c>
      <c r="D375" s="65"/>
      <c r="E375" s="65"/>
      <c r="F375" s="56" t="s">
        <v>1321</v>
      </c>
      <c r="G375" s="65"/>
      <c r="H375" s="65"/>
      <c r="I375" s="540">
        <v>40</v>
      </c>
      <c r="J375" s="540">
        <v>10</v>
      </c>
      <c r="K375" s="214">
        <f t="shared" si="49"/>
        <v>50</v>
      </c>
      <c r="L375" s="56" t="s">
        <v>1322</v>
      </c>
      <c r="M375" s="56" t="s">
        <v>1177</v>
      </c>
      <c r="N375" s="56" t="s">
        <v>1225</v>
      </c>
      <c r="O375" s="56" t="s">
        <v>1226</v>
      </c>
      <c r="P375" s="56" t="s">
        <v>1323</v>
      </c>
      <c r="Q375" s="65">
        <v>50</v>
      </c>
      <c r="R375" s="56" t="s">
        <v>1228</v>
      </c>
      <c r="S375" s="65">
        <v>105</v>
      </c>
      <c r="T375" s="65">
        <v>14</v>
      </c>
      <c r="U375" s="65">
        <v>10</v>
      </c>
      <c r="V375" s="56" t="s">
        <v>1324</v>
      </c>
      <c r="W375" s="65">
        <v>1</v>
      </c>
      <c r="X375" s="65"/>
      <c r="Y375" s="56"/>
      <c r="Z375" s="65"/>
      <c r="AA375" s="65"/>
      <c r="AB375" s="65" t="s">
        <v>1230</v>
      </c>
      <c r="AC375" s="221">
        <v>43076</v>
      </c>
      <c r="AD375" s="65"/>
      <c r="AE375" s="65" t="s">
        <v>55</v>
      </c>
      <c r="AF375" s="65"/>
      <c r="AG375" s="65" t="s">
        <v>55</v>
      </c>
      <c r="AH375" s="56" t="s">
        <v>1325</v>
      </c>
      <c r="AI375" s="56" t="s">
        <v>1326</v>
      </c>
      <c r="AJ375" s="219" t="s">
        <v>1276</v>
      </c>
      <c r="AK375" s="65"/>
      <c r="AL375" s="65"/>
      <c r="AM375" s="220"/>
    </row>
    <row r="376" spans="1:39" ht="409.5">
      <c r="A376" s="299" t="s">
        <v>1336</v>
      </c>
      <c r="B376" s="396" t="s">
        <v>1239</v>
      </c>
      <c r="C376" s="65" t="s">
        <v>55</v>
      </c>
      <c r="D376" s="65"/>
      <c r="E376" s="65"/>
      <c r="F376" s="56" t="s">
        <v>1321</v>
      </c>
      <c r="G376" s="65"/>
      <c r="H376" s="65"/>
      <c r="I376" s="540">
        <v>40</v>
      </c>
      <c r="J376" s="540">
        <v>10</v>
      </c>
      <c r="K376" s="214">
        <f t="shared" si="49"/>
        <v>50</v>
      </c>
      <c r="L376" s="56" t="s">
        <v>1322</v>
      </c>
      <c r="M376" s="56" t="s">
        <v>1177</v>
      </c>
      <c r="N376" s="56" t="s">
        <v>1225</v>
      </c>
      <c r="O376" s="56" t="s">
        <v>1226</v>
      </c>
      <c r="P376" s="56" t="s">
        <v>1323</v>
      </c>
      <c r="Q376" s="65">
        <v>50</v>
      </c>
      <c r="R376" s="56" t="s">
        <v>1228</v>
      </c>
      <c r="S376" s="65">
        <v>105</v>
      </c>
      <c r="T376" s="65">
        <v>57</v>
      </c>
      <c r="U376" s="65">
        <v>38</v>
      </c>
      <c r="V376" s="56" t="s">
        <v>1327</v>
      </c>
      <c r="W376" s="65">
        <v>1</v>
      </c>
      <c r="X376" s="65"/>
      <c r="Y376" s="56"/>
      <c r="Z376" s="65"/>
      <c r="AA376" s="65"/>
      <c r="AB376" s="65" t="s">
        <v>1230</v>
      </c>
      <c r="AC376" s="221">
        <v>43080</v>
      </c>
      <c r="AD376" s="65"/>
      <c r="AE376" s="65" t="s">
        <v>55</v>
      </c>
      <c r="AF376" s="65"/>
      <c r="AG376" s="65" t="s">
        <v>55</v>
      </c>
      <c r="AH376" s="56" t="s">
        <v>1325</v>
      </c>
      <c r="AI376" s="56" t="s">
        <v>1326</v>
      </c>
      <c r="AJ376" s="219" t="s">
        <v>1276</v>
      </c>
      <c r="AK376" s="65"/>
      <c r="AL376" s="65"/>
      <c r="AM376" s="220"/>
    </row>
    <row r="377" spans="1:39" ht="135">
      <c r="A377" s="299" t="s">
        <v>1336</v>
      </c>
      <c r="B377" s="396" t="s">
        <v>1239</v>
      </c>
      <c r="C377" s="65" t="s">
        <v>55</v>
      </c>
      <c r="D377" s="65"/>
      <c r="E377" s="65"/>
      <c r="F377" s="56" t="s">
        <v>1328</v>
      </c>
      <c r="G377" s="65"/>
      <c r="H377" s="65"/>
      <c r="I377" s="540">
        <v>40</v>
      </c>
      <c r="J377" s="540">
        <v>10</v>
      </c>
      <c r="K377" s="214">
        <f t="shared" si="49"/>
        <v>50</v>
      </c>
      <c r="L377" s="56" t="s">
        <v>1322</v>
      </c>
      <c r="M377" s="56" t="s">
        <v>1177</v>
      </c>
      <c r="N377" s="56" t="s">
        <v>1225</v>
      </c>
      <c r="O377" s="56" t="s">
        <v>1226</v>
      </c>
      <c r="P377" s="56" t="s">
        <v>1323</v>
      </c>
      <c r="Q377" s="65">
        <v>50</v>
      </c>
      <c r="R377" s="56" t="s">
        <v>1228</v>
      </c>
      <c r="S377" s="65">
        <v>105</v>
      </c>
      <c r="T377" s="65">
        <v>8</v>
      </c>
      <c r="U377" s="65">
        <v>6</v>
      </c>
      <c r="V377" s="56" t="s">
        <v>1329</v>
      </c>
      <c r="W377" s="65">
        <v>1</v>
      </c>
      <c r="X377" s="65"/>
      <c r="Y377" s="56"/>
      <c r="Z377" s="65"/>
      <c r="AA377" s="65"/>
      <c r="AB377" s="65" t="s">
        <v>1230</v>
      </c>
      <c r="AC377" s="221">
        <v>43083</v>
      </c>
      <c r="AD377" s="65"/>
      <c r="AE377" s="65" t="s">
        <v>55</v>
      </c>
      <c r="AF377" s="65"/>
      <c r="AG377" s="65" t="s">
        <v>55</v>
      </c>
      <c r="AH377" s="56" t="s">
        <v>1330</v>
      </c>
      <c r="AI377" s="56" t="s">
        <v>1331</v>
      </c>
      <c r="AJ377" s="219" t="s">
        <v>1332</v>
      </c>
      <c r="AK377" s="65"/>
      <c r="AL377" s="65"/>
      <c r="AM377" s="220"/>
    </row>
    <row r="378" spans="1:39" ht="135">
      <c r="A378" s="299" t="s">
        <v>1336</v>
      </c>
      <c r="B378" s="396" t="s">
        <v>1239</v>
      </c>
      <c r="C378" s="65" t="s">
        <v>55</v>
      </c>
      <c r="D378" s="65"/>
      <c r="E378" s="65"/>
      <c r="F378" s="56" t="s">
        <v>1328</v>
      </c>
      <c r="G378" s="65"/>
      <c r="H378" s="65"/>
      <c r="I378" s="540">
        <v>40</v>
      </c>
      <c r="J378" s="540">
        <v>10</v>
      </c>
      <c r="K378" s="214">
        <f t="shared" si="49"/>
        <v>50</v>
      </c>
      <c r="L378" s="56" t="s">
        <v>1322</v>
      </c>
      <c r="M378" s="56" t="s">
        <v>1177</v>
      </c>
      <c r="N378" s="56" t="s">
        <v>1225</v>
      </c>
      <c r="O378" s="56" t="s">
        <v>1226</v>
      </c>
      <c r="P378" s="56" t="s">
        <v>1323</v>
      </c>
      <c r="Q378" s="65">
        <v>50</v>
      </c>
      <c r="R378" s="56" t="s">
        <v>1228</v>
      </c>
      <c r="S378" s="65">
        <v>105</v>
      </c>
      <c r="T378" s="65">
        <v>2</v>
      </c>
      <c r="U378" s="65">
        <v>1</v>
      </c>
      <c r="V378" s="56" t="s">
        <v>1333</v>
      </c>
      <c r="W378" s="65">
        <v>1</v>
      </c>
      <c r="X378" s="65"/>
      <c r="Y378" s="56"/>
      <c r="Z378" s="65"/>
      <c r="AA378" s="65"/>
      <c r="AB378" s="65" t="s">
        <v>1230</v>
      </c>
      <c r="AC378" s="221">
        <v>43084</v>
      </c>
      <c r="AD378" s="65"/>
      <c r="AE378" s="65" t="s">
        <v>55</v>
      </c>
      <c r="AF378" s="65"/>
      <c r="AG378" s="65" t="s">
        <v>55</v>
      </c>
      <c r="AH378" s="56" t="s">
        <v>1330</v>
      </c>
      <c r="AI378" s="56" t="s">
        <v>1331</v>
      </c>
      <c r="AJ378" s="219" t="s">
        <v>1332</v>
      </c>
      <c r="AK378" s="65"/>
      <c r="AL378" s="65"/>
      <c r="AM378" s="220"/>
    </row>
    <row r="379" spans="1:39" ht="192">
      <c r="A379" s="291" t="s">
        <v>1793</v>
      </c>
      <c r="B379" s="555" t="s">
        <v>1340</v>
      </c>
      <c r="C379" s="555"/>
      <c r="D379" s="555"/>
      <c r="E379" s="555" t="s">
        <v>55</v>
      </c>
      <c r="F379" s="555" t="s">
        <v>1341</v>
      </c>
      <c r="G379" s="555"/>
      <c r="H379" s="555"/>
      <c r="I379" s="555">
        <v>40</v>
      </c>
      <c r="J379" s="555">
        <v>40</v>
      </c>
      <c r="K379" s="555">
        <v>80</v>
      </c>
      <c r="L379" s="555" t="s">
        <v>1342</v>
      </c>
      <c r="M379" s="555" t="s">
        <v>108</v>
      </c>
      <c r="N379" s="555">
        <v>277</v>
      </c>
      <c r="O379" s="555" t="s">
        <v>1343</v>
      </c>
      <c r="P379" s="555" t="s">
        <v>1344</v>
      </c>
      <c r="Q379" s="555">
        <v>4</v>
      </c>
      <c r="R379" s="555" t="s">
        <v>1345</v>
      </c>
      <c r="S379" s="566">
        <v>40</v>
      </c>
      <c r="T379" s="566">
        <v>183</v>
      </c>
      <c r="U379" s="566"/>
      <c r="V379" s="567" t="s">
        <v>1346</v>
      </c>
      <c r="W379" s="566">
        <v>2</v>
      </c>
      <c r="X379" s="566" t="s">
        <v>274</v>
      </c>
      <c r="Y379" s="566" t="s">
        <v>57</v>
      </c>
      <c r="Z379" s="566" t="s">
        <v>57</v>
      </c>
      <c r="AA379" s="566" t="s">
        <v>57</v>
      </c>
      <c r="AB379" s="567" t="s">
        <v>1347</v>
      </c>
      <c r="AC379" s="567" t="s">
        <v>1348</v>
      </c>
      <c r="AD379" s="566"/>
      <c r="AE379" s="566">
        <v>1</v>
      </c>
      <c r="AF379" s="566"/>
      <c r="AG379" s="566">
        <v>1</v>
      </c>
      <c r="AH379" s="567" t="s">
        <v>1349</v>
      </c>
      <c r="AI379" s="567" t="s">
        <v>1350</v>
      </c>
      <c r="AJ379" s="566"/>
      <c r="AK379" s="566">
        <v>183</v>
      </c>
      <c r="AL379" s="566"/>
      <c r="AM379" s="567" t="s">
        <v>1351</v>
      </c>
    </row>
    <row r="380" spans="1:39" ht="293.25">
      <c r="A380" s="299" t="s">
        <v>1793</v>
      </c>
      <c r="B380" s="555" t="s">
        <v>1352</v>
      </c>
      <c r="C380" s="555"/>
      <c r="D380" s="555"/>
      <c r="E380" s="555" t="s">
        <v>55</v>
      </c>
      <c r="F380" s="555" t="s">
        <v>1353</v>
      </c>
      <c r="G380" s="575"/>
      <c r="H380" s="575"/>
      <c r="I380" s="555">
        <v>60</v>
      </c>
      <c r="J380" s="555">
        <v>40</v>
      </c>
      <c r="K380" s="555">
        <v>100</v>
      </c>
      <c r="L380" s="555" t="s">
        <v>1342</v>
      </c>
      <c r="M380" s="555" t="s">
        <v>108</v>
      </c>
      <c r="N380" s="555">
        <v>278</v>
      </c>
      <c r="O380" s="555" t="s">
        <v>1343</v>
      </c>
      <c r="P380" s="555" t="s">
        <v>1344</v>
      </c>
      <c r="Q380" s="555">
        <v>52</v>
      </c>
      <c r="R380" s="555" t="s">
        <v>1345</v>
      </c>
      <c r="S380" s="566">
        <v>40</v>
      </c>
      <c r="T380" s="566">
        <v>189</v>
      </c>
      <c r="U380" s="566">
        <v>2</v>
      </c>
      <c r="V380" s="566" t="s">
        <v>1354</v>
      </c>
      <c r="W380" s="566">
        <v>2</v>
      </c>
      <c r="X380" s="566" t="s">
        <v>274</v>
      </c>
      <c r="Y380" s="566" t="s">
        <v>57</v>
      </c>
      <c r="Z380" s="566" t="s">
        <v>57</v>
      </c>
      <c r="AA380" s="566" t="s">
        <v>57</v>
      </c>
      <c r="AB380" s="566" t="s">
        <v>1355</v>
      </c>
      <c r="AC380" s="566" t="s">
        <v>1348</v>
      </c>
      <c r="AD380" s="566"/>
      <c r="AE380" s="566">
        <v>1</v>
      </c>
      <c r="AF380" s="566"/>
      <c r="AG380" s="566">
        <v>1</v>
      </c>
      <c r="AH380" s="566" t="s">
        <v>1356</v>
      </c>
      <c r="AI380" s="567" t="s">
        <v>1357</v>
      </c>
      <c r="AJ380" s="568"/>
      <c r="AK380" s="566">
        <v>189</v>
      </c>
      <c r="AL380" s="566" t="s">
        <v>1358</v>
      </c>
      <c r="AM380" s="567" t="s">
        <v>1351</v>
      </c>
    </row>
    <row r="381" spans="1:39" ht="236.25">
      <c r="A381" s="299" t="s">
        <v>1793</v>
      </c>
      <c r="B381" s="555" t="s">
        <v>1359</v>
      </c>
      <c r="C381" s="555"/>
      <c r="D381" s="555"/>
      <c r="E381" s="555" t="s">
        <v>55</v>
      </c>
      <c r="F381" s="555" t="s">
        <v>1360</v>
      </c>
      <c r="G381" s="555"/>
      <c r="H381" s="555"/>
      <c r="I381" s="555">
        <v>10</v>
      </c>
      <c r="J381" s="555">
        <v>106</v>
      </c>
      <c r="K381" s="555">
        <f t="shared" ref="K381:K443" si="51">SUM(G381:J381)</f>
        <v>116</v>
      </c>
      <c r="L381" s="555" t="s">
        <v>1361</v>
      </c>
      <c r="M381" s="555" t="s">
        <v>108</v>
      </c>
      <c r="N381" s="555">
        <v>210</v>
      </c>
      <c r="O381" s="555" t="s">
        <v>1343</v>
      </c>
      <c r="P381" s="555" t="s">
        <v>1362</v>
      </c>
      <c r="Q381" s="555">
        <v>116</v>
      </c>
      <c r="R381" s="555" t="s">
        <v>1345</v>
      </c>
      <c r="S381" s="402">
        <v>106</v>
      </c>
      <c r="T381" s="402">
        <v>106</v>
      </c>
      <c r="U381" s="402">
        <v>106</v>
      </c>
      <c r="V381" s="401" t="s">
        <v>1363</v>
      </c>
      <c r="W381" s="402">
        <v>15</v>
      </c>
      <c r="X381" s="401">
        <v>8</v>
      </c>
      <c r="Y381" s="401" t="s">
        <v>1345</v>
      </c>
      <c r="Z381" s="402" t="s">
        <v>68</v>
      </c>
      <c r="AA381" s="402" t="s">
        <v>68</v>
      </c>
      <c r="AB381" s="567" t="s">
        <v>1364</v>
      </c>
      <c r="AC381" s="402" t="s">
        <v>1365</v>
      </c>
      <c r="AD381" s="566"/>
      <c r="AE381" s="402">
        <v>1</v>
      </c>
      <c r="AF381" s="402"/>
      <c r="AG381" s="402">
        <v>1</v>
      </c>
      <c r="AH381" s="567" t="s">
        <v>1366</v>
      </c>
      <c r="AI381" s="401" t="s">
        <v>1367</v>
      </c>
      <c r="AJ381" s="402" t="s">
        <v>68</v>
      </c>
      <c r="AK381" s="402" t="s">
        <v>68</v>
      </c>
      <c r="AL381" s="402"/>
      <c r="AM381" s="567" t="s">
        <v>1368</v>
      </c>
    </row>
    <row r="382" spans="1:39" ht="67.5">
      <c r="A382" s="299" t="s">
        <v>1793</v>
      </c>
      <c r="B382" s="555" t="s">
        <v>1369</v>
      </c>
      <c r="C382" s="555"/>
      <c r="D382" s="555"/>
      <c r="E382" s="555" t="s">
        <v>55</v>
      </c>
      <c r="F382" s="555" t="s">
        <v>1360</v>
      </c>
      <c r="G382" s="555"/>
      <c r="H382" s="555"/>
      <c r="I382" s="555">
        <v>3</v>
      </c>
      <c r="J382" s="555"/>
      <c r="K382" s="555">
        <f t="shared" si="51"/>
        <v>3</v>
      </c>
      <c r="L382" s="555" t="s">
        <v>1370</v>
      </c>
      <c r="M382" s="555" t="s">
        <v>108</v>
      </c>
      <c r="N382" s="555">
        <v>210</v>
      </c>
      <c r="O382" s="555" t="s">
        <v>1343</v>
      </c>
      <c r="P382" s="555" t="s">
        <v>1371</v>
      </c>
      <c r="Q382" s="555">
        <v>52</v>
      </c>
      <c r="R382" s="555" t="s">
        <v>1345</v>
      </c>
      <c r="S382" s="566"/>
      <c r="T382" s="566"/>
      <c r="U382" s="566"/>
      <c r="V382" s="566"/>
      <c r="W382" s="566"/>
      <c r="X382" s="566"/>
      <c r="Y382" s="566"/>
      <c r="Z382" s="566"/>
      <c r="AA382" s="566"/>
      <c r="AB382" s="566"/>
      <c r="AC382" s="566"/>
      <c r="AD382" s="566"/>
      <c r="AE382" s="566"/>
      <c r="AF382" s="566"/>
      <c r="AG382" s="566"/>
      <c r="AH382" s="566"/>
      <c r="AI382" s="567"/>
      <c r="AJ382" s="566"/>
      <c r="AK382" s="566"/>
      <c r="AL382" s="566"/>
      <c r="AM382" s="401" t="s">
        <v>1372</v>
      </c>
    </row>
    <row r="383" spans="1:39" ht="157.5">
      <c r="A383" s="299" t="s">
        <v>1793</v>
      </c>
      <c r="B383" s="555" t="s">
        <v>1373</v>
      </c>
      <c r="C383" s="555" t="s">
        <v>55</v>
      </c>
      <c r="D383" s="555"/>
      <c r="E383" s="555"/>
      <c r="F383" s="555" t="s">
        <v>1374</v>
      </c>
      <c r="G383" s="555"/>
      <c r="H383" s="555"/>
      <c r="I383" s="555">
        <v>180</v>
      </c>
      <c r="J383" s="555"/>
      <c r="K383" s="555">
        <f t="shared" si="51"/>
        <v>180</v>
      </c>
      <c r="L383" s="555" t="s">
        <v>1375</v>
      </c>
      <c r="M383" s="555" t="s">
        <v>108</v>
      </c>
      <c r="N383" s="555">
        <v>287</v>
      </c>
      <c r="O383" s="555" t="s">
        <v>1343</v>
      </c>
      <c r="P383" s="555" t="s">
        <v>1376</v>
      </c>
      <c r="Q383" s="555"/>
      <c r="R383" s="555" t="s">
        <v>1345</v>
      </c>
      <c r="S383" s="566"/>
      <c r="T383" s="566"/>
      <c r="U383" s="566"/>
      <c r="V383" s="566"/>
      <c r="W383" s="566"/>
      <c r="X383" s="566"/>
      <c r="Y383" s="566"/>
      <c r="Z383" s="566"/>
      <c r="AA383" s="566"/>
      <c r="AB383" s="566"/>
      <c r="AC383" s="566"/>
      <c r="AD383" s="566"/>
      <c r="AE383" s="566"/>
      <c r="AF383" s="566"/>
      <c r="AG383" s="566"/>
      <c r="AH383" s="566"/>
      <c r="AI383" s="567"/>
      <c r="AJ383" s="566"/>
      <c r="AK383" s="566"/>
      <c r="AL383" s="566"/>
      <c r="AM383" s="555" t="s">
        <v>1372</v>
      </c>
    </row>
    <row r="384" spans="1:39" ht="112.5">
      <c r="A384" s="299" t="s">
        <v>1793</v>
      </c>
      <c r="B384" s="555" t="s">
        <v>1377</v>
      </c>
      <c r="C384" s="575"/>
      <c r="D384" s="575"/>
      <c r="E384" s="555" t="s">
        <v>55</v>
      </c>
      <c r="F384" s="555" t="s">
        <v>1360</v>
      </c>
      <c r="G384" s="575"/>
      <c r="H384" s="575"/>
      <c r="I384" s="555">
        <v>2</v>
      </c>
      <c r="J384" s="555">
        <f>SUM(J379:J383)</f>
        <v>186</v>
      </c>
      <c r="K384" s="555">
        <f t="shared" si="51"/>
        <v>188</v>
      </c>
      <c r="L384" s="555" t="s">
        <v>1378</v>
      </c>
      <c r="M384" s="555" t="s">
        <v>108</v>
      </c>
      <c r="N384" s="555">
        <v>569</v>
      </c>
      <c r="O384" s="555" t="s">
        <v>1343</v>
      </c>
      <c r="P384" s="555" t="s">
        <v>699</v>
      </c>
      <c r="Q384" s="555">
        <v>116</v>
      </c>
      <c r="R384" s="555" t="s">
        <v>1345</v>
      </c>
      <c r="S384" s="569">
        <v>3</v>
      </c>
      <c r="T384" s="402">
        <v>90</v>
      </c>
      <c r="U384" s="402">
        <v>116</v>
      </c>
      <c r="V384" s="402" t="s">
        <v>1379</v>
      </c>
      <c r="W384" s="402">
        <v>10</v>
      </c>
      <c r="X384" s="402">
        <v>6</v>
      </c>
      <c r="Y384" s="402" t="s">
        <v>68</v>
      </c>
      <c r="Z384" s="402" t="s">
        <v>68</v>
      </c>
      <c r="AA384" s="402" t="s">
        <v>68</v>
      </c>
      <c r="AB384" s="402" t="s">
        <v>1257</v>
      </c>
      <c r="AC384" s="402" t="s">
        <v>1380</v>
      </c>
      <c r="AD384" s="570"/>
      <c r="AE384" s="569">
        <v>1</v>
      </c>
      <c r="AF384" s="569"/>
      <c r="AG384" s="569">
        <v>1</v>
      </c>
      <c r="AH384" s="555" t="s">
        <v>1381</v>
      </c>
      <c r="AI384" s="567" t="s">
        <v>1382</v>
      </c>
      <c r="AJ384" s="566"/>
      <c r="AK384" s="402" t="s">
        <v>68</v>
      </c>
      <c r="AL384" s="402" t="s">
        <v>68</v>
      </c>
      <c r="AM384" s="555" t="s">
        <v>1383</v>
      </c>
    </row>
    <row r="385" spans="1:39" ht="57.75">
      <c r="A385" s="299" t="s">
        <v>1793</v>
      </c>
      <c r="B385" s="555" t="s">
        <v>1384</v>
      </c>
      <c r="C385" s="555"/>
      <c r="D385" s="555"/>
      <c r="E385" s="555" t="s">
        <v>55</v>
      </c>
      <c r="F385" s="555" t="s">
        <v>1360</v>
      </c>
      <c r="G385" s="555"/>
      <c r="H385" s="555"/>
      <c r="I385" s="555">
        <v>12</v>
      </c>
      <c r="J385" s="555">
        <v>100</v>
      </c>
      <c r="K385" s="555">
        <f t="shared" si="51"/>
        <v>112</v>
      </c>
      <c r="L385" s="555" t="s">
        <v>1370</v>
      </c>
      <c r="M385" s="555" t="s">
        <v>108</v>
      </c>
      <c r="N385" s="555">
        <v>569</v>
      </c>
      <c r="O385" s="555" t="s">
        <v>1343</v>
      </c>
      <c r="P385" s="555" t="s">
        <v>1371</v>
      </c>
      <c r="Q385" s="555">
        <v>12</v>
      </c>
      <c r="R385" s="555" t="s">
        <v>1345</v>
      </c>
      <c r="S385" s="555">
        <v>100</v>
      </c>
      <c r="T385" s="555">
        <v>100</v>
      </c>
      <c r="U385" s="555">
        <v>100</v>
      </c>
      <c r="V385" s="401" t="s">
        <v>1385</v>
      </c>
      <c r="W385" s="401">
        <v>12</v>
      </c>
      <c r="X385" s="401">
        <v>4</v>
      </c>
      <c r="Y385" s="401" t="s">
        <v>68</v>
      </c>
      <c r="Z385" s="401" t="s">
        <v>68</v>
      </c>
      <c r="AA385" s="401" t="s">
        <v>68</v>
      </c>
      <c r="AB385" s="401" t="s">
        <v>1257</v>
      </c>
      <c r="AC385" s="401" t="s">
        <v>1380</v>
      </c>
      <c r="AD385" s="401"/>
      <c r="AE385" s="401">
        <v>1</v>
      </c>
      <c r="AF385" s="401"/>
      <c r="AG385" s="401">
        <v>1</v>
      </c>
      <c r="AH385" s="567" t="s">
        <v>1386</v>
      </c>
      <c r="AI385" s="567" t="s">
        <v>1387</v>
      </c>
      <c r="AJ385" s="567"/>
      <c r="AK385" s="401" t="s">
        <v>68</v>
      </c>
      <c r="AL385" s="401" t="s">
        <v>68</v>
      </c>
      <c r="AM385" s="567" t="s">
        <v>1388</v>
      </c>
    </row>
    <row r="386" spans="1:39" ht="57.75">
      <c r="A386" s="299" t="s">
        <v>1793</v>
      </c>
      <c r="B386" s="555" t="s">
        <v>1389</v>
      </c>
      <c r="C386" s="555"/>
      <c r="D386" s="555"/>
      <c r="E386" s="555" t="s">
        <v>55</v>
      </c>
      <c r="F386" s="555" t="s">
        <v>1360</v>
      </c>
      <c r="G386" s="555"/>
      <c r="H386" s="555"/>
      <c r="I386" s="555">
        <v>66</v>
      </c>
      <c r="J386" s="555">
        <v>2</v>
      </c>
      <c r="K386" s="555">
        <f t="shared" si="51"/>
        <v>68</v>
      </c>
      <c r="L386" s="555" t="s">
        <v>1378</v>
      </c>
      <c r="M386" s="555" t="s">
        <v>108</v>
      </c>
      <c r="N386" s="555">
        <v>569</v>
      </c>
      <c r="O386" s="555" t="s">
        <v>1343</v>
      </c>
      <c r="P386" s="555" t="s">
        <v>1362</v>
      </c>
      <c r="Q386" s="555">
        <v>66</v>
      </c>
      <c r="R386" s="555" t="s">
        <v>1345</v>
      </c>
      <c r="S386" s="566">
        <v>2</v>
      </c>
      <c r="T386" s="566">
        <v>30</v>
      </c>
      <c r="U386" s="566" t="s">
        <v>68</v>
      </c>
      <c r="V386" s="567" t="s">
        <v>1390</v>
      </c>
      <c r="W386" s="566">
        <v>2</v>
      </c>
      <c r="X386" s="566">
        <v>4</v>
      </c>
      <c r="Y386" s="566" t="s">
        <v>68</v>
      </c>
      <c r="Z386" s="566" t="s">
        <v>68</v>
      </c>
      <c r="AA386" s="566" t="s">
        <v>68</v>
      </c>
      <c r="AB386" s="567" t="s">
        <v>1391</v>
      </c>
      <c r="AC386" s="566" t="s">
        <v>1380</v>
      </c>
      <c r="AD386" s="566"/>
      <c r="AE386" s="566">
        <v>1</v>
      </c>
      <c r="AF386" s="566"/>
      <c r="AG386" s="566">
        <v>1</v>
      </c>
      <c r="AH386" s="567" t="s">
        <v>1386</v>
      </c>
      <c r="AI386" s="567" t="s">
        <v>1387</v>
      </c>
      <c r="AJ386" s="566"/>
      <c r="AK386" s="566" t="s">
        <v>68</v>
      </c>
      <c r="AL386" s="566" t="s">
        <v>68</v>
      </c>
      <c r="AM386" s="567" t="s">
        <v>1392</v>
      </c>
    </row>
    <row r="387" spans="1:39" ht="46.5">
      <c r="A387" s="299" t="s">
        <v>1793</v>
      </c>
      <c r="B387" s="555" t="s">
        <v>1393</v>
      </c>
      <c r="C387" s="555" t="s">
        <v>55</v>
      </c>
      <c r="D387" s="555"/>
      <c r="E387" s="555"/>
      <c r="F387" s="555" t="s">
        <v>1394</v>
      </c>
      <c r="G387" s="555"/>
      <c r="H387" s="555"/>
      <c r="I387" s="555">
        <v>144</v>
      </c>
      <c r="J387" s="555">
        <v>0</v>
      </c>
      <c r="K387" s="555">
        <f t="shared" si="51"/>
        <v>144</v>
      </c>
      <c r="L387" s="555" t="s">
        <v>1375</v>
      </c>
      <c r="M387" s="555" t="s">
        <v>108</v>
      </c>
      <c r="N387" s="555">
        <v>246</v>
      </c>
      <c r="O387" s="555" t="s">
        <v>1343</v>
      </c>
      <c r="P387" s="555" t="s">
        <v>1395</v>
      </c>
      <c r="Q387" s="555">
        <v>144</v>
      </c>
      <c r="R387" s="555" t="s">
        <v>1345</v>
      </c>
      <c r="S387" s="566"/>
      <c r="T387" s="566"/>
      <c r="U387" s="566"/>
      <c r="V387" s="567"/>
      <c r="W387" s="566"/>
      <c r="X387" s="566"/>
      <c r="Y387" s="566"/>
      <c r="Z387" s="566"/>
      <c r="AA387" s="566"/>
      <c r="AB387" s="567"/>
      <c r="AC387" s="566"/>
      <c r="AD387" s="566"/>
      <c r="AE387" s="566"/>
      <c r="AF387" s="566"/>
      <c r="AG387" s="566"/>
      <c r="AH387" s="567"/>
      <c r="AI387" s="567"/>
      <c r="AJ387" s="566"/>
      <c r="AK387" s="566"/>
      <c r="AL387" s="566"/>
      <c r="AM387" s="567" t="s">
        <v>1396</v>
      </c>
    </row>
    <row r="388" spans="1:39" ht="56.25">
      <c r="A388" s="299" t="s">
        <v>1793</v>
      </c>
      <c r="B388" s="555" t="s">
        <v>1397</v>
      </c>
      <c r="C388" s="555" t="s">
        <v>55</v>
      </c>
      <c r="D388" s="555"/>
      <c r="E388" s="555"/>
      <c r="F388" s="555" t="s">
        <v>1394</v>
      </c>
      <c r="G388" s="555"/>
      <c r="H388" s="555"/>
      <c r="I388" s="555">
        <v>87</v>
      </c>
      <c r="J388" s="555"/>
      <c r="K388" s="555">
        <f t="shared" si="51"/>
        <v>87</v>
      </c>
      <c r="L388" s="555" t="s">
        <v>1370</v>
      </c>
      <c r="M388" s="555" t="s">
        <v>108</v>
      </c>
      <c r="N388" s="555">
        <v>242</v>
      </c>
      <c r="O388" s="555" t="s">
        <v>1343</v>
      </c>
      <c r="P388" s="555" t="s">
        <v>1371</v>
      </c>
      <c r="Q388" s="555">
        <v>116</v>
      </c>
      <c r="R388" s="555" t="s">
        <v>1345</v>
      </c>
      <c r="S388" s="566"/>
      <c r="T388" s="566"/>
      <c r="U388" s="566"/>
      <c r="V388" s="566"/>
      <c r="W388" s="566"/>
      <c r="X388" s="566"/>
      <c r="Y388" s="566"/>
      <c r="Z388" s="566"/>
      <c r="AA388" s="566"/>
      <c r="AB388" s="566"/>
      <c r="AC388" s="566"/>
      <c r="AD388" s="566"/>
      <c r="AE388" s="566"/>
      <c r="AF388" s="566"/>
      <c r="AG388" s="566"/>
      <c r="AH388" s="566"/>
      <c r="AI388" s="567"/>
      <c r="AJ388" s="566"/>
      <c r="AK388" s="566"/>
      <c r="AL388" s="566"/>
      <c r="AM388" s="555" t="s">
        <v>1398</v>
      </c>
    </row>
    <row r="389" spans="1:39" ht="57.75">
      <c r="A389" s="299" t="s">
        <v>1793</v>
      </c>
      <c r="B389" s="555" t="s">
        <v>1399</v>
      </c>
      <c r="C389" s="555" t="s">
        <v>55</v>
      </c>
      <c r="D389" s="555"/>
      <c r="E389" s="555"/>
      <c r="F389" s="555" t="s">
        <v>1394</v>
      </c>
      <c r="G389" s="555"/>
      <c r="H389" s="555"/>
      <c r="I389" s="555">
        <v>87</v>
      </c>
      <c r="J389" s="555"/>
      <c r="K389" s="555">
        <f t="shared" si="51"/>
        <v>87</v>
      </c>
      <c r="L389" s="555" t="s">
        <v>1370</v>
      </c>
      <c r="M389" s="555" t="s">
        <v>108</v>
      </c>
      <c r="N389" s="555">
        <v>242</v>
      </c>
      <c r="O389" s="555" t="s">
        <v>1343</v>
      </c>
      <c r="P389" s="555" t="s">
        <v>1371</v>
      </c>
      <c r="Q389" s="555">
        <v>116</v>
      </c>
      <c r="R389" s="555" t="s">
        <v>1345</v>
      </c>
      <c r="S389" s="566"/>
      <c r="T389" s="566"/>
      <c r="U389" s="566"/>
      <c r="V389" s="566"/>
      <c r="W389" s="566"/>
      <c r="X389" s="566"/>
      <c r="Y389" s="566"/>
      <c r="Z389" s="566"/>
      <c r="AA389" s="566"/>
      <c r="AB389" s="566"/>
      <c r="AC389" s="566"/>
      <c r="AD389" s="566"/>
      <c r="AE389" s="566"/>
      <c r="AF389" s="566"/>
      <c r="AG389" s="566"/>
      <c r="AH389" s="566"/>
      <c r="AI389" s="567"/>
      <c r="AJ389" s="566"/>
      <c r="AK389" s="566"/>
      <c r="AL389" s="566"/>
      <c r="AM389" s="567" t="s">
        <v>1398</v>
      </c>
    </row>
    <row r="390" spans="1:39" ht="78.75">
      <c r="A390" s="299" t="s">
        <v>1793</v>
      </c>
      <c r="B390" s="555" t="s">
        <v>1400</v>
      </c>
      <c r="C390" s="555" t="s">
        <v>55</v>
      </c>
      <c r="D390" s="555"/>
      <c r="E390" s="555"/>
      <c r="F390" s="555" t="s">
        <v>1401</v>
      </c>
      <c r="G390" s="555"/>
      <c r="H390" s="555"/>
      <c r="I390" s="555">
        <v>87</v>
      </c>
      <c r="J390" s="555"/>
      <c r="K390" s="555">
        <f t="shared" si="51"/>
        <v>87</v>
      </c>
      <c r="L390" s="555"/>
      <c r="M390" s="555"/>
      <c r="N390" s="555">
        <v>290</v>
      </c>
      <c r="O390" s="555" t="s">
        <v>1343</v>
      </c>
      <c r="P390" s="555" t="s">
        <v>1362</v>
      </c>
      <c r="Q390" s="555">
        <v>116</v>
      </c>
      <c r="R390" s="555" t="s">
        <v>1345</v>
      </c>
      <c r="S390" s="566"/>
      <c r="T390" s="566"/>
      <c r="U390" s="566"/>
      <c r="V390" s="566"/>
      <c r="W390" s="566"/>
      <c r="X390" s="566"/>
      <c r="Y390" s="566"/>
      <c r="Z390" s="566"/>
      <c r="AA390" s="566"/>
      <c r="AB390" s="566"/>
      <c r="AC390" s="566"/>
      <c r="AD390" s="566"/>
      <c r="AE390" s="566"/>
      <c r="AF390" s="566"/>
      <c r="AG390" s="566"/>
      <c r="AH390" s="566"/>
      <c r="AI390" s="567"/>
      <c r="AJ390" s="566"/>
      <c r="AK390" s="566"/>
      <c r="AL390" s="566"/>
      <c r="AM390" s="567" t="s">
        <v>1396</v>
      </c>
    </row>
    <row r="391" spans="1:39" ht="57.75">
      <c r="A391" s="299" t="s">
        <v>1793</v>
      </c>
      <c r="B391" s="555" t="s">
        <v>1402</v>
      </c>
      <c r="C391" s="555" t="s">
        <v>55</v>
      </c>
      <c r="D391" s="555"/>
      <c r="E391" s="555"/>
      <c r="F391" s="555" t="s">
        <v>1403</v>
      </c>
      <c r="G391" s="555"/>
      <c r="H391" s="555"/>
      <c r="I391" s="555">
        <v>87</v>
      </c>
      <c r="J391" s="555"/>
      <c r="K391" s="555">
        <f t="shared" si="51"/>
        <v>87</v>
      </c>
      <c r="L391" s="555" t="s">
        <v>1404</v>
      </c>
      <c r="M391" s="555" t="s">
        <v>108</v>
      </c>
      <c r="N391" s="555">
        <v>290</v>
      </c>
      <c r="O391" s="555" t="s">
        <v>1343</v>
      </c>
      <c r="P391" s="555" t="s">
        <v>1362</v>
      </c>
      <c r="Q391" s="555">
        <v>116</v>
      </c>
      <c r="R391" s="555" t="s">
        <v>1345</v>
      </c>
      <c r="S391" s="566"/>
      <c r="T391" s="566"/>
      <c r="U391" s="566"/>
      <c r="V391" s="566"/>
      <c r="W391" s="566"/>
      <c r="X391" s="566"/>
      <c r="Y391" s="566"/>
      <c r="Z391" s="566"/>
      <c r="AA391" s="566"/>
      <c r="AB391" s="566"/>
      <c r="AC391" s="566"/>
      <c r="AD391" s="566"/>
      <c r="AE391" s="566"/>
      <c r="AF391" s="566"/>
      <c r="AG391" s="566"/>
      <c r="AH391" s="566"/>
      <c r="AI391" s="567"/>
      <c r="AJ391" s="566"/>
      <c r="AK391" s="566"/>
      <c r="AL391" s="566"/>
      <c r="AM391" s="567" t="s">
        <v>1396</v>
      </c>
    </row>
    <row r="392" spans="1:39" ht="56.25">
      <c r="A392" s="299" t="s">
        <v>1793</v>
      </c>
      <c r="B392" s="555" t="s">
        <v>1405</v>
      </c>
      <c r="C392" s="555" t="s">
        <v>55</v>
      </c>
      <c r="D392" s="555"/>
      <c r="E392" s="555"/>
      <c r="F392" s="555"/>
      <c r="G392" s="555"/>
      <c r="H392" s="555"/>
      <c r="I392" s="555">
        <v>87</v>
      </c>
      <c r="J392" s="555"/>
      <c r="K392" s="555">
        <f t="shared" si="51"/>
        <v>87</v>
      </c>
      <c r="L392" s="555" t="s">
        <v>1404</v>
      </c>
      <c r="M392" s="555" t="s">
        <v>108</v>
      </c>
      <c r="N392" s="555">
        <v>290</v>
      </c>
      <c r="O392" s="555" t="s">
        <v>1343</v>
      </c>
      <c r="P392" s="555" t="s">
        <v>1362</v>
      </c>
      <c r="Q392" s="555">
        <v>116</v>
      </c>
      <c r="R392" s="555" t="s">
        <v>1345</v>
      </c>
      <c r="S392" s="566"/>
      <c r="T392" s="566"/>
      <c r="U392" s="566"/>
      <c r="V392" s="566"/>
      <c r="W392" s="566"/>
      <c r="X392" s="566"/>
      <c r="Y392" s="566"/>
      <c r="Z392" s="566"/>
      <c r="AA392" s="566"/>
      <c r="AB392" s="566"/>
      <c r="AC392" s="566"/>
      <c r="AD392" s="566"/>
      <c r="AE392" s="566"/>
      <c r="AF392" s="566"/>
      <c r="AG392" s="566"/>
      <c r="AH392" s="566"/>
      <c r="AI392" s="567"/>
      <c r="AJ392" s="566"/>
      <c r="AK392" s="566"/>
      <c r="AL392" s="566"/>
      <c r="AM392" s="567" t="s">
        <v>1396</v>
      </c>
    </row>
    <row r="393" spans="1:39" ht="67.5">
      <c r="A393" s="299" t="s">
        <v>1793</v>
      </c>
      <c r="B393" s="555" t="s">
        <v>1406</v>
      </c>
      <c r="C393" s="555" t="s">
        <v>55</v>
      </c>
      <c r="D393" s="555"/>
      <c r="E393" s="555"/>
      <c r="F393" s="555" t="s">
        <v>1403</v>
      </c>
      <c r="G393" s="555"/>
      <c r="H393" s="555"/>
      <c r="I393" s="555">
        <v>87</v>
      </c>
      <c r="J393" s="555">
        <v>116</v>
      </c>
      <c r="K393" s="555">
        <f t="shared" si="51"/>
        <v>203</v>
      </c>
      <c r="L393" s="555" t="s">
        <v>1404</v>
      </c>
      <c r="M393" s="555" t="s">
        <v>108</v>
      </c>
      <c r="N393" s="555">
        <v>313</v>
      </c>
      <c r="O393" s="555" t="s">
        <v>1343</v>
      </c>
      <c r="P393" s="555" t="s">
        <v>1362</v>
      </c>
      <c r="Q393" s="555">
        <v>116</v>
      </c>
      <c r="R393" s="555" t="s">
        <v>1345</v>
      </c>
      <c r="S393" s="566">
        <v>116</v>
      </c>
      <c r="T393" s="566">
        <v>116</v>
      </c>
      <c r="U393" s="566">
        <v>116</v>
      </c>
      <c r="V393" s="566" t="s">
        <v>1404</v>
      </c>
      <c r="W393" s="566">
        <v>4</v>
      </c>
      <c r="X393" s="566">
        <v>6</v>
      </c>
      <c r="Y393" s="566" t="s">
        <v>68</v>
      </c>
      <c r="Z393" s="566" t="s">
        <v>68</v>
      </c>
      <c r="AA393" s="566" t="s">
        <v>68</v>
      </c>
      <c r="AB393" s="566" t="s">
        <v>1362</v>
      </c>
      <c r="AC393" s="567" t="s">
        <v>1407</v>
      </c>
      <c r="AD393" s="566"/>
      <c r="AE393" s="566">
        <v>1</v>
      </c>
      <c r="AF393" s="566"/>
      <c r="AG393" s="566">
        <v>1</v>
      </c>
      <c r="AH393" s="567" t="s">
        <v>1408</v>
      </c>
      <c r="AI393" s="401" t="s">
        <v>1409</v>
      </c>
      <c r="AJ393" s="566"/>
      <c r="AK393" s="566" t="s">
        <v>68</v>
      </c>
      <c r="AL393" s="566"/>
      <c r="AM393" s="566" t="s">
        <v>1410</v>
      </c>
    </row>
    <row r="394" spans="1:39" ht="56.25">
      <c r="A394" s="299" t="s">
        <v>1793</v>
      </c>
      <c r="B394" s="555" t="s">
        <v>1411</v>
      </c>
      <c r="C394" s="555" t="s">
        <v>55</v>
      </c>
      <c r="D394" s="555"/>
      <c r="E394" s="555"/>
      <c r="F394" s="555" t="s">
        <v>1403</v>
      </c>
      <c r="G394" s="555"/>
      <c r="H394" s="555"/>
      <c r="I394" s="555">
        <v>87</v>
      </c>
      <c r="J394" s="555"/>
      <c r="K394" s="555">
        <f t="shared" si="51"/>
        <v>87</v>
      </c>
      <c r="L394" s="555" t="s">
        <v>1404</v>
      </c>
      <c r="M394" s="555" t="s">
        <v>108</v>
      </c>
      <c r="N394" s="555">
        <v>313</v>
      </c>
      <c r="O394" s="555" t="s">
        <v>1343</v>
      </c>
      <c r="P394" s="555" t="s">
        <v>1362</v>
      </c>
      <c r="Q394" s="555">
        <v>116</v>
      </c>
      <c r="R394" s="555" t="s">
        <v>1345</v>
      </c>
      <c r="S394" s="566"/>
      <c r="T394" s="566"/>
      <c r="U394" s="566"/>
      <c r="V394" s="566"/>
      <c r="W394" s="566"/>
      <c r="X394" s="566"/>
      <c r="Y394" s="566"/>
      <c r="Z394" s="566"/>
      <c r="AA394" s="566"/>
      <c r="AB394" s="566"/>
      <c r="AC394" s="566"/>
      <c r="AD394" s="566"/>
      <c r="AE394" s="566"/>
      <c r="AF394" s="566"/>
      <c r="AG394" s="566"/>
      <c r="AH394" s="566"/>
      <c r="AI394" s="567"/>
      <c r="AJ394" s="566"/>
      <c r="AK394" s="566"/>
      <c r="AL394" s="566"/>
      <c r="AM394" s="567" t="s">
        <v>1412</v>
      </c>
    </row>
    <row r="395" spans="1:39" ht="45">
      <c r="A395" s="299" t="s">
        <v>1793</v>
      </c>
      <c r="B395" s="555" t="s">
        <v>1413</v>
      </c>
      <c r="C395" s="555"/>
      <c r="D395" s="555"/>
      <c r="E395" s="555" t="s">
        <v>55</v>
      </c>
      <c r="F395" s="555" t="s">
        <v>1403</v>
      </c>
      <c r="G395" s="555"/>
      <c r="H395" s="555"/>
      <c r="I395" s="555">
        <v>87</v>
      </c>
      <c r="J395" s="555"/>
      <c r="K395" s="555">
        <f t="shared" si="51"/>
        <v>87</v>
      </c>
      <c r="L395" s="555" t="s">
        <v>1404</v>
      </c>
      <c r="M395" s="555" t="s">
        <v>108</v>
      </c>
      <c r="N395" s="555">
        <v>313</v>
      </c>
      <c r="O395" s="555" t="s">
        <v>1343</v>
      </c>
      <c r="P395" s="555" t="s">
        <v>1362</v>
      </c>
      <c r="Q395" s="555">
        <v>116</v>
      </c>
      <c r="R395" s="555" t="s">
        <v>1345</v>
      </c>
      <c r="S395" s="566"/>
      <c r="T395" s="566"/>
      <c r="U395" s="566"/>
      <c r="V395" s="566"/>
      <c r="W395" s="566"/>
      <c r="X395" s="566"/>
      <c r="Y395" s="566"/>
      <c r="Z395" s="566"/>
      <c r="AA395" s="566"/>
      <c r="AB395" s="566"/>
      <c r="AC395" s="566"/>
      <c r="AD395" s="566"/>
      <c r="AE395" s="566"/>
      <c r="AF395" s="566"/>
      <c r="AG395" s="566"/>
      <c r="AH395" s="566"/>
      <c r="AI395" s="567"/>
      <c r="AJ395" s="566"/>
      <c r="AK395" s="566"/>
      <c r="AL395" s="566"/>
      <c r="AM395" s="567" t="s">
        <v>1412</v>
      </c>
    </row>
    <row r="396" spans="1:39" ht="67.5">
      <c r="A396" s="299" t="s">
        <v>1793</v>
      </c>
      <c r="B396" s="555" t="s">
        <v>1414</v>
      </c>
      <c r="C396" s="555"/>
      <c r="D396" s="555"/>
      <c r="E396" s="555" t="s">
        <v>55</v>
      </c>
      <c r="F396" s="555" t="s">
        <v>1403</v>
      </c>
      <c r="G396" s="555"/>
      <c r="H396" s="555"/>
      <c r="I396" s="555">
        <v>87</v>
      </c>
      <c r="J396" s="555"/>
      <c r="K396" s="555">
        <f t="shared" si="51"/>
        <v>87</v>
      </c>
      <c r="L396" s="555" t="s">
        <v>1404</v>
      </c>
      <c r="M396" s="555" t="s">
        <v>108</v>
      </c>
      <c r="N396" s="555">
        <v>313</v>
      </c>
      <c r="O396" s="555" t="s">
        <v>1343</v>
      </c>
      <c r="P396" s="555" t="s">
        <v>1362</v>
      </c>
      <c r="Q396" s="555">
        <v>116</v>
      </c>
      <c r="R396" s="555" t="s">
        <v>1345</v>
      </c>
      <c r="S396" s="566"/>
      <c r="T396" s="566"/>
      <c r="U396" s="566"/>
      <c r="V396" s="566"/>
      <c r="W396" s="566"/>
      <c r="X396" s="566"/>
      <c r="Y396" s="566"/>
      <c r="Z396" s="566"/>
      <c r="AA396" s="566"/>
      <c r="AB396" s="566"/>
      <c r="AC396" s="566"/>
      <c r="AD396" s="566"/>
      <c r="AE396" s="566"/>
      <c r="AF396" s="566"/>
      <c r="AG396" s="566"/>
      <c r="AH396" s="566"/>
      <c r="AI396" s="567"/>
      <c r="AJ396" s="566"/>
      <c r="AK396" s="566"/>
      <c r="AL396" s="566"/>
      <c r="AM396" s="567" t="s">
        <v>1412</v>
      </c>
    </row>
    <row r="397" spans="1:39" ht="409.5">
      <c r="A397" s="299" t="s">
        <v>1793</v>
      </c>
      <c r="B397" s="555" t="s">
        <v>1415</v>
      </c>
      <c r="C397" s="555"/>
      <c r="D397" s="555"/>
      <c r="E397" s="555" t="s">
        <v>55</v>
      </c>
      <c r="F397" s="555" t="s">
        <v>1360</v>
      </c>
      <c r="G397" s="555"/>
      <c r="H397" s="555"/>
      <c r="I397" s="555">
        <v>150</v>
      </c>
      <c r="J397" s="555"/>
      <c r="K397" s="555">
        <f t="shared" si="51"/>
        <v>150</v>
      </c>
      <c r="L397" s="555" t="s">
        <v>1416</v>
      </c>
      <c r="M397" s="555" t="s">
        <v>108</v>
      </c>
      <c r="N397" s="555" t="s">
        <v>1417</v>
      </c>
      <c r="O397" s="555" t="s">
        <v>1343</v>
      </c>
      <c r="P397" s="555" t="s">
        <v>1418</v>
      </c>
      <c r="Q397" s="555">
        <v>150</v>
      </c>
      <c r="R397" s="555" t="s">
        <v>1345</v>
      </c>
      <c r="S397" s="572">
        <v>150</v>
      </c>
      <c r="T397" s="571" t="s">
        <v>1419</v>
      </c>
      <c r="U397" s="572">
        <v>150</v>
      </c>
      <c r="V397" s="571" t="s">
        <v>1420</v>
      </c>
      <c r="W397" s="566"/>
      <c r="X397" s="566">
        <v>8</v>
      </c>
      <c r="Y397" s="566"/>
      <c r="Z397" s="566"/>
      <c r="AA397" s="566"/>
      <c r="AB397" s="401" t="s">
        <v>1421</v>
      </c>
      <c r="AC397" s="572" t="s">
        <v>1407</v>
      </c>
      <c r="AD397" s="566"/>
      <c r="AE397" s="566">
        <v>1</v>
      </c>
      <c r="AF397" s="566"/>
      <c r="AG397" s="566">
        <v>1</v>
      </c>
      <c r="AH397" s="555" t="s">
        <v>1422</v>
      </c>
      <c r="AI397" s="555" t="s">
        <v>1423</v>
      </c>
      <c r="AJ397" s="566" t="s">
        <v>68</v>
      </c>
      <c r="AK397" s="566"/>
      <c r="AL397" s="566" t="s">
        <v>68</v>
      </c>
      <c r="AM397" s="566"/>
    </row>
    <row r="398" spans="1:39" ht="225">
      <c r="A398" s="299" t="s">
        <v>1793</v>
      </c>
      <c r="B398" s="555" t="s">
        <v>1424</v>
      </c>
      <c r="C398" s="555"/>
      <c r="D398" s="555"/>
      <c r="E398" s="555" t="s">
        <v>55</v>
      </c>
      <c r="F398" s="555"/>
      <c r="G398" s="555"/>
      <c r="H398" s="555"/>
      <c r="I398" s="555">
        <v>1</v>
      </c>
      <c r="J398" s="555">
        <v>5</v>
      </c>
      <c r="K398" s="555">
        <f t="shared" si="51"/>
        <v>6</v>
      </c>
      <c r="L398" s="555" t="s">
        <v>1425</v>
      </c>
      <c r="M398" s="555" t="s">
        <v>108</v>
      </c>
      <c r="N398" s="555">
        <v>572</v>
      </c>
      <c r="O398" s="555" t="s">
        <v>1343</v>
      </c>
      <c r="P398" s="555" t="s">
        <v>1426</v>
      </c>
      <c r="Q398" s="555">
        <v>1</v>
      </c>
      <c r="R398" s="555" t="s">
        <v>1345</v>
      </c>
      <c r="S398" s="566">
        <v>3</v>
      </c>
      <c r="T398" s="566">
        <v>6</v>
      </c>
      <c r="U398" s="566">
        <v>3</v>
      </c>
      <c r="V398" s="566" t="s">
        <v>1427</v>
      </c>
      <c r="W398" s="566">
        <v>3</v>
      </c>
      <c r="X398" s="566">
        <v>8</v>
      </c>
      <c r="Y398" s="566"/>
      <c r="Z398" s="566"/>
      <c r="AA398" s="566"/>
      <c r="AB398" s="566" t="s">
        <v>1428</v>
      </c>
      <c r="AC398" s="566" t="s">
        <v>1429</v>
      </c>
      <c r="AD398" s="566"/>
      <c r="AE398" s="566">
        <v>1</v>
      </c>
      <c r="AF398" s="566"/>
      <c r="AG398" s="566" t="s">
        <v>55</v>
      </c>
      <c r="AH398" s="567" t="s">
        <v>1430</v>
      </c>
      <c r="AI398" s="567" t="s">
        <v>1431</v>
      </c>
      <c r="AJ398" s="566"/>
      <c r="AK398" s="566"/>
      <c r="AL398" s="566"/>
      <c r="AM398" s="555" t="s">
        <v>1432</v>
      </c>
    </row>
    <row r="399" spans="1:39" ht="57.75">
      <c r="A399" s="299" t="s">
        <v>1793</v>
      </c>
      <c r="B399" s="555" t="s">
        <v>1433</v>
      </c>
      <c r="C399" s="555"/>
      <c r="D399" s="555"/>
      <c r="E399" s="555" t="s">
        <v>55</v>
      </c>
      <c r="F399" s="555" t="s">
        <v>1434</v>
      </c>
      <c r="G399" s="555"/>
      <c r="H399" s="555"/>
      <c r="I399" s="555">
        <v>1</v>
      </c>
      <c r="J399" s="555"/>
      <c r="K399" s="555">
        <f t="shared" si="51"/>
        <v>1</v>
      </c>
      <c r="L399" s="555" t="s">
        <v>1425</v>
      </c>
      <c r="M399" s="555" t="s">
        <v>108</v>
      </c>
      <c r="N399" s="555">
        <v>572</v>
      </c>
      <c r="O399" s="555" t="s">
        <v>1343</v>
      </c>
      <c r="P399" s="555" t="s">
        <v>1426</v>
      </c>
      <c r="Q399" s="555">
        <v>1</v>
      </c>
      <c r="R399" s="555" t="s">
        <v>1345</v>
      </c>
      <c r="S399" s="566"/>
      <c r="T399" s="566"/>
      <c r="U399" s="566"/>
      <c r="V399" s="566"/>
      <c r="W399" s="566"/>
      <c r="X399" s="566"/>
      <c r="Y399" s="566"/>
      <c r="Z399" s="566"/>
      <c r="AA399" s="566"/>
      <c r="AB399" s="566"/>
      <c r="AC399" s="566"/>
      <c r="AD399" s="566"/>
      <c r="AE399" s="566"/>
      <c r="AF399" s="566"/>
      <c r="AG399" s="566"/>
      <c r="AH399" s="566"/>
      <c r="AI399" s="567"/>
      <c r="AJ399" s="566"/>
      <c r="AK399" s="566"/>
      <c r="AL399" s="566"/>
      <c r="AM399" s="566"/>
    </row>
    <row r="400" spans="1:39" ht="192">
      <c r="A400" s="299" t="s">
        <v>1793</v>
      </c>
      <c r="B400" s="555" t="s">
        <v>1435</v>
      </c>
      <c r="C400" s="555"/>
      <c r="D400" s="555"/>
      <c r="E400" s="555" t="s">
        <v>55</v>
      </c>
      <c r="F400" s="555" t="s">
        <v>1434</v>
      </c>
      <c r="G400" s="555"/>
      <c r="H400" s="555"/>
      <c r="I400" s="555">
        <v>2</v>
      </c>
      <c r="J400" s="555">
        <v>10</v>
      </c>
      <c r="K400" s="555">
        <f t="shared" si="51"/>
        <v>12</v>
      </c>
      <c r="L400" s="555" t="s">
        <v>1425</v>
      </c>
      <c r="M400" s="555" t="s">
        <v>108</v>
      </c>
      <c r="N400" s="555">
        <v>572</v>
      </c>
      <c r="O400" s="555" t="s">
        <v>1343</v>
      </c>
      <c r="P400" s="555" t="s">
        <v>1426</v>
      </c>
      <c r="Q400" s="555">
        <v>2</v>
      </c>
      <c r="R400" s="555" t="s">
        <v>1345</v>
      </c>
      <c r="S400" s="566">
        <v>10</v>
      </c>
      <c r="T400" s="566">
        <v>10</v>
      </c>
      <c r="U400" s="566">
        <v>10</v>
      </c>
      <c r="V400" s="566" t="s">
        <v>1436</v>
      </c>
      <c r="W400" s="566">
        <v>1</v>
      </c>
      <c r="X400" s="566" t="s">
        <v>505</v>
      </c>
      <c r="Y400" s="566"/>
      <c r="Z400" s="566"/>
      <c r="AA400" s="566"/>
      <c r="AB400" s="402" t="s">
        <v>1437</v>
      </c>
      <c r="AC400" s="567" t="s">
        <v>1438</v>
      </c>
      <c r="AD400" s="566"/>
      <c r="AE400" s="566">
        <v>1</v>
      </c>
      <c r="AF400" s="566"/>
      <c r="AG400" s="566">
        <v>1</v>
      </c>
      <c r="AH400" s="401" t="s">
        <v>1439</v>
      </c>
      <c r="AI400" s="567" t="s">
        <v>1440</v>
      </c>
      <c r="AJ400" s="401">
        <v>95</v>
      </c>
      <c r="AK400" s="566"/>
      <c r="AL400" s="566"/>
      <c r="AM400" s="401" t="s">
        <v>1441</v>
      </c>
    </row>
    <row r="401" spans="1:39" ht="57.75">
      <c r="A401" s="299" t="s">
        <v>1793</v>
      </c>
      <c r="B401" s="555" t="s">
        <v>1442</v>
      </c>
      <c r="C401" s="555"/>
      <c r="D401" s="555"/>
      <c r="E401" s="555" t="s">
        <v>55</v>
      </c>
      <c r="F401" s="555" t="s">
        <v>1434</v>
      </c>
      <c r="G401" s="555"/>
      <c r="H401" s="555"/>
      <c r="I401" s="555">
        <v>1</v>
      </c>
      <c r="J401" s="555"/>
      <c r="K401" s="555">
        <f t="shared" si="51"/>
        <v>1</v>
      </c>
      <c r="L401" s="555" t="s">
        <v>1425</v>
      </c>
      <c r="M401" s="555" t="s">
        <v>108</v>
      </c>
      <c r="N401" s="555">
        <v>572</v>
      </c>
      <c r="O401" s="555" t="s">
        <v>1343</v>
      </c>
      <c r="P401" s="555" t="s">
        <v>1426</v>
      </c>
      <c r="Q401" s="555">
        <v>1</v>
      </c>
      <c r="R401" s="555" t="s">
        <v>1345</v>
      </c>
      <c r="S401" s="566"/>
      <c r="T401" s="566"/>
      <c r="U401" s="566"/>
      <c r="V401" s="566"/>
      <c r="W401" s="566"/>
      <c r="X401" s="566"/>
      <c r="Y401" s="566"/>
      <c r="Z401" s="566"/>
      <c r="AA401" s="566"/>
      <c r="AB401" s="566"/>
      <c r="AC401" s="566"/>
      <c r="AD401" s="566"/>
      <c r="AE401" s="566"/>
      <c r="AF401" s="566"/>
      <c r="AG401" s="566"/>
      <c r="AH401" s="566"/>
      <c r="AI401" s="567"/>
      <c r="AJ401" s="566"/>
      <c r="AK401" s="566"/>
      <c r="AL401" s="566"/>
      <c r="AM401" s="566"/>
    </row>
    <row r="402" spans="1:39" ht="57.75">
      <c r="A402" s="299" t="s">
        <v>1793</v>
      </c>
      <c r="B402" s="555" t="s">
        <v>1435</v>
      </c>
      <c r="C402" s="555"/>
      <c r="D402" s="555"/>
      <c r="E402" s="555" t="s">
        <v>55</v>
      </c>
      <c r="F402" s="555" t="s">
        <v>1434</v>
      </c>
      <c r="G402" s="555"/>
      <c r="H402" s="555"/>
      <c r="I402" s="555">
        <v>2</v>
      </c>
      <c r="J402" s="555"/>
      <c r="K402" s="555">
        <f t="shared" si="51"/>
        <v>2</v>
      </c>
      <c r="L402" s="555" t="s">
        <v>1425</v>
      </c>
      <c r="M402" s="555" t="s">
        <v>108</v>
      </c>
      <c r="N402" s="555">
        <v>572</v>
      </c>
      <c r="O402" s="555" t="s">
        <v>1343</v>
      </c>
      <c r="P402" s="555" t="s">
        <v>1426</v>
      </c>
      <c r="Q402" s="555">
        <v>2</v>
      </c>
      <c r="R402" s="555" t="s">
        <v>1345</v>
      </c>
      <c r="S402" s="566"/>
      <c r="T402" s="566"/>
      <c r="U402" s="566"/>
      <c r="V402" s="566"/>
      <c r="W402" s="566"/>
      <c r="X402" s="566"/>
      <c r="Y402" s="566"/>
      <c r="Z402" s="566"/>
      <c r="AA402" s="566"/>
      <c r="AB402" s="566"/>
      <c r="AC402" s="566"/>
      <c r="AD402" s="566"/>
      <c r="AE402" s="566"/>
      <c r="AF402" s="566"/>
      <c r="AG402" s="566"/>
      <c r="AH402" s="566"/>
      <c r="AI402" s="567"/>
      <c r="AJ402" s="566"/>
      <c r="AK402" s="566"/>
      <c r="AL402" s="566"/>
      <c r="AM402" s="566"/>
    </row>
    <row r="403" spans="1:39" ht="67.5">
      <c r="A403" s="299" t="s">
        <v>1793</v>
      </c>
      <c r="B403" s="555" t="s">
        <v>1443</v>
      </c>
      <c r="C403" s="555"/>
      <c r="D403" s="555"/>
      <c r="E403" s="555" t="s">
        <v>55</v>
      </c>
      <c r="F403" s="555" t="s">
        <v>1434</v>
      </c>
      <c r="G403" s="555"/>
      <c r="H403" s="555"/>
      <c r="I403" s="555">
        <v>1</v>
      </c>
      <c r="J403" s="555">
        <v>2</v>
      </c>
      <c r="K403" s="555">
        <f t="shared" si="51"/>
        <v>3</v>
      </c>
      <c r="L403" s="555" t="s">
        <v>1425</v>
      </c>
      <c r="M403" s="555" t="s">
        <v>108</v>
      </c>
      <c r="N403" s="555">
        <v>572</v>
      </c>
      <c r="O403" s="555" t="s">
        <v>1343</v>
      </c>
      <c r="P403" s="555" t="s">
        <v>1426</v>
      </c>
      <c r="Q403" s="555">
        <v>1</v>
      </c>
      <c r="R403" s="555" t="s">
        <v>1345</v>
      </c>
      <c r="S403" s="566">
        <v>2</v>
      </c>
      <c r="T403" s="566">
        <v>2</v>
      </c>
      <c r="U403" s="566">
        <v>2</v>
      </c>
      <c r="V403" s="566" t="s">
        <v>1444</v>
      </c>
      <c r="W403" s="566">
        <v>1</v>
      </c>
      <c r="X403" s="566" t="s">
        <v>1445</v>
      </c>
      <c r="Y403" s="566"/>
      <c r="Z403" s="566"/>
      <c r="AA403" s="566"/>
      <c r="AB403" s="566" t="s">
        <v>1446</v>
      </c>
      <c r="AC403" s="567" t="s">
        <v>1447</v>
      </c>
      <c r="AD403" s="566"/>
      <c r="AE403" s="566">
        <v>1</v>
      </c>
      <c r="AF403" s="566"/>
      <c r="AG403" s="566">
        <v>1</v>
      </c>
      <c r="AH403" s="567" t="s">
        <v>1448</v>
      </c>
      <c r="AI403" s="567" t="s">
        <v>1449</v>
      </c>
      <c r="AJ403" s="566">
        <v>95</v>
      </c>
      <c r="AK403" s="566">
        <v>0</v>
      </c>
      <c r="AL403" s="566"/>
      <c r="AM403" s="401" t="s">
        <v>1450</v>
      </c>
    </row>
    <row r="404" spans="1:39" ht="203.25">
      <c r="A404" s="299" t="s">
        <v>1793</v>
      </c>
      <c r="B404" s="555" t="s">
        <v>1451</v>
      </c>
      <c r="C404" s="555"/>
      <c r="D404" s="555"/>
      <c r="E404" s="555" t="s">
        <v>55</v>
      </c>
      <c r="F404" s="555" t="s">
        <v>1434</v>
      </c>
      <c r="G404" s="555"/>
      <c r="H404" s="555"/>
      <c r="I404" s="555">
        <v>3</v>
      </c>
      <c r="J404" s="555"/>
      <c r="K404" s="555">
        <f t="shared" si="51"/>
        <v>3</v>
      </c>
      <c r="L404" s="555" t="s">
        <v>1425</v>
      </c>
      <c r="M404" s="555" t="s">
        <v>108</v>
      </c>
      <c r="N404" s="555">
        <v>572</v>
      </c>
      <c r="O404" s="555" t="s">
        <v>1343</v>
      </c>
      <c r="P404" s="555" t="s">
        <v>1426</v>
      </c>
      <c r="Q404" s="555">
        <v>3</v>
      </c>
      <c r="R404" s="555" t="s">
        <v>1345</v>
      </c>
      <c r="S404" s="566">
        <v>7</v>
      </c>
      <c r="T404" s="566">
        <v>7</v>
      </c>
      <c r="U404" s="566">
        <v>7</v>
      </c>
      <c r="V404" s="566" t="s">
        <v>1452</v>
      </c>
      <c r="W404" s="566">
        <v>1</v>
      </c>
      <c r="X404" s="566" t="s">
        <v>1445</v>
      </c>
      <c r="Y404" s="566"/>
      <c r="Z404" s="566"/>
      <c r="AA404" s="566"/>
      <c r="AB404" s="566" t="s">
        <v>1453</v>
      </c>
      <c r="AC404" s="567" t="s">
        <v>1454</v>
      </c>
      <c r="AD404" s="567"/>
      <c r="AE404" s="402">
        <v>1</v>
      </c>
      <c r="AF404" s="402"/>
      <c r="AG404" s="402">
        <v>1</v>
      </c>
      <c r="AH404" s="401" t="s">
        <v>1455</v>
      </c>
      <c r="AI404" s="555" t="s">
        <v>1456</v>
      </c>
      <c r="AJ404" s="566">
        <v>95</v>
      </c>
      <c r="AK404" s="566">
        <v>0</v>
      </c>
      <c r="AL404" s="566"/>
      <c r="AM404" s="555" t="s">
        <v>1450</v>
      </c>
    </row>
    <row r="405" spans="1:39" ht="203.25">
      <c r="A405" s="299" t="s">
        <v>1793</v>
      </c>
      <c r="B405" s="555" t="s">
        <v>1457</v>
      </c>
      <c r="C405" s="555"/>
      <c r="D405" s="555"/>
      <c r="E405" s="555" t="s">
        <v>55</v>
      </c>
      <c r="F405" s="555" t="s">
        <v>1434</v>
      </c>
      <c r="G405" s="555"/>
      <c r="H405" s="555"/>
      <c r="I405" s="555">
        <v>5</v>
      </c>
      <c r="J405" s="555">
        <v>2</v>
      </c>
      <c r="K405" s="555">
        <f t="shared" si="51"/>
        <v>7</v>
      </c>
      <c r="L405" s="555" t="s">
        <v>1425</v>
      </c>
      <c r="M405" s="555" t="s">
        <v>108</v>
      </c>
      <c r="N405" s="555">
        <v>572</v>
      </c>
      <c r="O405" s="555" t="s">
        <v>1343</v>
      </c>
      <c r="P405" s="555" t="s">
        <v>1426</v>
      </c>
      <c r="Q405" s="555">
        <v>5</v>
      </c>
      <c r="R405" s="555" t="s">
        <v>1345</v>
      </c>
      <c r="S405" s="566">
        <v>7</v>
      </c>
      <c r="T405" s="566">
        <v>7</v>
      </c>
      <c r="U405" s="566">
        <v>7</v>
      </c>
      <c r="V405" s="566" t="s">
        <v>1452</v>
      </c>
      <c r="W405" s="566">
        <v>1</v>
      </c>
      <c r="X405" s="566" t="s">
        <v>1445</v>
      </c>
      <c r="Y405" s="566"/>
      <c r="Z405" s="566"/>
      <c r="AA405" s="566"/>
      <c r="AB405" s="566" t="s">
        <v>1453</v>
      </c>
      <c r="AC405" s="567" t="s">
        <v>1454</v>
      </c>
      <c r="AD405" s="566"/>
      <c r="AE405" s="566">
        <v>1</v>
      </c>
      <c r="AF405" s="566"/>
      <c r="AG405" s="566">
        <v>1</v>
      </c>
      <c r="AH405" s="567" t="s">
        <v>1455</v>
      </c>
      <c r="AI405" s="555" t="s">
        <v>1456</v>
      </c>
      <c r="AJ405" s="567">
        <v>95</v>
      </c>
      <c r="AK405" s="566">
        <v>0</v>
      </c>
      <c r="AL405" s="566"/>
      <c r="AM405" s="555" t="s">
        <v>1450</v>
      </c>
    </row>
    <row r="406" spans="1:39" ht="159" thickBot="1">
      <c r="A406" s="299" t="s">
        <v>1793</v>
      </c>
      <c r="B406" s="555" t="s">
        <v>1458</v>
      </c>
      <c r="C406" s="555"/>
      <c r="D406" s="555"/>
      <c r="E406" s="555" t="s">
        <v>55</v>
      </c>
      <c r="F406" s="555" t="s">
        <v>1434</v>
      </c>
      <c r="G406" s="555"/>
      <c r="H406" s="555"/>
      <c r="I406" s="555">
        <v>7</v>
      </c>
      <c r="J406" s="555">
        <v>1</v>
      </c>
      <c r="K406" s="555">
        <f t="shared" si="51"/>
        <v>8</v>
      </c>
      <c r="L406" s="555" t="s">
        <v>1425</v>
      </c>
      <c r="M406" s="555" t="s">
        <v>108</v>
      </c>
      <c r="N406" s="555">
        <v>572</v>
      </c>
      <c r="O406" s="555" t="s">
        <v>1343</v>
      </c>
      <c r="P406" s="555" t="s">
        <v>1371</v>
      </c>
      <c r="Q406" s="555">
        <v>7</v>
      </c>
      <c r="R406" s="555" t="s">
        <v>1345</v>
      </c>
      <c r="S406" s="402">
        <v>8</v>
      </c>
      <c r="T406" s="402">
        <v>28</v>
      </c>
      <c r="U406" s="402"/>
      <c r="V406" s="402" t="s">
        <v>1459</v>
      </c>
      <c r="W406" s="402">
        <v>3</v>
      </c>
      <c r="X406" s="402">
        <v>8</v>
      </c>
      <c r="Y406" s="402" t="s">
        <v>68</v>
      </c>
      <c r="Z406" s="402" t="s">
        <v>68</v>
      </c>
      <c r="AA406" s="402" t="s">
        <v>68</v>
      </c>
      <c r="AB406" s="567" t="s">
        <v>1460</v>
      </c>
      <c r="AC406" s="401" t="s">
        <v>1461</v>
      </c>
      <c r="AD406" s="566"/>
      <c r="AE406" s="566">
        <v>1</v>
      </c>
      <c r="AF406" s="566"/>
      <c r="AG406" s="566">
        <v>1</v>
      </c>
      <c r="AH406" s="567" t="s">
        <v>1462</v>
      </c>
      <c r="AI406" s="567" t="s">
        <v>1463</v>
      </c>
      <c r="AJ406" s="566">
        <v>95</v>
      </c>
      <c r="AK406" s="566">
        <v>0</v>
      </c>
      <c r="AL406" s="566"/>
      <c r="AM406" s="576" t="s">
        <v>1464</v>
      </c>
    </row>
    <row r="407" spans="1:39" ht="124.5" thickBot="1">
      <c r="A407" s="299" t="s">
        <v>1793</v>
      </c>
      <c r="B407" s="555" t="s">
        <v>1465</v>
      </c>
      <c r="C407" s="555"/>
      <c r="D407" s="555"/>
      <c r="E407" s="555" t="s">
        <v>55</v>
      </c>
      <c r="F407" s="555" t="s">
        <v>1434</v>
      </c>
      <c r="G407" s="555"/>
      <c r="H407" s="555"/>
      <c r="I407" s="555">
        <v>5</v>
      </c>
      <c r="J407" s="555"/>
      <c r="K407" s="555">
        <f t="shared" si="51"/>
        <v>5</v>
      </c>
      <c r="L407" s="555" t="s">
        <v>1425</v>
      </c>
      <c r="M407" s="555" t="s">
        <v>108</v>
      </c>
      <c r="N407" s="555">
        <v>572</v>
      </c>
      <c r="O407" s="555" t="s">
        <v>1343</v>
      </c>
      <c r="P407" s="555" t="s">
        <v>1371</v>
      </c>
      <c r="Q407" s="555">
        <v>5</v>
      </c>
      <c r="R407" s="555" t="s">
        <v>1345</v>
      </c>
      <c r="S407" s="566">
        <v>11</v>
      </c>
      <c r="T407" s="566">
        <v>26</v>
      </c>
      <c r="U407" s="566" t="s">
        <v>1343</v>
      </c>
      <c r="V407" s="566" t="s">
        <v>1459</v>
      </c>
      <c r="W407" s="566">
        <v>27</v>
      </c>
      <c r="X407" s="566">
        <v>24</v>
      </c>
      <c r="Y407" s="566"/>
      <c r="Z407" s="566"/>
      <c r="AA407" s="566"/>
      <c r="AB407" s="567" t="s">
        <v>1466</v>
      </c>
      <c r="AC407" s="555" t="s">
        <v>1467</v>
      </c>
      <c r="AD407" s="402"/>
      <c r="AE407" s="402">
        <v>1</v>
      </c>
      <c r="AF407" s="402">
        <v>1</v>
      </c>
      <c r="AG407" s="402"/>
      <c r="AH407" s="567" t="s">
        <v>1468</v>
      </c>
      <c r="AI407" s="555" t="s">
        <v>1463</v>
      </c>
      <c r="AJ407" s="572">
        <v>95</v>
      </c>
      <c r="AK407" s="572">
        <v>0</v>
      </c>
      <c r="AL407" s="577"/>
      <c r="AM407" s="578" t="s">
        <v>1469</v>
      </c>
    </row>
    <row r="408" spans="1:39" ht="90.75">
      <c r="A408" s="299" t="s">
        <v>1793</v>
      </c>
      <c r="B408" s="555" t="s">
        <v>1470</v>
      </c>
      <c r="C408" s="555"/>
      <c r="D408" s="555"/>
      <c r="E408" s="555" t="s">
        <v>55</v>
      </c>
      <c r="F408" s="555" t="s">
        <v>1434</v>
      </c>
      <c r="G408" s="555"/>
      <c r="H408" s="555"/>
      <c r="I408" s="555">
        <v>1</v>
      </c>
      <c r="J408" s="555">
        <v>4</v>
      </c>
      <c r="K408" s="555">
        <f t="shared" si="51"/>
        <v>5</v>
      </c>
      <c r="L408" s="555" t="s">
        <v>1425</v>
      </c>
      <c r="M408" s="555" t="s">
        <v>108</v>
      </c>
      <c r="N408" s="555">
        <v>572</v>
      </c>
      <c r="O408" s="555" t="s">
        <v>1343</v>
      </c>
      <c r="P408" s="555" t="s">
        <v>1371</v>
      </c>
      <c r="Q408" s="555">
        <v>1</v>
      </c>
      <c r="R408" s="555" t="s">
        <v>1345</v>
      </c>
      <c r="S408" s="566">
        <v>4</v>
      </c>
      <c r="T408" s="566">
        <v>33</v>
      </c>
      <c r="U408" s="566" t="s">
        <v>1343</v>
      </c>
      <c r="V408" s="566" t="s">
        <v>1459</v>
      </c>
      <c r="W408" s="566">
        <v>3</v>
      </c>
      <c r="X408" s="566">
        <v>4</v>
      </c>
      <c r="Y408" s="566"/>
      <c r="Z408" s="566"/>
      <c r="AA408" s="566"/>
      <c r="AB408" s="566" t="s">
        <v>1471</v>
      </c>
      <c r="AC408" s="567" t="s">
        <v>1472</v>
      </c>
      <c r="AD408" s="566"/>
      <c r="AE408" s="566">
        <v>1</v>
      </c>
      <c r="AF408" s="566"/>
      <c r="AG408" s="566">
        <v>1</v>
      </c>
      <c r="AH408" s="567" t="s">
        <v>1473</v>
      </c>
      <c r="AI408" s="401" t="s">
        <v>1474</v>
      </c>
      <c r="AJ408" s="566">
        <v>95</v>
      </c>
      <c r="AK408" s="566">
        <v>0</v>
      </c>
      <c r="AL408" s="566"/>
      <c r="AM408" s="579" t="s">
        <v>1475</v>
      </c>
    </row>
    <row r="409" spans="1:39" ht="409.6">
      <c r="A409" s="299" t="s">
        <v>1793</v>
      </c>
      <c r="B409" s="555" t="s">
        <v>1476</v>
      </c>
      <c r="C409" s="555" t="s">
        <v>55</v>
      </c>
      <c r="D409" s="555"/>
      <c r="E409" s="555"/>
      <c r="F409" s="555" t="s">
        <v>1434</v>
      </c>
      <c r="G409" s="555"/>
      <c r="H409" s="555"/>
      <c r="I409" s="555">
        <v>18</v>
      </c>
      <c r="J409" s="555"/>
      <c r="K409" s="555">
        <f t="shared" si="51"/>
        <v>18</v>
      </c>
      <c r="L409" s="555" t="s">
        <v>1425</v>
      </c>
      <c r="M409" s="555" t="s">
        <v>108</v>
      </c>
      <c r="N409" s="555">
        <v>572</v>
      </c>
      <c r="O409" s="555" t="s">
        <v>1343</v>
      </c>
      <c r="P409" s="555" t="s">
        <v>1426</v>
      </c>
      <c r="Q409" s="555">
        <v>18</v>
      </c>
      <c r="R409" s="555" t="s">
        <v>1345</v>
      </c>
      <c r="S409" s="566">
        <v>64</v>
      </c>
      <c r="T409" s="566">
        <v>64</v>
      </c>
      <c r="U409" s="566">
        <v>64</v>
      </c>
      <c r="V409" s="567" t="s">
        <v>1477</v>
      </c>
      <c r="W409" s="402" t="s">
        <v>55</v>
      </c>
      <c r="X409" s="402" t="s">
        <v>1478</v>
      </c>
      <c r="Y409" s="402"/>
      <c r="Z409" s="402"/>
      <c r="AA409" s="402"/>
      <c r="AB409" s="401" t="s">
        <v>1479</v>
      </c>
      <c r="AC409" s="402"/>
      <c r="AD409" s="402"/>
      <c r="AE409" s="402">
        <v>1</v>
      </c>
      <c r="AF409" s="402"/>
      <c r="AG409" s="402"/>
      <c r="AH409" s="401" t="s">
        <v>1480</v>
      </c>
      <c r="AI409" s="555" t="s">
        <v>1481</v>
      </c>
      <c r="AJ409" s="402">
        <v>95</v>
      </c>
      <c r="AK409" s="402">
        <v>0</v>
      </c>
      <c r="AL409" s="566"/>
      <c r="AM409" s="401" t="s">
        <v>1482</v>
      </c>
    </row>
    <row r="410" spans="1:39" ht="57.75">
      <c r="A410" s="299" t="s">
        <v>1793</v>
      </c>
      <c r="B410" s="573" t="s">
        <v>1483</v>
      </c>
      <c r="C410" s="555" t="s">
        <v>55</v>
      </c>
      <c r="D410" s="555"/>
      <c r="E410" s="555"/>
      <c r="F410" s="555" t="s">
        <v>1360</v>
      </c>
      <c r="G410" s="555"/>
      <c r="H410" s="555"/>
      <c r="I410" s="555">
        <v>16</v>
      </c>
      <c r="J410" s="555"/>
      <c r="K410" s="555">
        <f t="shared" si="51"/>
        <v>16</v>
      </c>
      <c r="L410" s="555" t="s">
        <v>1404</v>
      </c>
      <c r="M410" s="555" t="s">
        <v>108</v>
      </c>
      <c r="N410" s="575">
        <v>573</v>
      </c>
      <c r="O410" s="555" t="s">
        <v>1343</v>
      </c>
      <c r="P410" s="555" t="s">
        <v>1484</v>
      </c>
      <c r="Q410" s="555">
        <v>16</v>
      </c>
      <c r="R410" s="555" t="s">
        <v>1345</v>
      </c>
      <c r="S410" s="566"/>
      <c r="T410" s="566"/>
      <c r="U410" s="566"/>
      <c r="V410" s="566"/>
      <c r="W410" s="566"/>
      <c r="X410" s="566"/>
      <c r="Y410" s="566"/>
      <c r="Z410" s="566"/>
      <c r="AA410" s="566"/>
      <c r="AB410" s="566"/>
      <c r="AC410" s="566"/>
      <c r="AD410" s="566"/>
      <c r="AE410" s="566"/>
      <c r="AF410" s="566"/>
      <c r="AG410" s="566"/>
      <c r="AH410" s="566"/>
      <c r="AI410" s="567"/>
      <c r="AJ410" s="566"/>
      <c r="AK410" s="566"/>
      <c r="AL410" s="566"/>
      <c r="AM410" s="567" t="s">
        <v>1485</v>
      </c>
    </row>
    <row r="411" spans="1:39" ht="46.5">
      <c r="A411" s="299" t="s">
        <v>1793</v>
      </c>
      <c r="B411" s="555" t="s">
        <v>1486</v>
      </c>
      <c r="C411" s="555"/>
      <c r="D411" s="555"/>
      <c r="E411" s="555" t="s">
        <v>55</v>
      </c>
      <c r="F411" s="555" t="s">
        <v>1394</v>
      </c>
      <c r="G411" s="555"/>
      <c r="H411" s="555"/>
      <c r="I411" s="555">
        <v>21</v>
      </c>
      <c r="J411" s="555"/>
      <c r="K411" s="555">
        <f t="shared" si="51"/>
        <v>21</v>
      </c>
      <c r="L411" s="555" t="s">
        <v>1404</v>
      </c>
      <c r="M411" s="555" t="s">
        <v>108</v>
      </c>
      <c r="N411" s="555">
        <v>573</v>
      </c>
      <c r="O411" s="555" t="s">
        <v>1343</v>
      </c>
      <c r="P411" s="555" t="s">
        <v>1484</v>
      </c>
      <c r="Q411" s="555">
        <v>21</v>
      </c>
      <c r="R411" s="555" t="s">
        <v>1345</v>
      </c>
      <c r="S411" s="566"/>
      <c r="T411" s="566"/>
      <c r="U411" s="566"/>
      <c r="V411" s="566"/>
      <c r="W411" s="566"/>
      <c r="X411" s="566"/>
      <c r="Y411" s="566"/>
      <c r="Z411" s="566"/>
      <c r="AA411" s="566"/>
      <c r="AB411" s="566"/>
      <c r="AC411" s="566"/>
      <c r="AD411" s="566"/>
      <c r="AE411" s="566"/>
      <c r="AF411" s="566"/>
      <c r="AG411" s="566"/>
      <c r="AH411" s="566"/>
      <c r="AI411" s="567"/>
      <c r="AJ411" s="566"/>
      <c r="AK411" s="566"/>
      <c r="AL411" s="566"/>
      <c r="AM411" s="567" t="s">
        <v>1485</v>
      </c>
    </row>
    <row r="412" spans="1:39" ht="57.75">
      <c r="A412" s="299" t="s">
        <v>1793</v>
      </c>
      <c r="B412" s="555" t="s">
        <v>1487</v>
      </c>
      <c r="C412" s="555"/>
      <c r="D412" s="555"/>
      <c r="E412" s="555" t="s">
        <v>55</v>
      </c>
      <c r="F412" s="555" t="s">
        <v>1394</v>
      </c>
      <c r="G412" s="555"/>
      <c r="H412" s="555"/>
      <c r="I412" s="555">
        <v>21</v>
      </c>
      <c r="J412" s="555"/>
      <c r="K412" s="555">
        <f t="shared" si="51"/>
        <v>21</v>
      </c>
      <c r="L412" s="555" t="s">
        <v>1488</v>
      </c>
      <c r="M412" s="555" t="s">
        <v>108</v>
      </c>
      <c r="N412" s="555">
        <v>573</v>
      </c>
      <c r="O412" s="555" t="s">
        <v>1343</v>
      </c>
      <c r="P412" s="555" t="s">
        <v>1489</v>
      </c>
      <c r="Q412" s="555">
        <v>21</v>
      </c>
      <c r="R412" s="555" t="s">
        <v>1345</v>
      </c>
      <c r="S412" s="566"/>
      <c r="T412" s="566"/>
      <c r="U412" s="566"/>
      <c r="V412" s="566"/>
      <c r="W412" s="566"/>
      <c r="X412" s="566"/>
      <c r="Y412" s="566"/>
      <c r="Z412" s="566"/>
      <c r="AA412" s="566"/>
      <c r="AB412" s="566"/>
      <c r="AC412" s="566"/>
      <c r="AD412" s="566"/>
      <c r="AE412" s="566"/>
      <c r="AF412" s="566"/>
      <c r="AG412" s="566"/>
      <c r="AH412" s="566"/>
      <c r="AI412" s="567"/>
      <c r="AJ412" s="566"/>
      <c r="AK412" s="566"/>
      <c r="AL412" s="566"/>
      <c r="AM412" s="567" t="s">
        <v>1485</v>
      </c>
    </row>
    <row r="413" spans="1:39" ht="57.75">
      <c r="A413" s="299" t="s">
        <v>1793</v>
      </c>
      <c r="B413" s="573" t="s">
        <v>1490</v>
      </c>
      <c r="C413" s="555"/>
      <c r="D413" s="555"/>
      <c r="E413" s="555" t="s">
        <v>55</v>
      </c>
      <c r="F413" s="555" t="s">
        <v>1360</v>
      </c>
      <c r="G413" s="555"/>
      <c r="H413" s="555"/>
      <c r="I413" s="555">
        <v>336</v>
      </c>
      <c r="J413" s="555">
        <v>331</v>
      </c>
      <c r="K413" s="555">
        <f t="shared" si="51"/>
        <v>667</v>
      </c>
      <c r="L413" s="555" t="s">
        <v>1416</v>
      </c>
      <c r="M413" s="555" t="s">
        <v>108</v>
      </c>
      <c r="N413" s="555">
        <v>240</v>
      </c>
      <c r="O413" s="555" t="s">
        <v>1343</v>
      </c>
      <c r="P413" s="555" t="s">
        <v>1491</v>
      </c>
      <c r="Q413" s="555">
        <v>336</v>
      </c>
      <c r="R413" s="555" t="s">
        <v>1345</v>
      </c>
      <c r="S413" s="572">
        <v>331</v>
      </c>
      <c r="T413" s="572">
        <v>490</v>
      </c>
      <c r="U413" s="555">
        <v>116</v>
      </c>
      <c r="V413" s="555" t="s">
        <v>1491</v>
      </c>
      <c r="W413" s="572">
        <v>7</v>
      </c>
      <c r="X413" s="572">
        <v>4</v>
      </c>
      <c r="Y413" s="555" t="s">
        <v>1491</v>
      </c>
      <c r="Z413" s="572"/>
      <c r="AA413" s="572"/>
      <c r="AB413" s="572">
        <v>116</v>
      </c>
      <c r="AC413" s="555" t="s">
        <v>1492</v>
      </c>
      <c r="AD413" s="572"/>
      <c r="AE413" s="572">
        <v>1</v>
      </c>
      <c r="AF413" s="572"/>
      <c r="AG413" s="572">
        <v>1</v>
      </c>
      <c r="AH413" s="555" t="s">
        <v>1493</v>
      </c>
      <c r="AI413" s="555" t="s">
        <v>1494</v>
      </c>
      <c r="AJ413" s="580"/>
      <c r="AK413" s="572">
        <v>331</v>
      </c>
      <c r="AL413" s="566"/>
      <c r="AM413" s="555" t="s">
        <v>1495</v>
      </c>
    </row>
    <row r="414" spans="1:39" ht="57.75">
      <c r="A414" s="299" t="s">
        <v>1793</v>
      </c>
      <c r="B414" s="573" t="s">
        <v>1496</v>
      </c>
      <c r="C414" s="555"/>
      <c r="D414" s="555"/>
      <c r="E414" s="555" t="s">
        <v>55</v>
      </c>
      <c r="F414" s="555" t="s">
        <v>1497</v>
      </c>
      <c r="G414" s="555"/>
      <c r="H414" s="555"/>
      <c r="I414" s="555">
        <v>348</v>
      </c>
      <c r="J414" s="555"/>
      <c r="K414" s="555">
        <f t="shared" si="51"/>
        <v>348</v>
      </c>
      <c r="L414" s="555" t="s">
        <v>1416</v>
      </c>
      <c r="M414" s="555" t="s">
        <v>108</v>
      </c>
      <c r="N414" s="555">
        <v>240</v>
      </c>
      <c r="O414" s="555" t="s">
        <v>1343</v>
      </c>
      <c r="P414" s="555" t="s">
        <v>1491</v>
      </c>
      <c r="Q414" s="555">
        <v>348</v>
      </c>
      <c r="R414" s="555" t="s">
        <v>1345</v>
      </c>
      <c r="S414" s="566">
        <v>331</v>
      </c>
      <c r="T414" s="566">
        <v>490</v>
      </c>
      <c r="U414" s="567">
        <v>116</v>
      </c>
      <c r="V414" s="566" t="s">
        <v>1498</v>
      </c>
      <c r="W414" s="566">
        <v>7</v>
      </c>
      <c r="X414" s="566"/>
      <c r="Y414" s="566"/>
      <c r="Z414" s="566"/>
      <c r="AA414" s="566"/>
      <c r="AB414" s="566">
        <v>116</v>
      </c>
      <c r="AC414" s="567" t="s">
        <v>1499</v>
      </c>
      <c r="AD414" s="566"/>
      <c r="AE414" s="566">
        <v>1</v>
      </c>
      <c r="AF414" s="566"/>
      <c r="AG414" s="566">
        <v>1</v>
      </c>
      <c r="AH414" s="567" t="s">
        <v>1500</v>
      </c>
      <c r="AI414" s="567" t="s">
        <v>1494</v>
      </c>
      <c r="AJ414" s="566">
        <v>1</v>
      </c>
      <c r="AK414" s="566">
        <v>331</v>
      </c>
      <c r="AL414" s="566"/>
      <c r="AM414" s="567" t="s">
        <v>1495</v>
      </c>
    </row>
    <row r="415" spans="1:39" ht="90">
      <c r="A415" s="299" t="s">
        <v>1793</v>
      </c>
      <c r="B415" s="573" t="s">
        <v>1501</v>
      </c>
      <c r="C415" s="555"/>
      <c r="D415" s="555"/>
      <c r="E415" s="555" t="s">
        <v>55</v>
      </c>
      <c r="F415" s="555" t="s">
        <v>1497</v>
      </c>
      <c r="G415" s="555"/>
      <c r="H415" s="555"/>
      <c r="I415" s="555">
        <v>2</v>
      </c>
      <c r="J415" s="555">
        <v>1</v>
      </c>
      <c r="K415" s="555">
        <f t="shared" si="51"/>
        <v>3</v>
      </c>
      <c r="L415" s="555" t="s">
        <v>1416</v>
      </c>
      <c r="M415" s="555" t="s">
        <v>108</v>
      </c>
      <c r="N415" s="555">
        <v>240</v>
      </c>
      <c r="O415" s="555" t="s">
        <v>1343</v>
      </c>
      <c r="P415" s="555" t="s">
        <v>1502</v>
      </c>
      <c r="Q415" s="555">
        <v>2</v>
      </c>
      <c r="R415" s="555" t="s">
        <v>1345</v>
      </c>
      <c r="S415" s="566">
        <v>1</v>
      </c>
      <c r="T415" s="566">
        <v>4</v>
      </c>
      <c r="U415" s="566">
        <v>3</v>
      </c>
      <c r="V415" s="567" t="s">
        <v>1503</v>
      </c>
      <c r="W415" s="566">
        <v>2</v>
      </c>
      <c r="X415" s="566"/>
      <c r="Y415" s="566"/>
      <c r="Z415" s="566"/>
      <c r="AA415" s="566"/>
      <c r="AB415" s="566" t="s">
        <v>1504</v>
      </c>
      <c r="AC415" s="567" t="s">
        <v>1499</v>
      </c>
      <c r="AD415" s="566"/>
      <c r="AE415" s="566">
        <v>1</v>
      </c>
      <c r="AF415" s="566"/>
      <c r="AG415" s="566">
        <v>1</v>
      </c>
      <c r="AH415" s="567" t="s">
        <v>1505</v>
      </c>
      <c r="AI415" s="567" t="s">
        <v>1506</v>
      </c>
      <c r="AJ415" s="566"/>
      <c r="AK415" s="566">
        <v>4</v>
      </c>
      <c r="AL415" s="566"/>
      <c r="AM415" s="567" t="s">
        <v>1495</v>
      </c>
    </row>
    <row r="416" spans="1:39" ht="409.6">
      <c r="A416" s="299" t="s">
        <v>1793</v>
      </c>
      <c r="B416" s="555" t="s">
        <v>1507</v>
      </c>
      <c r="C416" s="555" t="s">
        <v>55</v>
      </c>
      <c r="D416" s="555"/>
      <c r="E416" s="555"/>
      <c r="F416" s="555" t="s">
        <v>1394</v>
      </c>
      <c r="G416" s="555"/>
      <c r="H416" s="555"/>
      <c r="I416" s="555">
        <v>9</v>
      </c>
      <c r="J416" s="555">
        <v>6</v>
      </c>
      <c r="K416" s="555">
        <f t="shared" si="51"/>
        <v>15</v>
      </c>
      <c r="L416" s="555" t="s">
        <v>1416</v>
      </c>
      <c r="M416" s="555" t="s">
        <v>108</v>
      </c>
      <c r="N416" s="555">
        <v>240</v>
      </c>
      <c r="O416" s="555" t="s">
        <v>1343</v>
      </c>
      <c r="P416" s="555" t="s">
        <v>1508</v>
      </c>
      <c r="Q416" s="555">
        <v>9</v>
      </c>
      <c r="R416" s="555" t="s">
        <v>1345</v>
      </c>
      <c r="S416" s="566">
        <v>6</v>
      </c>
      <c r="T416" s="566">
        <v>360</v>
      </c>
      <c r="U416" s="566">
        <v>116</v>
      </c>
      <c r="V416" s="567" t="s">
        <v>1509</v>
      </c>
      <c r="W416" s="572">
        <v>2</v>
      </c>
      <c r="X416" s="572">
        <v>4</v>
      </c>
      <c r="Y416" s="555" t="s">
        <v>1508</v>
      </c>
      <c r="Z416" s="572" t="s">
        <v>68</v>
      </c>
      <c r="AA416" s="572" t="s">
        <v>68</v>
      </c>
      <c r="AB416" s="555" t="s">
        <v>1510</v>
      </c>
      <c r="AC416" s="402" t="s">
        <v>1511</v>
      </c>
      <c r="AD416" s="566"/>
      <c r="AE416" s="566">
        <v>1</v>
      </c>
      <c r="AF416" s="566"/>
      <c r="AG416" s="566">
        <v>1</v>
      </c>
      <c r="AH416" s="555" t="s">
        <v>1512</v>
      </c>
      <c r="AI416" s="401" t="s">
        <v>1513</v>
      </c>
      <c r="AJ416" s="566"/>
      <c r="AK416" s="402">
        <v>360</v>
      </c>
      <c r="AL416" s="566"/>
      <c r="AM416" s="555" t="s">
        <v>1514</v>
      </c>
    </row>
    <row r="417" spans="1:39" ht="409.6">
      <c r="A417" s="299" t="s">
        <v>1793</v>
      </c>
      <c r="B417" s="573" t="s">
        <v>1515</v>
      </c>
      <c r="C417" s="555" t="s">
        <v>55</v>
      </c>
      <c r="D417" s="555"/>
      <c r="E417" s="555"/>
      <c r="F417" s="555" t="s">
        <v>1516</v>
      </c>
      <c r="G417" s="555"/>
      <c r="H417" s="555"/>
      <c r="I417" s="555">
        <v>1</v>
      </c>
      <c r="J417" s="555">
        <v>0</v>
      </c>
      <c r="K417" s="555">
        <f t="shared" si="51"/>
        <v>1</v>
      </c>
      <c r="L417" s="555" t="s">
        <v>1416</v>
      </c>
      <c r="M417" s="555" t="s">
        <v>108</v>
      </c>
      <c r="N417" s="555">
        <v>240</v>
      </c>
      <c r="O417" s="555" t="s">
        <v>1517</v>
      </c>
      <c r="P417" s="555" t="s">
        <v>1518</v>
      </c>
      <c r="Q417" s="555">
        <v>168</v>
      </c>
      <c r="R417" s="555" t="s">
        <v>1345</v>
      </c>
      <c r="S417" s="566">
        <v>1</v>
      </c>
      <c r="T417" s="566">
        <v>45</v>
      </c>
      <c r="U417" s="566">
        <v>60</v>
      </c>
      <c r="V417" s="567" t="s">
        <v>1509</v>
      </c>
      <c r="W417" s="566">
        <v>1</v>
      </c>
      <c r="X417" s="566">
        <v>4</v>
      </c>
      <c r="Y417" s="566" t="s">
        <v>68</v>
      </c>
      <c r="Z417" s="566" t="s">
        <v>68</v>
      </c>
      <c r="AA417" s="566" t="s">
        <v>68</v>
      </c>
      <c r="AB417" s="566" t="s">
        <v>1509</v>
      </c>
      <c r="AC417" s="566" t="s">
        <v>1519</v>
      </c>
      <c r="AD417" s="566" t="s">
        <v>68</v>
      </c>
      <c r="AE417" s="566">
        <v>1</v>
      </c>
      <c r="AF417" s="566" t="s">
        <v>68</v>
      </c>
      <c r="AG417" s="566" t="s">
        <v>68</v>
      </c>
      <c r="AH417" s="567" t="s">
        <v>1520</v>
      </c>
      <c r="AI417" s="567" t="s">
        <v>1521</v>
      </c>
      <c r="AJ417" s="566"/>
      <c r="AK417" s="566" t="s">
        <v>1522</v>
      </c>
      <c r="AL417" s="566"/>
      <c r="AM417" s="566" t="s">
        <v>1523</v>
      </c>
    </row>
    <row r="418" spans="1:39" ht="57.75">
      <c r="A418" s="299" t="s">
        <v>1793</v>
      </c>
      <c r="B418" s="555" t="s">
        <v>1524</v>
      </c>
      <c r="C418" s="555"/>
      <c r="D418" s="555"/>
      <c r="E418" s="555" t="s">
        <v>55</v>
      </c>
      <c r="F418" s="555" t="s">
        <v>1434</v>
      </c>
      <c r="G418" s="555"/>
      <c r="H418" s="555"/>
      <c r="I418" s="555">
        <v>3</v>
      </c>
      <c r="J418" s="555"/>
      <c r="K418" s="555">
        <f t="shared" si="51"/>
        <v>3</v>
      </c>
      <c r="L418" s="555" t="s">
        <v>1404</v>
      </c>
      <c r="M418" s="555" t="s">
        <v>108</v>
      </c>
      <c r="N418" s="555">
        <v>460</v>
      </c>
      <c r="O418" s="555" t="s">
        <v>1343</v>
      </c>
      <c r="P418" s="555" t="s">
        <v>1525</v>
      </c>
      <c r="Q418" s="555">
        <v>116</v>
      </c>
      <c r="R418" s="555" t="s">
        <v>1345</v>
      </c>
      <c r="S418" s="566"/>
      <c r="T418" s="566"/>
      <c r="U418" s="566"/>
      <c r="V418" s="566"/>
      <c r="W418" s="566"/>
      <c r="X418" s="566"/>
      <c r="Y418" s="566"/>
      <c r="Z418" s="566"/>
      <c r="AA418" s="566"/>
      <c r="AB418" s="566"/>
      <c r="AC418" s="566"/>
      <c r="AD418" s="566"/>
      <c r="AE418" s="566"/>
      <c r="AF418" s="566"/>
      <c r="AG418" s="566"/>
      <c r="AH418" s="566"/>
      <c r="AI418" s="567"/>
      <c r="AJ418" s="566"/>
      <c r="AK418" s="566"/>
      <c r="AL418" s="566"/>
      <c r="AM418" s="567" t="s">
        <v>1526</v>
      </c>
    </row>
    <row r="419" spans="1:39" ht="67.5">
      <c r="A419" s="299" t="s">
        <v>1793</v>
      </c>
      <c r="B419" s="555" t="s">
        <v>1527</v>
      </c>
      <c r="C419" s="555"/>
      <c r="D419" s="555"/>
      <c r="E419" s="555" t="s">
        <v>55</v>
      </c>
      <c r="F419" s="555" t="s">
        <v>1434</v>
      </c>
      <c r="G419" s="555"/>
      <c r="H419" s="555"/>
      <c r="I419" s="555">
        <v>1</v>
      </c>
      <c r="J419" s="555"/>
      <c r="K419" s="555">
        <f t="shared" si="51"/>
        <v>1</v>
      </c>
      <c r="L419" s="555" t="s">
        <v>1404</v>
      </c>
      <c r="M419" s="555" t="s">
        <v>108</v>
      </c>
      <c r="N419" s="555">
        <v>460</v>
      </c>
      <c r="O419" s="555" t="s">
        <v>1343</v>
      </c>
      <c r="P419" s="555" t="s">
        <v>1525</v>
      </c>
      <c r="Q419" s="555">
        <v>116</v>
      </c>
      <c r="R419" s="555" t="s">
        <v>1345</v>
      </c>
      <c r="S419" s="566"/>
      <c r="T419" s="566"/>
      <c r="U419" s="566"/>
      <c r="V419" s="566"/>
      <c r="W419" s="566"/>
      <c r="X419" s="566"/>
      <c r="Y419" s="566"/>
      <c r="Z419" s="566"/>
      <c r="AA419" s="566"/>
      <c r="AB419" s="566"/>
      <c r="AC419" s="566"/>
      <c r="AD419" s="566"/>
      <c r="AE419" s="566"/>
      <c r="AF419" s="566"/>
      <c r="AG419" s="566"/>
      <c r="AH419" s="566"/>
      <c r="AI419" s="567"/>
      <c r="AJ419" s="566"/>
      <c r="AK419" s="566"/>
      <c r="AL419" s="566"/>
      <c r="AM419" s="567" t="s">
        <v>1526</v>
      </c>
    </row>
    <row r="420" spans="1:39" ht="67.5">
      <c r="A420" s="299" t="s">
        <v>1793</v>
      </c>
      <c r="B420" s="555" t="s">
        <v>1528</v>
      </c>
      <c r="C420" s="555"/>
      <c r="D420" s="555"/>
      <c r="E420" s="555" t="s">
        <v>55</v>
      </c>
      <c r="F420" s="555" t="s">
        <v>1434</v>
      </c>
      <c r="G420" s="555"/>
      <c r="H420" s="555"/>
      <c r="I420" s="555">
        <v>1</v>
      </c>
      <c r="J420" s="555"/>
      <c r="K420" s="555">
        <f t="shared" si="51"/>
        <v>1</v>
      </c>
      <c r="L420" s="555" t="s">
        <v>1404</v>
      </c>
      <c r="M420" s="555" t="s">
        <v>108</v>
      </c>
      <c r="N420" s="555">
        <v>460</v>
      </c>
      <c r="O420" s="555" t="s">
        <v>1343</v>
      </c>
      <c r="P420" s="555" t="s">
        <v>1525</v>
      </c>
      <c r="Q420" s="555">
        <v>116</v>
      </c>
      <c r="R420" s="555" t="s">
        <v>1345</v>
      </c>
      <c r="S420" s="566"/>
      <c r="T420" s="566"/>
      <c r="U420" s="566"/>
      <c r="V420" s="566"/>
      <c r="W420" s="566"/>
      <c r="X420" s="566"/>
      <c r="Y420" s="566"/>
      <c r="Z420" s="566"/>
      <c r="AA420" s="566"/>
      <c r="AB420" s="566"/>
      <c r="AC420" s="566"/>
      <c r="AD420" s="566"/>
      <c r="AE420" s="566"/>
      <c r="AF420" s="566"/>
      <c r="AG420" s="566"/>
      <c r="AH420" s="566"/>
      <c r="AI420" s="567"/>
      <c r="AJ420" s="566"/>
      <c r="AK420" s="566"/>
      <c r="AL420" s="566"/>
      <c r="AM420" s="567" t="s">
        <v>1526</v>
      </c>
    </row>
    <row r="421" spans="1:39" ht="57.75">
      <c r="A421" s="299" t="s">
        <v>1793</v>
      </c>
      <c r="B421" s="555" t="s">
        <v>1529</v>
      </c>
      <c r="C421" s="555"/>
      <c r="D421" s="555"/>
      <c r="E421" s="555" t="s">
        <v>55</v>
      </c>
      <c r="F421" s="555" t="s">
        <v>1530</v>
      </c>
      <c r="G421" s="555"/>
      <c r="H421" s="555"/>
      <c r="I421" s="555">
        <v>23</v>
      </c>
      <c r="J421" s="555"/>
      <c r="K421" s="555">
        <f t="shared" si="51"/>
        <v>23</v>
      </c>
      <c r="L421" s="555" t="s">
        <v>1404</v>
      </c>
      <c r="M421" s="555" t="s">
        <v>108</v>
      </c>
      <c r="N421" s="555">
        <v>460</v>
      </c>
      <c r="O421" s="555" t="s">
        <v>1343</v>
      </c>
      <c r="P421" s="555" t="s">
        <v>1525</v>
      </c>
      <c r="Q421" s="555">
        <v>116</v>
      </c>
      <c r="R421" s="555" t="s">
        <v>1345</v>
      </c>
      <c r="S421" s="566"/>
      <c r="T421" s="566"/>
      <c r="U421" s="566"/>
      <c r="V421" s="566"/>
      <c r="W421" s="566"/>
      <c r="X421" s="566"/>
      <c r="Y421" s="566"/>
      <c r="Z421" s="566"/>
      <c r="AA421" s="566"/>
      <c r="AB421" s="566"/>
      <c r="AC421" s="566"/>
      <c r="AD421" s="566"/>
      <c r="AE421" s="566"/>
      <c r="AF421" s="566"/>
      <c r="AG421" s="566"/>
      <c r="AH421" s="566"/>
      <c r="AI421" s="567"/>
      <c r="AJ421" s="566"/>
      <c r="AK421" s="566"/>
      <c r="AL421" s="566"/>
      <c r="AM421" s="567" t="s">
        <v>1526</v>
      </c>
    </row>
    <row r="422" spans="1:39" ht="57.75">
      <c r="A422" s="299" t="s">
        <v>1793</v>
      </c>
      <c r="B422" s="555" t="s">
        <v>1529</v>
      </c>
      <c r="C422" s="555"/>
      <c r="D422" s="555"/>
      <c r="E422" s="555" t="s">
        <v>55</v>
      </c>
      <c r="F422" s="555" t="s">
        <v>1530</v>
      </c>
      <c r="G422" s="555"/>
      <c r="H422" s="555"/>
      <c r="I422" s="555">
        <v>23</v>
      </c>
      <c r="J422" s="555"/>
      <c r="K422" s="555">
        <f t="shared" si="51"/>
        <v>23</v>
      </c>
      <c r="L422" s="555" t="s">
        <v>1404</v>
      </c>
      <c r="M422" s="555" t="s">
        <v>108</v>
      </c>
      <c r="N422" s="555">
        <v>460</v>
      </c>
      <c r="O422" s="555" t="s">
        <v>1343</v>
      </c>
      <c r="P422" s="555" t="s">
        <v>1525</v>
      </c>
      <c r="Q422" s="555">
        <v>116</v>
      </c>
      <c r="R422" s="555" t="s">
        <v>1345</v>
      </c>
      <c r="S422" s="566"/>
      <c r="T422" s="566"/>
      <c r="U422" s="566"/>
      <c r="V422" s="566"/>
      <c r="W422" s="566"/>
      <c r="X422" s="566"/>
      <c r="Y422" s="566"/>
      <c r="Z422" s="566"/>
      <c r="AA422" s="566"/>
      <c r="AB422" s="566"/>
      <c r="AC422" s="566"/>
      <c r="AD422" s="566"/>
      <c r="AE422" s="566"/>
      <c r="AF422" s="566"/>
      <c r="AG422" s="566"/>
      <c r="AH422" s="566"/>
      <c r="AI422" s="567"/>
      <c r="AJ422" s="566"/>
      <c r="AK422" s="566"/>
      <c r="AL422" s="566"/>
      <c r="AM422" s="567" t="s">
        <v>1526</v>
      </c>
    </row>
    <row r="423" spans="1:39" ht="57.75">
      <c r="A423" s="299" t="s">
        <v>1793</v>
      </c>
      <c r="B423" s="555" t="s">
        <v>1531</v>
      </c>
      <c r="C423" s="555"/>
      <c r="D423" s="555"/>
      <c r="E423" s="555" t="s">
        <v>55</v>
      </c>
      <c r="F423" s="555" t="s">
        <v>1530</v>
      </c>
      <c r="G423" s="555"/>
      <c r="H423" s="555"/>
      <c r="I423" s="555">
        <v>14</v>
      </c>
      <c r="J423" s="555"/>
      <c r="K423" s="555">
        <f t="shared" si="51"/>
        <v>14</v>
      </c>
      <c r="L423" s="555" t="s">
        <v>1404</v>
      </c>
      <c r="M423" s="555" t="s">
        <v>108</v>
      </c>
      <c r="N423" s="555">
        <v>571</v>
      </c>
      <c r="O423" s="555" t="s">
        <v>1343</v>
      </c>
      <c r="P423" s="555" t="s">
        <v>1525</v>
      </c>
      <c r="Q423" s="555">
        <v>116</v>
      </c>
      <c r="R423" s="555" t="s">
        <v>1345</v>
      </c>
      <c r="S423" s="566"/>
      <c r="T423" s="566"/>
      <c r="U423" s="566"/>
      <c r="V423" s="566"/>
      <c r="W423" s="566"/>
      <c r="X423" s="566"/>
      <c r="Y423" s="566"/>
      <c r="Z423" s="566"/>
      <c r="AA423" s="566"/>
      <c r="AB423" s="566"/>
      <c r="AC423" s="566"/>
      <c r="AD423" s="566"/>
      <c r="AE423" s="566"/>
      <c r="AF423" s="566"/>
      <c r="AG423" s="566"/>
      <c r="AH423" s="566"/>
      <c r="AI423" s="581"/>
      <c r="AJ423" s="582"/>
      <c r="AK423" s="582"/>
      <c r="AL423" s="582"/>
      <c r="AM423" s="567" t="s">
        <v>1526</v>
      </c>
    </row>
    <row r="424" spans="1:39" ht="57.75">
      <c r="A424" s="299" t="s">
        <v>1793</v>
      </c>
      <c r="B424" s="555" t="s">
        <v>1532</v>
      </c>
      <c r="C424" s="555"/>
      <c r="D424" s="555"/>
      <c r="E424" s="555" t="s">
        <v>55</v>
      </c>
      <c r="F424" s="555" t="s">
        <v>1530</v>
      </c>
      <c r="G424" s="555"/>
      <c r="H424" s="555"/>
      <c r="I424" s="555">
        <v>1</v>
      </c>
      <c r="J424" s="555"/>
      <c r="K424" s="555">
        <f t="shared" si="51"/>
        <v>1</v>
      </c>
      <c r="L424" s="555" t="s">
        <v>1416</v>
      </c>
      <c r="M424" s="555" t="s">
        <v>108</v>
      </c>
      <c r="N424" s="555">
        <v>571</v>
      </c>
      <c r="O424" s="555" t="s">
        <v>1343</v>
      </c>
      <c r="P424" s="555" t="s">
        <v>1533</v>
      </c>
      <c r="Q424" s="555">
        <v>1</v>
      </c>
      <c r="R424" s="555" t="s">
        <v>1345</v>
      </c>
      <c r="S424" s="402"/>
      <c r="T424" s="402"/>
      <c r="U424" s="402"/>
      <c r="V424" s="402"/>
      <c r="W424" s="402"/>
      <c r="X424" s="402"/>
      <c r="Y424" s="402"/>
      <c r="Z424" s="402"/>
      <c r="AA424" s="402"/>
      <c r="AB424" s="401"/>
      <c r="AC424" s="401"/>
      <c r="AD424" s="402"/>
      <c r="AE424" s="566"/>
      <c r="AF424" s="566"/>
      <c r="AG424" s="566"/>
      <c r="AH424" s="583"/>
      <c r="AI424" s="567"/>
      <c r="AJ424" s="567"/>
      <c r="AK424" s="567"/>
      <c r="AL424" s="566"/>
      <c r="AM424" s="584"/>
    </row>
    <row r="425" spans="1:39" ht="79.5" thickBot="1">
      <c r="A425" s="299" t="s">
        <v>1793</v>
      </c>
      <c r="B425" s="555" t="s">
        <v>1534</v>
      </c>
      <c r="C425" s="555"/>
      <c r="D425" s="555"/>
      <c r="E425" s="555" t="s">
        <v>55</v>
      </c>
      <c r="F425" s="555" t="s">
        <v>1530</v>
      </c>
      <c r="G425" s="555"/>
      <c r="H425" s="555"/>
      <c r="I425" s="555">
        <v>1</v>
      </c>
      <c r="J425" s="555"/>
      <c r="K425" s="555">
        <f t="shared" si="51"/>
        <v>1</v>
      </c>
      <c r="L425" s="555" t="s">
        <v>1404</v>
      </c>
      <c r="M425" s="555" t="s">
        <v>108</v>
      </c>
      <c r="N425" s="555">
        <v>571</v>
      </c>
      <c r="O425" s="555" t="s">
        <v>1343</v>
      </c>
      <c r="P425" s="555" t="s">
        <v>1525</v>
      </c>
      <c r="Q425" s="555">
        <v>116</v>
      </c>
      <c r="R425" s="555" t="s">
        <v>1345</v>
      </c>
      <c r="S425" s="402">
        <v>0</v>
      </c>
      <c r="T425" s="402">
        <v>0</v>
      </c>
      <c r="U425" s="402">
        <v>0</v>
      </c>
      <c r="V425" s="402">
        <v>0</v>
      </c>
      <c r="W425" s="402">
        <v>0</v>
      </c>
      <c r="X425" s="402">
        <v>0</v>
      </c>
      <c r="Y425" s="402" t="s">
        <v>239</v>
      </c>
      <c r="Z425" s="402" t="s">
        <v>239</v>
      </c>
      <c r="AA425" s="402" t="s">
        <v>239</v>
      </c>
      <c r="AB425" s="402" t="s">
        <v>927</v>
      </c>
      <c r="AC425" s="402" t="s">
        <v>239</v>
      </c>
      <c r="AD425" s="402"/>
      <c r="AE425" s="402">
        <v>1</v>
      </c>
      <c r="AF425" s="402"/>
      <c r="AG425" s="402">
        <v>1</v>
      </c>
      <c r="AH425" s="402" t="s">
        <v>239</v>
      </c>
      <c r="AI425" s="585" t="s">
        <v>239</v>
      </c>
      <c r="AJ425" s="586" t="s">
        <v>239</v>
      </c>
      <c r="AK425" s="586" t="s">
        <v>239</v>
      </c>
      <c r="AL425" s="586" t="s">
        <v>239</v>
      </c>
      <c r="AM425" s="587" t="s">
        <v>239</v>
      </c>
    </row>
    <row r="426" spans="1:39" ht="215.25" thickBot="1">
      <c r="A426" s="299" t="s">
        <v>1793</v>
      </c>
      <c r="B426" s="555" t="s">
        <v>1535</v>
      </c>
      <c r="C426" s="555"/>
      <c r="D426" s="555"/>
      <c r="E426" s="555" t="s">
        <v>55</v>
      </c>
      <c r="F426" s="555" t="s">
        <v>1360</v>
      </c>
      <c r="G426" s="555"/>
      <c r="H426" s="555"/>
      <c r="I426" s="555">
        <v>3</v>
      </c>
      <c r="J426" s="555"/>
      <c r="K426" s="555">
        <f t="shared" si="51"/>
        <v>3</v>
      </c>
      <c r="L426" s="555" t="s">
        <v>1416</v>
      </c>
      <c r="M426" s="555" t="s">
        <v>108</v>
      </c>
      <c r="N426" s="555">
        <v>264</v>
      </c>
      <c r="O426" s="555" t="s">
        <v>1343</v>
      </c>
      <c r="P426" s="555" t="s">
        <v>1536</v>
      </c>
      <c r="Q426" s="555">
        <v>3</v>
      </c>
      <c r="R426" s="555" t="s">
        <v>1345</v>
      </c>
      <c r="S426" s="566">
        <v>4</v>
      </c>
      <c r="T426" s="566">
        <v>4</v>
      </c>
      <c r="U426" s="566">
        <v>16</v>
      </c>
      <c r="V426" s="567">
        <v>2</v>
      </c>
      <c r="W426" s="567" t="s">
        <v>1537</v>
      </c>
      <c r="X426" s="566"/>
      <c r="Y426" s="567"/>
      <c r="Z426" s="567" t="s">
        <v>1538</v>
      </c>
      <c r="AA426" s="566">
        <v>2</v>
      </c>
      <c r="AB426" s="566" t="s">
        <v>501</v>
      </c>
      <c r="AC426" s="567" t="s">
        <v>1537</v>
      </c>
      <c r="AD426" s="567" t="s">
        <v>1539</v>
      </c>
      <c r="AE426" s="566"/>
      <c r="AF426" s="566" t="s">
        <v>55</v>
      </c>
      <c r="AG426" s="566"/>
      <c r="AH426" s="567" t="s">
        <v>55</v>
      </c>
      <c r="AI426" s="567" t="s">
        <v>1540</v>
      </c>
      <c r="AJ426" s="566" t="s">
        <v>1541</v>
      </c>
      <c r="AK426" s="566">
        <v>100</v>
      </c>
      <c r="AL426" s="583">
        <v>0</v>
      </c>
      <c r="AM426" s="578"/>
    </row>
    <row r="427" spans="1:39" ht="226.5" thickBot="1">
      <c r="A427" s="299" t="s">
        <v>1793</v>
      </c>
      <c r="B427" s="555" t="s">
        <v>1543</v>
      </c>
      <c r="C427" s="555"/>
      <c r="D427" s="555"/>
      <c r="E427" s="555" t="s">
        <v>55</v>
      </c>
      <c r="F427" s="555" t="s">
        <v>1360</v>
      </c>
      <c r="G427" s="555"/>
      <c r="H427" s="555"/>
      <c r="I427" s="555">
        <v>1</v>
      </c>
      <c r="J427" s="555"/>
      <c r="K427" s="555">
        <f t="shared" si="51"/>
        <v>1</v>
      </c>
      <c r="L427" s="555" t="s">
        <v>1416</v>
      </c>
      <c r="M427" s="555" t="s">
        <v>108</v>
      </c>
      <c r="N427" s="555">
        <v>264</v>
      </c>
      <c r="O427" s="555" t="s">
        <v>1343</v>
      </c>
      <c r="P427" s="555" t="s">
        <v>1518</v>
      </c>
      <c r="Q427" s="555">
        <v>168</v>
      </c>
      <c r="R427" s="555" t="s">
        <v>1345</v>
      </c>
      <c r="S427" s="566">
        <v>27</v>
      </c>
      <c r="T427" s="566">
        <v>55</v>
      </c>
      <c r="U427" s="566">
        <v>27</v>
      </c>
      <c r="V427" s="567" t="s">
        <v>1544</v>
      </c>
      <c r="W427" s="566"/>
      <c r="X427" s="566"/>
      <c r="Y427" s="566" t="s">
        <v>1538</v>
      </c>
      <c r="Z427" s="566">
        <v>5</v>
      </c>
      <c r="AA427" s="566" t="s">
        <v>501</v>
      </c>
      <c r="AB427" s="567" t="s">
        <v>1545</v>
      </c>
      <c r="AC427" s="566" t="s">
        <v>1539</v>
      </c>
      <c r="AD427" s="566"/>
      <c r="AE427" s="566" t="s">
        <v>55</v>
      </c>
      <c r="AF427" s="566"/>
      <c r="AG427" s="566" t="s">
        <v>55</v>
      </c>
      <c r="AH427" s="567" t="s">
        <v>1546</v>
      </c>
      <c r="AI427" s="567" t="s">
        <v>1547</v>
      </c>
      <c r="AJ427" s="566">
        <v>100</v>
      </c>
      <c r="AK427" s="566">
        <v>0</v>
      </c>
      <c r="AL427" s="566"/>
      <c r="AM427" s="588" t="s">
        <v>1542</v>
      </c>
    </row>
    <row r="428" spans="1:39" ht="372.75" thickBot="1">
      <c r="A428" s="299" t="s">
        <v>1793</v>
      </c>
      <c r="B428" s="555" t="s">
        <v>1548</v>
      </c>
      <c r="C428" s="555"/>
      <c r="D428" s="555"/>
      <c r="E428" s="555" t="s">
        <v>55</v>
      </c>
      <c r="F428" s="555" t="s">
        <v>1360</v>
      </c>
      <c r="G428" s="555"/>
      <c r="H428" s="555"/>
      <c r="I428" s="555">
        <v>31</v>
      </c>
      <c r="J428" s="555">
        <v>13</v>
      </c>
      <c r="K428" s="555">
        <f t="shared" si="51"/>
        <v>44</v>
      </c>
      <c r="L428" s="555" t="s">
        <v>1416</v>
      </c>
      <c r="M428" s="555" t="s">
        <v>108</v>
      </c>
      <c r="N428" s="555">
        <v>223</v>
      </c>
      <c r="O428" s="555" t="s">
        <v>1343</v>
      </c>
      <c r="P428" s="555" t="s">
        <v>1518</v>
      </c>
      <c r="Q428" s="555">
        <v>168</v>
      </c>
      <c r="R428" s="555" t="s">
        <v>1345</v>
      </c>
      <c r="S428" s="402">
        <v>44</v>
      </c>
      <c r="T428" s="402">
        <v>212</v>
      </c>
      <c r="U428" s="402">
        <v>44</v>
      </c>
      <c r="V428" s="401" t="s">
        <v>1549</v>
      </c>
      <c r="W428" s="402" t="s">
        <v>68</v>
      </c>
      <c r="X428" s="402" t="s">
        <v>68</v>
      </c>
      <c r="Y428" s="401" t="s">
        <v>1550</v>
      </c>
      <c r="Z428" s="566">
        <v>4</v>
      </c>
      <c r="AA428" s="566">
        <v>6</v>
      </c>
      <c r="AB428" s="567" t="s">
        <v>1551</v>
      </c>
      <c r="AC428" s="566" t="s">
        <v>1552</v>
      </c>
      <c r="AD428" s="566"/>
      <c r="AE428" s="566">
        <v>1</v>
      </c>
      <c r="AF428" s="566"/>
      <c r="AG428" s="566">
        <v>1</v>
      </c>
      <c r="AH428" s="555" t="s">
        <v>1553</v>
      </c>
      <c r="AI428" s="555" t="s">
        <v>1554</v>
      </c>
      <c r="AJ428" s="566"/>
      <c r="AK428" s="566">
        <v>0</v>
      </c>
      <c r="AL428" s="583"/>
      <c r="AM428" s="578" t="s">
        <v>1542</v>
      </c>
    </row>
    <row r="429" spans="1:39" ht="270.75">
      <c r="A429" s="299" t="s">
        <v>1793</v>
      </c>
      <c r="B429" s="555" t="s">
        <v>1555</v>
      </c>
      <c r="C429" s="555"/>
      <c r="D429" s="555"/>
      <c r="E429" s="555" t="s">
        <v>55</v>
      </c>
      <c r="F429" s="555" t="s">
        <v>1360</v>
      </c>
      <c r="G429" s="555"/>
      <c r="H429" s="555"/>
      <c r="I429" s="555">
        <v>36</v>
      </c>
      <c r="J429" s="555">
        <v>0</v>
      </c>
      <c r="K429" s="555">
        <f t="shared" si="51"/>
        <v>36</v>
      </c>
      <c r="L429" s="555" t="s">
        <v>1416</v>
      </c>
      <c r="M429" s="555" t="s">
        <v>108</v>
      </c>
      <c r="N429" s="555">
        <v>223</v>
      </c>
      <c r="O429" s="555" t="s">
        <v>1343</v>
      </c>
      <c r="P429" s="555" t="s">
        <v>1518</v>
      </c>
      <c r="Q429" s="555">
        <v>168</v>
      </c>
      <c r="R429" s="555" t="s">
        <v>1345</v>
      </c>
      <c r="S429" s="402">
        <v>36</v>
      </c>
      <c r="T429" s="402">
        <v>252</v>
      </c>
      <c r="U429" s="401">
        <v>36</v>
      </c>
      <c r="V429" s="401" t="s">
        <v>1549</v>
      </c>
      <c r="W429" s="402">
        <v>1</v>
      </c>
      <c r="X429" s="402">
        <v>4</v>
      </c>
      <c r="Y429" s="402" t="s">
        <v>68</v>
      </c>
      <c r="Z429" s="402" t="s">
        <v>68</v>
      </c>
      <c r="AA429" s="402">
        <v>4</v>
      </c>
      <c r="AB429" s="567" t="s">
        <v>1556</v>
      </c>
      <c r="AC429" s="402" t="s">
        <v>1557</v>
      </c>
      <c r="AD429" s="402"/>
      <c r="AE429" s="402">
        <v>1</v>
      </c>
      <c r="AF429" s="402"/>
      <c r="AG429" s="402">
        <v>1</v>
      </c>
      <c r="AH429" s="401" t="s">
        <v>1558</v>
      </c>
      <c r="AI429" s="555" t="s">
        <v>1559</v>
      </c>
      <c r="AJ429" s="402">
        <v>100</v>
      </c>
      <c r="AK429" s="402">
        <v>0</v>
      </c>
      <c r="AL429" s="402"/>
      <c r="AM429" s="579" t="s">
        <v>1542</v>
      </c>
    </row>
    <row r="430" spans="1:39" ht="78.75">
      <c r="A430" s="299" t="s">
        <v>1793</v>
      </c>
      <c r="B430" s="555" t="s">
        <v>1560</v>
      </c>
      <c r="C430" s="555"/>
      <c r="D430" s="555"/>
      <c r="E430" s="555" t="s">
        <v>55</v>
      </c>
      <c r="F430" s="555" t="s">
        <v>1360</v>
      </c>
      <c r="G430" s="555"/>
      <c r="H430" s="555"/>
      <c r="I430" s="555">
        <v>36</v>
      </c>
      <c r="J430" s="555"/>
      <c r="K430" s="555">
        <f t="shared" si="51"/>
        <v>36</v>
      </c>
      <c r="L430" s="555" t="s">
        <v>1416</v>
      </c>
      <c r="M430" s="555" t="s">
        <v>108</v>
      </c>
      <c r="N430" s="555">
        <v>263</v>
      </c>
      <c r="O430" s="555" t="s">
        <v>1343</v>
      </c>
      <c r="P430" s="555" t="s">
        <v>1518</v>
      </c>
      <c r="Q430" s="555">
        <v>168</v>
      </c>
      <c r="R430" s="555" t="s">
        <v>1345</v>
      </c>
      <c r="S430" s="566"/>
      <c r="T430" s="566"/>
      <c r="U430" s="566"/>
      <c r="V430" s="566"/>
      <c r="W430" s="566"/>
      <c r="X430" s="566"/>
      <c r="Y430" s="566"/>
      <c r="Z430" s="566"/>
      <c r="AA430" s="566"/>
      <c r="AB430" s="566"/>
      <c r="AC430" s="566"/>
      <c r="AD430" s="566"/>
      <c r="AE430" s="566"/>
      <c r="AF430" s="566"/>
      <c r="AG430" s="566"/>
      <c r="AH430" s="566"/>
      <c r="AI430" s="567"/>
      <c r="AJ430" s="566"/>
      <c r="AK430" s="566"/>
      <c r="AL430" s="566"/>
      <c r="AM430" s="567" t="s">
        <v>1561</v>
      </c>
    </row>
    <row r="431" spans="1:39" ht="67.5">
      <c r="A431" s="299" t="s">
        <v>1793</v>
      </c>
      <c r="B431" s="555" t="s">
        <v>1562</v>
      </c>
      <c r="C431" s="555"/>
      <c r="D431" s="555"/>
      <c r="E431" s="555" t="s">
        <v>55</v>
      </c>
      <c r="F431" s="555" t="s">
        <v>1360</v>
      </c>
      <c r="G431" s="555"/>
      <c r="H431" s="555"/>
      <c r="I431" s="555">
        <v>36</v>
      </c>
      <c r="J431" s="555"/>
      <c r="K431" s="555">
        <f t="shared" si="51"/>
        <v>36</v>
      </c>
      <c r="L431" s="555" t="s">
        <v>1416</v>
      </c>
      <c r="M431" s="555" t="s">
        <v>108</v>
      </c>
      <c r="N431" s="555">
        <v>263</v>
      </c>
      <c r="O431" s="555" t="s">
        <v>1343</v>
      </c>
      <c r="P431" s="555" t="s">
        <v>1518</v>
      </c>
      <c r="Q431" s="555">
        <v>168</v>
      </c>
      <c r="R431" s="555" t="s">
        <v>1345</v>
      </c>
      <c r="S431" s="566"/>
      <c r="T431" s="566"/>
      <c r="U431" s="566"/>
      <c r="V431" s="566"/>
      <c r="W431" s="566"/>
      <c r="X431" s="566"/>
      <c r="Y431" s="566"/>
      <c r="Z431" s="566"/>
      <c r="AA431" s="566"/>
      <c r="AB431" s="566"/>
      <c r="AC431" s="566"/>
      <c r="AD431" s="566"/>
      <c r="AE431" s="566"/>
      <c r="AF431" s="566"/>
      <c r="AG431" s="566"/>
      <c r="AH431" s="566"/>
      <c r="AI431" s="567"/>
      <c r="AJ431" s="566"/>
      <c r="AK431" s="566"/>
      <c r="AL431" s="566"/>
      <c r="AM431" s="567" t="s">
        <v>1561</v>
      </c>
    </row>
    <row r="432" spans="1:39" ht="67.5">
      <c r="A432" s="299" t="s">
        <v>1793</v>
      </c>
      <c r="B432" s="555" t="s">
        <v>1563</v>
      </c>
      <c r="C432" s="555"/>
      <c r="D432" s="555"/>
      <c r="E432" s="555" t="s">
        <v>55</v>
      </c>
      <c r="F432" s="555" t="s">
        <v>1360</v>
      </c>
      <c r="G432" s="555"/>
      <c r="H432" s="555"/>
      <c r="I432" s="555">
        <v>36</v>
      </c>
      <c r="J432" s="555"/>
      <c r="K432" s="555">
        <f t="shared" si="51"/>
        <v>36</v>
      </c>
      <c r="L432" s="555" t="s">
        <v>1416</v>
      </c>
      <c r="M432" s="555" t="s">
        <v>108</v>
      </c>
      <c r="N432" s="555">
        <v>263</v>
      </c>
      <c r="O432" s="555" t="s">
        <v>1343</v>
      </c>
      <c r="P432" s="555" t="s">
        <v>1518</v>
      </c>
      <c r="Q432" s="555">
        <v>168</v>
      </c>
      <c r="R432" s="555" t="s">
        <v>1345</v>
      </c>
      <c r="S432" s="566"/>
      <c r="T432" s="566"/>
      <c r="U432" s="566"/>
      <c r="V432" s="566"/>
      <c r="W432" s="566"/>
      <c r="X432" s="566"/>
      <c r="Y432" s="566"/>
      <c r="Z432" s="566"/>
      <c r="AA432" s="566"/>
      <c r="AB432" s="566"/>
      <c r="AC432" s="566"/>
      <c r="AD432" s="566"/>
      <c r="AE432" s="566"/>
      <c r="AF432" s="566"/>
      <c r="AG432" s="566"/>
      <c r="AH432" s="566"/>
      <c r="AI432" s="567"/>
      <c r="AJ432" s="566"/>
      <c r="AK432" s="566"/>
      <c r="AL432" s="566"/>
      <c r="AM432" s="567" t="s">
        <v>1561</v>
      </c>
    </row>
    <row r="433" spans="1:39" ht="57.75">
      <c r="A433" s="299" t="s">
        <v>1793</v>
      </c>
      <c r="B433" s="555" t="s">
        <v>1564</v>
      </c>
      <c r="C433" s="555"/>
      <c r="D433" s="555"/>
      <c r="E433" s="555" t="s">
        <v>55</v>
      </c>
      <c r="F433" s="555" t="s">
        <v>1360</v>
      </c>
      <c r="G433" s="555"/>
      <c r="H433" s="555"/>
      <c r="I433" s="555">
        <v>36</v>
      </c>
      <c r="J433" s="555"/>
      <c r="K433" s="555">
        <f t="shared" si="51"/>
        <v>36</v>
      </c>
      <c r="L433" s="555" t="s">
        <v>1416</v>
      </c>
      <c r="M433" s="555" t="s">
        <v>108</v>
      </c>
      <c r="N433" s="555">
        <v>263</v>
      </c>
      <c r="O433" s="555" t="s">
        <v>1343</v>
      </c>
      <c r="P433" s="555" t="s">
        <v>1518</v>
      </c>
      <c r="Q433" s="555">
        <v>168</v>
      </c>
      <c r="R433" s="555" t="s">
        <v>1345</v>
      </c>
      <c r="S433" s="566"/>
      <c r="T433" s="566"/>
      <c r="U433" s="566"/>
      <c r="V433" s="566"/>
      <c r="W433" s="566"/>
      <c r="X433" s="566"/>
      <c r="Y433" s="566"/>
      <c r="Z433" s="566"/>
      <c r="AA433" s="566"/>
      <c r="AB433" s="566"/>
      <c r="AC433" s="566"/>
      <c r="AD433" s="566"/>
      <c r="AE433" s="566"/>
      <c r="AF433" s="566"/>
      <c r="AG433" s="566"/>
      <c r="AH433" s="566"/>
      <c r="AI433" s="567"/>
      <c r="AJ433" s="566"/>
      <c r="AK433" s="566"/>
      <c r="AL433" s="566"/>
      <c r="AM433" s="567" t="s">
        <v>1561</v>
      </c>
    </row>
    <row r="434" spans="1:39" ht="157.5">
      <c r="A434" s="299" t="s">
        <v>1793</v>
      </c>
      <c r="B434" s="555" t="s">
        <v>1565</v>
      </c>
      <c r="C434" s="555"/>
      <c r="D434" s="555"/>
      <c r="E434" s="555" t="s">
        <v>55</v>
      </c>
      <c r="F434" s="555" t="s">
        <v>1360</v>
      </c>
      <c r="G434" s="555"/>
      <c r="H434" s="555"/>
      <c r="I434" s="555">
        <v>108</v>
      </c>
      <c r="J434" s="555"/>
      <c r="K434" s="555">
        <f t="shared" si="51"/>
        <v>108</v>
      </c>
      <c r="L434" s="555" t="s">
        <v>1416</v>
      </c>
      <c r="M434" s="555" t="s">
        <v>108</v>
      </c>
      <c r="N434" s="555">
        <v>241</v>
      </c>
      <c r="O434" s="555" t="s">
        <v>1343</v>
      </c>
      <c r="P434" s="555" t="s">
        <v>1518</v>
      </c>
      <c r="Q434" s="555" t="str">
        <f>R434</f>
        <v>SALUD PÚBLICA</v>
      </c>
      <c r="R434" s="555" t="s">
        <v>1345</v>
      </c>
      <c r="S434" s="566"/>
      <c r="T434" s="566"/>
      <c r="U434" s="566"/>
      <c r="V434" s="566"/>
      <c r="W434" s="566"/>
      <c r="X434" s="566"/>
      <c r="Y434" s="566"/>
      <c r="Z434" s="566"/>
      <c r="AA434" s="566"/>
      <c r="AB434" s="566"/>
      <c r="AC434" s="566"/>
      <c r="AD434" s="566"/>
      <c r="AE434" s="566"/>
      <c r="AF434" s="566"/>
      <c r="AG434" s="566"/>
      <c r="AH434" s="567"/>
      <c r="AI434" s="567"/>
      <c r="AJ434" s="402"/>
      <c r="AK434" s="402"/>
      <c r="AL434" s="402"/>
      <c r="AM434" s="567" t="s">
        <v>1566</v>
      </c>
    </row>
    <row r="435" spans="1:39" ht="409.6">
      <c r="A435" s="299" t="s">
        <v>1793</v>
      </c>
      <c r="B435" s="555" t="s">
        <v>1567</v>
      </c>
      <c r="C435" s="555" t="s">
        <v>55</v>
      </c>
      <c r="D435" s="555"/>
      <c r="E435" s="555"/>
      <c r="F435" s="555" t="s">
        <v>1567</v>
      </c>
      <c r="G435" s="555"/>
      <c r="H435" s="555"/>
      <c r="I435" s="555">
        <v>18</v>
      </c>
      <c r="J435" s="555">
        <v>11</v>
      </c>
      <c r="K435" s="555">
        <f t="shared" si="51"/>
        <v>29</v>
      </c>
      <c r="L435" s="555" t="s">
        <v>1416</v>
      </c>
      <c r="M435" s="555" t="s">
        <v>108</v>
      </c>
      <c r="N435" s="555">
        <v>224</v>
      </c>
      <c r="O435" s="555" t="s">
        <v>1343</v>
      </c>
      <c r="P435" s="555" t="s">
        <v>1568</v>
      </c>
      <c r="Q435" s="555">
        <v>18</v>
      </c>
      <c r="R435" s="555" t="s">
        <v>1345</v>
      </c>
      <c r="S435" s="402">
        <v>11</v>
      </c>
      <c r="T435" s="402">
        <v>72</v>
      </c>
      <c r="U435" s="402">
        <v>29</v>
      </c>
      <c r="V435" s="402" t="s">
        <v>1549</v>
      </c>
      <c r="W435" s="402">
        <v>3</v>
      </c>
      <c r="X435" s="402">
        <v>6</v>
      </c>
      <c r="Y435" s="402" t="s">
        <v>68</v>
      </c>
      <c r="Z435" s="402" t="s">
        <v>68</v>
      </c>
      <c r="AA435" s="402" t="s">
        <v>68</v>
      </c>
      <c r="AB435" s="555" t="s">
        <v>1569</v>
      </c>
      <c r="AC435" s="401" t="s">
        <v>1570</v>
      </c>
      <c r="AD435" s="566"/>
      <c r="AE435" s="566">
        <v>1</v>
      </c>
      <c r="AF435" s="566"/>
      <c r="AG435" s="566">
        <v>1</v>
      </c>
      <c r="AH435" s="567" t="s">
        <v>1571</v>
      </c>
      <c r="AI435" s="567" t="s">
        <v>1572</v>
      </c>
      <c r="AJ435" s="566"/>
      <c r="AK435" s="566">
        <v>0</v>
      </c>
      <c r="AL435" s="567"/>
      <c r="AM435" s="555" t="s">
        <v>1542</v>
      </c>
    </row>
    <row r="436" spans="1:39" ht="409.6">
      <c r="A436" s="299" t="s">
        <v>1793</v>
      </c>
      <c r="B436" s="555" t="s">
        <v>1573</v>
      </c>
      <c r="C436" s="555" t="s">
        <v>55</v>
      </c>
      <c r="D436" s="555"/>
      <c r="E436" s="555"/>
      <c r="F436" s="555" t="s">
        <v>1567</v>
      </c>
      <c r="G436" s="555"/>
      <c r="H436" s="555"/>
      <c r="I436" s="555">
        <v>18</v>
      </c>
      <c r="J436" s="555">
        <v>11</v>
      </c>
      <c r="K436" s="555">
        <f t="shared" si="51"/>
        <v>29</v>
      </c>
      <c r="L436" s="555" t="s">
        <v>1416</v>
      </c>
      <c r="M436" s="555" t="s">
        <v>108</v>
      </c>
      <c r="N436" s="555">
        <v>224</v>
      </c>
      <c r="O436" s="555" t="s">
        <v>1343</v>
      </c>
      <c r="P436" s="555" t="s">
        <v>1568</v>
      </c>
      <c r="Q436" s="555">
        <v>18</v>
      </c>
      <c r="R436" s="555" t="s">
        <v>1345</v>
      </c>
      <c r="S436" s="402">
        <v>11</v>
      </c>
      <c r="T436" s="402">
        <v>72</v>
      </c>
      <c r="U436" s="402">
        <v>29</v>
      </c>
      <c r="V436" s="402" t="s">
        <v>1549</v>
      </c>
      <c r="W436" s="402">
        <v>3</v>
      </c>
      <c r="X436" s="402">
        <v>6</v>
      </c>
      <c r="Y436" s="566" t="s">
        <v>68</v>
      </c>
      <c r="Z436" s="566" t="s">
        <v>68</v>
      </c>
      <c r="AA436" s="566" t="s">
        <v>68</v>
      </c>
      <c r="AB436" s="567" t="s">
        <v>1569</v>
      </c>
      <c r="AC436" s="566" t="s">
        <v>1539</v>
      </c>
      <c r="AD436" s="566"/>
      <c r="AE436" s="566">
        <v>1</v>
      </c>
      <c r="AF436" s="566"/>
      <c r="AG436" s="566">
        <v>1</v>
      </c>
      <c r="AH436" s="567" t="s">
        <v>1571</v>
      </c>
      <c r="AI436" s="567" t="s">
        <v>1572</v>
      </c>
      <c r="AJ436" s="566"/>
      <c r="AK436" s="566">
        <v>0</v>
      </c>
      <c r="AL436" s="566"/>
      <c r="AM436" s="555" t="s">
        <v>1542</v>
      </c>
    </row>
    <row r="437" spans="1:39" ht="409.6">
      <c r="A437" s="299" t="s">
        <v>1793</v>
      </c>
      <c r="B437" s="555" t="s">
        <v>1567</v>
      </c>
      <c r="C437" s="555" t="s">
        <v>55</v>
      </c>
      <c r="D437" s="555"/>
      <c r="E437" s="555"/>
      <c r="F437" s="555" t="s">
        <v>1567</v>
      </c>
      <c r="G437" s="555"/>
      <c r="H437" s="555"/>
      <c r="I437" s="555">
        <v>18</v>
      </c>
      <c r="J437" s="555">
        <v>11</v>
      </c>
      <c r="K437" s="555">
        <f t="shared" si="51"/>
        <v>29</v>
      </c>
      <c r="L437" s="555" t="s">
        <v>1416</v>
      </c>
      <c r="M437" s="555" t="s">
        <v>108</v>
      </c>
      <c r="N437" s="555">
        <v>224</v>
      </c>
      <c r="O437" s="555" t="s">
        <v>1343</v>
      </c>
      <c r="P437" s="555" t="s">
        <v>1568</v>
      </c>
      <c r="Q437" s="555">
        <v>18</v>
      </c>
      <c r="R437" s="555" t="s">
        <v>1345</v>
      </c>
      <c r="S437" s="566">
        <v>11</v>
      </c>
      <c r="T437" s="566">
        <v>72</v>
      </c>
      <c r="U437" s="566">
        <v>29</v>
      </c>
      <c r="V437" s="566" t="s">
        <v>1549</v>
      </c>
      <c r="W437" s="566">
        <v>3</v>
      </c>
      <c r="X437" s="566" t="s">
        <v>1445</v>
      </c>
      <c r="Y437" s="566"/>
      <c r="Z437" s="566"/>
      <c r="AA437" s="566"/>
      <c r="AB437" s="566" t="s">
        <v>1569</v>
      </c>
      <c r="AC437" s="567" t="s">
        <v>1574</v>
      </c>
      <c r="AD437" s="566"/>
      <c r="AE437" s="566">
        <v>1</v>
      </c>
      <c r="AF437" s="566"/>
      <c r="AG437" s="566">
        <v>1</v>
      </c>
      <c r="AH437" s="567" t="s">
        <v>1571</v>
      </c>
      <c r="AI437" s="567" t="s">
        <v>1572</v>
      </c>
      <c r="AJ437" s="566"/>
      <c r="AK437" s="566">
        <v>0</v>
      </c>
      <c r="AL437" s="566"/>
      <c r="AM437" s="555" t="s">
        <v>1542</v>
      </c>
    </row>
    <row r="438" spans="1:39" ht="237">
      <c r="A438" s="299" t="s">
        <v>1793</v>
      </c>
      <c r="B438" s="555" t="s">
        <v>1575</v>
      </c>
      <c r="C438" s="555"/>
      <c r="D438" s="555"/>
      <c r="E438" s="555" t="s">
        <v>55</v>
      </c>
      <c r="F438" s="555" t="s">
        <v>1360</v>
      </c>
      <c r="G438" s="555"/>
      <c r="H438" s="555"/>
      <c r="I438" s="555">
        <v>216</v>
      </c>
      <c r="J438" s="555">
        <v>72</v>
      </c>
      <c r="K438" s="555">
        <f t="shared" si="51"/>
        <v>288</v>
      </c>
      <c r="L438" s="555" t="s">
        <v>1404</v>
      </c>
      <c r="M438" s="555" t="s">
        <v>108</v>
      </c>
      <c r="N438" s="555">
        <v>210</v>
      </c>
      <c r="O438" s="555" t="s">
        <v>1343</v>
      </c>
      <c r="P438" s="555" t="s">
        <v>1525</v>
      </c>
      <c r="Q438" s="555">
        <v>60</v>
      </c>
      <c r="R438" s="555" t="s">
        <v>1345</v>
      </c>
      <c r="S438" s="572">
        <v>72</v>
      </c>
      <c r="T438" s="566" t="s">
        <v>68</v>
      </c>
      <c r="U438" s="566" t="s">
        <v>1576</v>
      </c>
      <c r="V438" s="567" t="s">
        <v>1363</v>
      </c>
      <c r="W438" s="566">
        <v>15</v>
      </c>
      <c r="X438" s="566">
        <v>8</v>
      </c>
      <c r="Y438" s="566" t="s">
        <v>1345</v>
      </c>
      <c r="Z438" s="566" t="s">
        <v>68</v>
      </c>
      <c r="AA438" s="566" t="s">
        <v>68</v>
      </c>
      <c r="AB438" s="555" t="s">
        <v>1364</v>
      </c>
      <c r="AC438" s="572" t="s">
        <v>1365</v>
      </c>
      <c r="AD438" s="566"/>
      <c r="AE438" s="566">
        <v>1</v>
      </c>
      <c r="AF438" s="566"/>
      <c r="AG438" s="566">
        <v>1</v>
      </c>
      <c r="AH438" s="555" t="s">
        <v>1577</v>
      </c>
      <c r="AI438" s="567" t="s">
        <v>1367</v>
      </c>
      <c r="AJ438" s="566" t="s">
        <v>68</v>
      </c>
      <c r="AK438" s="566" t="s">
        <v>68</v>
      </c>
      <c r="AL438" s="566"/>
      <c r="AM438" s="555" t="s">
        <v>1578</v>
      </c>
    </row>
    <row r="439" spans="1:39" ht="409.6">
      <c r="A439" s="299" t="s">
        <v>1793</v>
      </c>
      <c r="B439" s="555" t="s">
        <v>1579</v>
      </c>
      <c r="C439" s="555"/>
      <c r="D439" s="555"/>
      <c r="E439" s="555" t="s">
        <v>55</v>
      </c>
      <c r="F439" s="555" t="s">
        <v>1360</v>
      </c>
      <c r="G439" s="555"/>
      <c r="H439" s="555"/>
      <c r="I439" s="555">
        <v>192</v>
      </c>
      <c r="J439" s="555">
        <v>0</v>
      </c>
      <c r="K439" s="555">
        <f t="shared" si="51"/>
        <v>192</v>
      </c>
      <c r="L439" s="555" t="s">
        <v>1404</v>
      </c>
      <c r="M439" s="555" t="s">
        <v>108</v>
      </c>
      <c r="N439" s="555">
        <v>210</v>
      </c>
      <c r="O439" s="555" t="s">
        <v>1343</v>
      </c>
      <c r="P439" s="555" t="s">
        <v>1525</v>
      </c>
      <c r="Q439" s="555">
        <v>60</v>
      </c>
      <c r="R439" s="555" t="s">
        <v>1345</v>
      </c>
      <c r="S439" s="572">
        <v>192</v>
      </c>
      <c r="T439" s="566"/>
      <c r="U439" s="566">
        <v>64</v>
      </c>
      <c r="V439" s="567" t="s">
        <v>1580</v>
      </c>
      <c r="W439" s="566"/>
      <c r="X439" s="566"/>
      <c r="Y439" s="566"/>
      <c r="Z439" s="566"/>
      <c r="AA439" s="566"/>
      <c r="AB439" s="566"/>
      <c r="AC439" s="566" t="s">
        <v>1492</v>
      </c>
      <c r="AD439" s="566"/>
      <c r="AE439" s="566">
        <v>1</v>
      </c>
      <c r="AF439" s="566"/>
      <c r="AG439" s="566">
        <v>1</v>
      </c>
      <c r="AH439" s="555" t="s">
        <v>1577</v>
      </c>
      <c r="AI439" s="567"/>
      <c r="AJ439" s="566"/>
      <c r="AK439" s="566"/>
      <c r="AL439" s="566"/>
      <c r="AM439" s="555" t="s">
        <v>1581</v>
      </c>
    </row>
    <row r="440" spans="1:39" ht="124.5">
      <c r="A440" s="299" t="s">
        <v>1793</v>
      </c>
      <c r="B440" s="555" t="s">
        <v>1582</v>
      </c>
      <c r="C440" s="555" t="s">
        <v>55</v>
      </c>
      <c r="D440" s="555"/>
      <c r="E440" s="555"/>
      <c r="F440" s="555" t="s">
        <v>1360</v>
      </c>
      <c r="G440" s="555"/>
      <c r="H440" s="555"/>
      <c r="I440" s="555">
        <v>5</v>
      </c>
      <c r="J440" s="555"/>
      <c r="K440" s="555">
        <f t="shared" si="51"/>
        <v>5</v>
      </c>
      <c r="L440" s="555" t="s">
        <v>1404</v>
      </c>
      <c r="M440" s="555" t="s">
        <v>108</v>
      </c>
      <c r="N440" s="555">
        <v>571</v>
      </c>
      <c r="O440" s="555" t="s">
        <v>1343</v>
      </c>
      <c r="P440" s="555" t="s">
        <v>1525</v>
      </c>
      <c r="Q440" s="555">
        <v>5</v>
      </c>
      <c r="R440" s="555" t="s">
        <v>1345</v>
      </c>
      <c r="S440" s="566">
        <v>10</v>
      </c>
      <c r="T440" s="566">
        <v>4</v>
      </c>
      <c r="U440" s="566">
        <v>0</v>
      </c>
      <c r="V440" s="566"/>
      <c r="W440" s="566">
        <v>5</v>
      </c>
      <c r="X440" s="566" t="s">
        <v>1583</v>
      </c>
      <c r="Y440" s="566"/>
      <c r="Z440" s="566"/>
      <c r="AA440" s="566"/>
      <c r="AB440" s="567" t="s">
        <v>1584</v>
      </c>
      <c r="AC440" s="401" t="s">
        <v>1585</v>
      </c>
      <c r="AD440" s="572"/>
      <c r="AE440" s="572">
        <v>1</v>
      </c>
      <c r="AF440" s="572"/>
      <c r="AG440" s="572">
        <v>1</v>
      </c>
      <c r="AH440" s="555" t="s">
        <v>1586</v>
      </c>
      <c r="AI440" s="555" t="s">
        <v>1587</v>
      </c>
      <c r="AJ440" s="572"/>
      <c r="AK440" s="566">
        <v>500</v>
      </c>
      <c r="AL440" s="567"/>
      <c r="AM440" s="567" t="s">
        <v>1588</v>
      </c>
    </row>
    <row r="441" spans="1:39" ht="68.25">
      <c r="A441" s="299" t="s">
        <v>1793</v>
      </c>
      <c r="B441" s="555" t="s">
        <v>1589</v>
      </c>
      <c r="C441" s="555" t="s">
        <v>55</v>
      </c>
      <c r="D441" s="555"/>
      <c r="E441" s="555"/>
      <c r="F441" s="555" t="s">
        <v>1360</v>
      </c>
      <c r="G441" s="555"/>
      <c r="H441" s="555"/>
      <c r="I441" s="555">
        <v>5</v>
      </c>
      <c r="J441" s="555"/>
      <c r="K441" s="555">
        <f t="shared" si="51"/>
        <v>5</v>
      </c>
      <c r="L441" s="555" t="s">
        <v>1416</v>
      </c>
      <c r="M441" s="555" t="s">
        <v>108</v>
      </c>
      <c r="N441" s="555">
        <v>571</v>
      </c>
      <c r="O441" s="555" t="s">
        <v>1343</v>
      </c>
      <c r="P441" s="555" t="s">
        <v>1508</v>
      </c>
      <c r="Q441" s="555">
        <v>5</v>
      </c>
      <c r="R441" s="555" t="s">
        <v>1345</v>
      </c>
      <c r="S441" s="566"/>
      <c r="T441" s="566">
        <v>5</v>
      </c>
      <c r="U441" s="566">
        <v>5</v>
      </c>
      <c r="V441" s="566"/>
      <c r="W441" s="566">
        <v>5</v>
      </c>
      <c r="X441" s="555">
        <v>5</v>
      </c>
      <c r="Y441" s="566"/>
      <c r="Z441" s="566"/>
      <c r="AA441" s="566"/>
      <c r="AB441" s="401" t="s">
        <v>1590</v>
      </c>
      <c r="AC441" s="567" t="s">
        <v>1591</v>
      </c>
      <c r="AD441" s="566"/>
      <c r="AE441" s="566">
        <v>1</v>
      </c>
      <c r="AF441" s="566"/>
      <c r="AG441" s="566">
        <v>1</v>
      </c>
      <c r="AH441" s="567" t="s">
        <v>1592</v>
      </c>
      <c r="AI441" s="567" t="s">
        <v>1593</v>
      </c>
      <c r="AJ441" s="566">
        <v>100</v>
      </c>
      <c r="AK441" s="566">
        <v>36</v>
      </c>
      <c r="AL441" s="566"/>
      <c r="AM441" s="566"/>
    </row>
    <row r="442" spans="1:39" ht="349.5">
      <c r="A442" s="299" t="s">
        <v>1793</v>
      </c>
      <c r="B442" s="555" t="s">
        <v>1594</v>
      </c>
      <c r="C442" s="555" t="s">
        <v>55</v>
      </c>
      <c r="D442" s="555"/>
      <c r="E442" s="555"/>
      <c r="F442" s="555" t="s">
        <v>1360</v>
      </c>
      <c r="G442" s="555"/>
      <c r="H442" s="555"/>
      <c r="I442" s="555">
        <v>24</v>
      </c>
      <c r="J442" s="555"/>
      <c r="K442" s="555">
        <f t="shared" si="51"/>
        <v>24</v>
      </c>
      <c r="L442" s="555" t="s">
        <v>1416</v>
      </c>
      <c r="M442" s="555" t="s">
        <v>108</v>
      </c>
      <c r="N442" s="555">
        <v>571</v>
      </c>
      <c r="O442" s="555" t="s">
        <v>1343</v>
      </c>
      <c r="P442" s="555" t="s">
        <v>1508</v>
      </c>
      <c r="Q442" s="555">
        <v>24</v>
      </c>
      <c r="R442" s="555" t="s">
        <v>1345</v>
      </c>
      <c r="S442" s="566">
        <v>31</v>
      </c>
      <c r="T442" s="566">
        <v>5</v>
      </c>
      <c r="U442" s="566"/>
      <c r="V442" s="566"/>
      <c r="W442" s="566">
        <v>5</v>
      </c>
      <c r="X442" s="566" t="s">
        <v>1583</v>
      </c>
      <c r="Y442" s="566"/>
      <c r="Z442" s="566"/>
      <c r="AA442" s="566"/>
      <c r="AB442" s="567" t="s">
        <v>1595</v>
      </c>
      <c r="AC442" s="567" t="s">
        <v>1596</v>
      </c>
      <c r="AD442" s="555"/>
      <c r="AE442" s="566">
        <v>1</v>
      </c>
      <c r="AF442" s="566"/>
      <c r="AG442" s="566">
        <v>1</v>
      </c>
      <c r="AH442" s="566" t="s">
        <v>1597</v>
      </c>
      <c r="AI442" s="567" t="s">
        <v>1598</v>
      </c>
      <c r="AJ442" s="566">
        <v>100</v>
      </c>
      <c r="AK442" s="566">
        <v>600</v>
      </c>
      <c r="AL442" s="566"/>
      <c r="AM442" s="566"/>
    </row>
    <row r="443" spans="1:39" ht="113.25">
      <c r="A443" s="299" t="s">
        <v>1793</v>
      </c>
      <c r="B443" s="555" t="s">
        <v>1599</v>
      </c>
      <c r="C443" s="555" t="s">
        <v>55</v>
      </c>
      <c r="D443" s="555"/>
      <c r="E443" s="555"/>
      <c r="F443" s="555" t="s">
        <v>1360</v>
      </c>
      <c r="G443" s="555"/>
      <c r="H443" s="555"/>
      <c r="I443" s="555">
        <v>1</v>
      </c>
      <c r="J443" s="555"/>
      <c r="K443" s="555">
        <f t="shared" si="51"/>
        <v>1</v>
      </c>
      <c r="L443" s="555" t="s">
        <v>1404</v>
      </c>
      <c r="M443" s="555" t="s">
        <v>108</v>
      </c>
      <c r="N443" s="555">
        <v>571</v>
      </c>
      <c r="O443" s="555" t="s">
        <v>1343</v>
      </c>
      <c r="P443" s="555" t="s">
        <v>1525</v>
      </c>
      <c r="Q443" s="555">
        <v>1</v>
      </c>
      <c r="R443" s="555" t="s">
        <v>1345</v>
      </c>
      <c r="S443" s="566">
        <v>25</v>
      </c>
      <c r="T443" s="566">
        <v>2</v>
      </c>
      <c r="U443" s="566">
        <v>3</v>
      </c>
      <c r="V443" s="566"/>
      <c r="W443" s="566">
        <v>2</v>
      </c>
      <c r="X443" s="566" t="s">
        <v>1583</v>
      </c>
      <c r="Y443" s="566"/>
      <c r="Z443" s="566"/>
      <c r="AA443" s="566"/>
      <c r="AB443" s="567" t="s">
        <v>1600</v>
      </c>
      <c r="AC443" s="567" t="s">
        <v>1601</v>
      </c>
      <c r="AD443" s="566"/>
      <c r="AE443" s="566">
        <v>1</v>
      </c>
      <c r="AF443" s="566"/>
      <c r="AG443" s="566" t="s">
        <v>55</v>
      </c>
      <c r="AH443" s="567" t="s">
        <v>1602</v>
      </c>
      <c r="AI443" s="555" t="s">
        <v>1603</v>
      </c>
      <c r="AJ443" s="566">
        <v>100</v>
      </c>
      <c r="AK443" s="566">
        <v>25</v>
      </c>
      <c r="AL443" s="566"/>
      <c r="AM443" s="566"/>
    </row>
    <row r="444" spans="1:39" ht="57.75">
      <c r="A444" s="299" t="s">
        <v>1793</v>
      </c>
      <c r="B444" s="555" t="s">
        <v>1604</v>
      </c>
      <c r="C444" s="555"/>
      <c r="D444" s="555"/>
      <c r="E444" s="555" t="s">
        <v>55</v>
      </c>
      <c r="F444" s="555" t="s">
        <v>1605</v>
      </c>
      <c r="G444" s="555"/>
      <c r="H444" s="555">
        <v>57</v>
      </c>
      <c r="I444" s="555">
        <v>48</v>
      </c>
      <c r="J444" s="555">
        <v>11</v>
      </c>
      <c r="K444" s="555">
        <v>116</v>
      </c>
      <c r="L444" s="555" t="s">
        <v>1606</v>
      </c>
      <c r="M444" s="555" t="s">
        <v>1607</v>
      </c>
      <c r="N444" s="555">
        <v>210</v>
      </c>
      <c r="O444" s="555"/>
      <c r="P444" s="555" t="s">
        <v>1608</v>
      </c>
      <c r="Q444" s="555">
        <v>116</v>
      </c>
      <c r="R444" s="555" t="s">
        <v>1345</v>
      </c>
      <c r="S444" s="402">
        <v>11</v>
      </c>
      <c r="T444" s="402">
        <v>116</v>
      </c>
      <c r="U444" s="402">
        <v>116</v>
      </c>
      <c r="V444" s="401" t="s">
        <v>1609</v>
      </c>
      <c r="W444" s="402">
        <v>7</v>
      </c>
      <c r="X444" s="402">
        <v>8</v>
      </c>
      <c r="Y444" s="401" t="s">
        <v>1410</v>
      </c>
      <c r="Z444" s="402" t="s">
        <v>68</v>
      </c>
      <c r="AA444" s="402" t="s">
        <v>68</v>
      </c>
      <c r="AB444" s="566"/>
      <c r="AC444" s="401" t="s">
        <v>1492</v>
      </c>
      <c r="AD444" s="566"/>
      <c r="AE444" s="402">
        <v>1</v>
      </c>
      <c r="AF444" s="402"/>
      <c r="AG444" s="402">
        <v>1</v>
      </c>
      <c r="AH444" s="566"/>
      <c r="AI444" s="567"/>
      <c r="AJ444" s="566"/>
      <c r="AK444" s="566"/>
      <c r="AL444" s="566"/>
      <c r="AM444" s="567" t="s">
        <v>1610</v>
      </c>
    </row>
    <row r="445" spans="1:39" ht="90">
      <c r="A445" s="299" t="s">
        <v>1793</v>
      </c>
      <c r="B445" s="555" t="s">
        <v>1611</v>
      </c>
      <c r="C445" s="555"/>
      <c r="D445" s="555" t="s">
        <v>72</v>
      </c>
      <c r="E445" s="555"/>
      <c r="F445" s="555" t="s">
        <v>1612</v>
      </c>
      <c r="G445" s="555">
        <v>104</v>
      </c>
      <c r="H445" s="555">
        <v>156</v>
      </c>
      <c r="I445" s="555">
        <v>156</v>
      </c>
      <c r="J445" s="555">
        <v>52</v>
      </c>
      <c r="K445" s="555">
        <v>468</v>
      </c>
      <c r="L445" s="555" t="s">
        <v>1378</v>
      </c>
      <c r="M445" s="555" t="s">
        <v>1051</v>
      </c>
      <c r="N445" s="555">
        <v>246</v>
      </c>
      <c r="O445" s="555" t="s">
        <v>1343</v>
      </c>
      <c r="P445" s="555" t="s">
        <v>1607</v>
      </c>
      <c r="Q445" s="555">
        <v>5</v>
      </c>
      <c r="R445" s="555" t="s">
        <v>1613</v>
      </c>
      <c r="S445" s="402">
        <v>52</v>
      </c>
      <c r="T445" s="402">
        <v>52</v>
      </c>
      <c r="U445" s="402">
        <v>52</v>
      </c>
      <c r="V445" s="402" t="s">
        <v>1607</v>
      </c>
      <c r="W445" s="402">
        <v>5</v>
      </c>
      <c r="X445" s="402">
        <v>6</v>
      </c>
      <c r="Y445" s="402" t="s">
        <v>68</v>
      </c>
      <c r="Z445" s="402" t="s">
        <v>68</v>
      </c>
      <c r="AA445" s="402" t="s">
        <v>68</v>
      </c>
      <c r="AB445" s="555" t="s">
        <v>1614</v>
      </c>
      <c r="AC445" s="401" t="s">
        <v>1615</v>
      </c>
      <c r="AD445" s="566"/>
      <c r="AE445" s="402">
        <v>1</v>
      </c>
      <c r="AF445" s="566"/>
      <c r="AG445" s="402">
        <v>1</v>
      </c>
      <c r="AH445" s="567" t="s">
        <v>1616</v>
      </c>
      <c r="AI445" s="555" t="s">
        <v>1617</v>
      </c>
      <c r="AJ445" s="566"/>
      <c r="AK445" s="566" t="s">
        <v>68</v>
      </c>
      <c r="AL445" s="566"/>
      <c r="AM445" s="401" t="s">
        <v>1618</v>
      </c>
    </row>
    <row r="446" spans="1:39" ht="67.5">
      <c r="A446" s="299" t="s">
        <v>1793</v>
      </c>
      <c r="B446" s="555" t="s">
        <v>1619</v>
      </c>
      <c r="C446" s="555"/>
      <c r="D446" s="555"/>
      <c r="E446" s="555" t="s">
        <v>55</v>
      </c>
      <c r="F446" s="555" t="s">
        <v>1434</v>
      </c>
      <c r="G446" s="555"/>
      <c r="H446" s="555"/>
      <c r="I446" s="555">
        <v>3</v>
      </c>
      <c r="J446" s="555"/>
      <c r="K446" s="555">
        <v>3</v>
      </c>
      <c r="L446" s="555" t="s">
        <v>1620</v>
      </c>
      <c r="M446" s="555" t="s">
        <v>108</v>
      </c>
      <c r="N446" s="555">
        <v>460</v>
      </c>
      <c r="O446" s="555" t="s">
        <v>1343</v>
      </c>
      <c r="P446" s="555" t="s">
        <v>1621</v>
      </c>
      <c r="Q446" s="555"/>
      <c r="R446" s="555" t="s">
        <v>1345</v>
      </c>
      <c r="S446" s="566"/>
      <c r="T446" s="566"/>
      <c r="U446" s="566"/>
      <c r="V446" s="566"/>
      <c r="W446" s="566"/>
      <c r="X446" s="566"/>
      <c r="Y446" s="566"/>
      <c r="Z446" s="566"/>
      <c r="AA446" s="566"/>
      <c r="AB446" s="566"/>
      <c r="AC446" s="566"/>
      <c r="AD446" s="566"/>
      <c r="AE446" s="566"/>
      <c r="AF446" s="566"/>
      <c r="AG446" s="566"/>
      <c r="AH446" s="566"/>
      <c r="AI446" s="567"/>
      <c r="AJ446" s="566"/>
      <c r="AK446" s="566"/>
      <c r="AL446" s="566"/>
      <c r="AM446" s="567" t="s">
        <v>1526</v>
      </c>
    </row>
    <row r="447" spans="1:39" ht="56.25">
      <c r="A447" s="299" t="s">
        <v>1793</v>
      </c>
      <c r="B447" s="555" t="s">
        <v>1622</v>
      </c>
      <c r="C447" s="555"/>
      <c r="D447" s="555"/>
      <c r="E447" s="555" t="s">
        <v>55</v>
      </c>
      <c r="F447" s="555" t="s">
        <v>1434</v>
      </c>
      <c r="G447" s="555"/>
      <c r="H447" s="555"/>
      <c r="I447" s="555">
        <v>1</v>
      </c>
      <c r="J447" s="555"/>
      <c r="K447" s="555">
        <v>1</v>
      </c>
      <c r="L447" s="555" t="s">
        <v>1623</v>
      </c>
      <c r="M447" s="555" t="s">
        <v>108</v>
      </c>
      <c r="N447" s="555">
        <v>460</v>
      </c>
      <c r="O447" s="555" t="s">
        <v>1343</v>
      </c>
      <c r="P447" s="555" t="s">
        <v>1624</v>
      </c>
      <c r="Q447" s="555"/>
      <c r="R447" s="555" t="s">
        <v>1345</v>
      </c>
      <c r="S447" s="566"/>
      <c r="T447" s="566"/>
      <c r="U447" s="566"/>
      <c r="V447" s="566"/>
      <c r="W447" s="566"/>
      <c r="X447" s="566"/>
      <c r="Y447" s="566"/>
      <c r="Z447" s="566"/>
      <c r="AA447" s="566"/>
      <c r="AB447" s="566"/>
      <c r="AC447" s="566"/>
      <c r="AD447" s="566"/>
      <c r="AE447" s="566"/>
      <c r="AF447" s="566"/>
      <c r="AG447" s="566"/>
      <c r="AH447" s="566"/>
      <c r="AI447" s="567"/>
      <c r="AJ447" s="566"/>
      <c r="AK447" s="566"/>
      <c r="AL447" s="566"/>
      <c r="AM447" s="567" t="s">
        <v>1526</v>
      </c>
    </row>
    <row r="448" spans="1:39" ht="46.5">
      <c r="A448" s="299" t="s">
        <v>1793</v>
      </c>
      <c r="B448" s="555" t="s">
        <v>1625</v>
      </c>
      <c r="C448" s="555"/>
      <c r="D448" s="555"/>
      <c r="E448" s="555" t="s">
        <v>55</v>
      </c>
      <c r="F448" s="555" t="s">
        <v>1530</v>
      </c>
      <c r="G448" s="555"/>
      <c r="H448" s="555"/>
      <c r="I448" s="555">
        <v>24</v>
      </c>
      <c r="J448" s="555"/>
      <c r="K448" s="555">
        <v>24</v>
      </c>
      <c r="L448" s="555" t="s">
        <v>1623</v>
      </c>
      <c r="M448" s="555" t="s">
        <v>108</v>
      </c>
      <c r="N448" s="555">
        <v>460</v>
      </c>
      <c r="O448" s="555" t="s">
        <v>1343</v>
      </c>
      <c r="P448" s="555" t="s">
        <v>1624</v>
      </c>
      <c r="Q448" s="555"/>
      <c r="R448" s="555" t="s">
        <v>1345</v>
      </c>
      <c r="S448" s="566"/>
      <c r="T448" s="566"/>
      <c r="U448" s="566"/>
      <c r="V448" s="566"/>
      <c r="W448" s="566"/>
      <c r="X448" s="566"/>
      <c r="Y448" s="566"/>
      <c r="Z448" s="566"/>
      <c r="AA448" s="566"/>
      <c r="AB448" s="566"/>
      <c r="AC448" s="566"/>
      <c r="AD448" s="566"/>
      <c r="AE448" s="566"/>
      <c r="AF448" s="566"/>
      <c r="AG448" s="566"/>
      <c r="AH448" s="566"/>
      <c r="AI448" s="567"/>
      <c r="AJ448" s="566"/>
      <c r="AK448" s="566"/>
      <c r="AL448" s="566"/>
      <c r="AM448" s="567" t="s">
        <v>1526</v>
      </c>
    </row>
    <row r="449" spans="1:39" ht="57.75">
      <c r="A449" s="299" t="s">
        <v>1793</v>
      </c>
      <c r="B449" s="555" t="s">
        <v>1531</v>
      </c>
      <c r="C449" s="555"/>
      <c r="D449" s="555"/>
      <c r="E449" s="555" t="s">
        <v>55</v>
      </c>
      <c r="F449" s="555" t="s">
        <v>1530</v>
      </c>
      <c r="G449" s="555"/>
      <c r="H449" s="555"/>
      <c r="I449" s="555">
        <v>14</v>
      </c>
      <c r="J449" s="555"/>
      <c r="K449" s="555">
        <v>14</v>
      </c>
      <c r="L449" s="555" t="s">
        <v>1626</v>
      </c>
      <c r="M449" s="555" t="s">
        <v>108</v>
      </c>
      <c r="N449" s="555">
        <v>571</v>
      </c>
      <c r="O449" s="555" t="s">
        <v>1343</v>
      </c>
      <c r="P449" s="555" t="s">
        <v>1627</v>
      </c>
      <c r="Q449" s="555"/>
      <c r="R449" s="555" t="s">
        <v>1345</v>
      </c>
      <c r="S449" s="566"/>
      <c r="T449" s="566"/>
      <c r="U449" s="566"/>
      <c r="V449" s="566"/>
      <c r="W449" s="566"/>
      <c r="X449" s="566"/>
      <c r="Y449" s="566"/>
      <c r="Z449" s="566"/>
      <c r="AA449" s="566"/>
      <c r="AB449" s="566"/>
      <c r="AC449" s="566"/>
      <c r="AD449" s="566"/>
      <c r="AE449" s="566"/>
      <c r="AF449" s="566"/>
      <c r="AG449" s="566"/>
      <c r="AH449" s="566"/>
      <c r="AI449" s="567"/>
      <c r="AJ449" s="566"/>
      <c r="AK449" s="566"/>
      <c r="AL449" s="566"/>
      <c r="AM449" s="567" t="s">
        <v>1628</v>
      </c>
    </row>
    <row r="450" spans="1:39" ht="57.75">
      <c r="A450" s="299" t="s">
        <v>1793</v>
      </c>
      <c r="B450" s="555" t="s">
        <v>1532</v>
      </c>
      <c r="C450" s="555"/>
      <c r="D450" s="555"/>
      <c r="E450" s="555" t="s">
        <v>55</v>
      </c>
      <c r="F450" s="555" t="s">
        <v>1530</v>
      </c>
      <c r="G450" s="555"/>
      <c r="H450" s="555"/>
      <c r="I450" s="555">
        <v>1</v>
      </c>
      <c r="J450" s="555"/>
      <c r="K450" s="555">
        <v>1</v>
      </c>
      <c r="L450" s="555" t="s">
        <v>1416</v>
      </c>
      <c r="M450" s="555" t="s">
        <v>108</v>
      </c>
      <c r="N450" s="555">
        <v>571</v>
      </c>
      <c r="O450" s="555" t="s">
        <v>1343</v>
      </c>
      <c r="P450" s="555" t="s">
        <v>1533</v>
      </c>
      <c r="Q450" s="555"/>
      <c r="R450" s="555" t="s">
        <v>1345</v>
      </c>
      <c r="S450" s="566"/>
      <c r="T450" s="566"/>
      <c r="U450" s="566"/>
      <c r="V450" s="566"/>
      <c r="W450" s="566"/>
      <c r="X450" s="566"/>
      <c r="Y450" s="566"/>
      <c r="Z450" s="566"/>
      <c r="AA450" s="566"/>
      <c r="AB450" s="566"/>
      <c r="AC450" s="566"/>
      <c r="AD450" s="566"/>
      <c r="AE450" s="566"/>
      <c r="AF450" s="566"/>
      <c r="AG450" s="566"/>
      <c r="AH450" s="566"/>
      <c r="AI450" s="567"/>
      <c r="AJ450" s="566"/>
      <c r="AK450" s="566"/>
      <c r="AL450" s="566"/>
      <c r="AM450" s="567" t="s">
        <v>1628</v>
      </c>
    </row>
    <row r="451" spans="1:39" ht="78.75">
      <c r="A451" s="299" t="s">
        <v>1793</v>
      </c>
      <c r="B451" s="555" t="s">
        <v>1629</v>
      </c>
      <c r="C451" s="555"/>
      <c r="D451" s="555"/>
      <c r="E451" s="555" t="s">
        <v>55</v>
      </c>
      <c r="F451" s="555" t="s">
        <v>1530</v>
      </c>
      <c r="G451" s="555"/>
      <c r="H451" s="555"/>
      <c r="I451" s="555">
        <v>1</v>
      </c>
      <c r="J451" s="555"/>
      <c r="K451" s="555">
        <v>1</v>
      </c>
      <c r="L451" s="555" t="s">
        <v>1623</v>
      </c>
      <c r="M451" s="555" t="s">
        <v>108</v>
      </c>
      <c r="N451" s="555">
        <v>571</v>
      </c>
      <c r="O451" s="555" t="s">
        <v>1343</v>
      </c>
      <c r="P451" s="555" t="s">
        <v>1525</v>
      </c>
      <c r="Q451" s="555"/>
      <c r="R451" s="555" t="s">
        <v>1345</v>
      </c>
      <c r="S451" s="566"/>
      <c r="T451" s="566"/>
      <c r="U451" s="566"/>
      <c r="V451" s="566"/>
      <c r="W451" s="566"/>
      <c r="X451" s="566"/>
      <c r="Y451" s="566"/>
      <c r="Z451" s="566"/>
      <c r="AA451" s="566"/>
      <c r="AB451" s="566"/>
      <c r="AC451" s="566"/>
      <c r="AD451" s="566"/>
      <c r="AE451" s="566"/>
      <c r="AF451" s="566"/>
      <c r="AG451" s="566"/>
      <c r="AH451" s="566"/>
      <c r="AI451" s="567"/>
      <c r="AJ451" s="566"/>
      <c r="AK451" s="566"/>
      <c r="AL451" s="566"/>
      <c r="AM451" s="567" t="s">
        <v>1628</v>
      </c>
    </row>
    <row r="452" spans="1:39" ht="57.75">
      <c r="A452" s="299" t="s">
        <v>1793</v>
      </c>
      <c r="B452" s="555" t="s">
        <v>1582</v>
      </c>
      <c r="C452" s="555" t="s">
        <v>55</v>
      </c>
      <c r="D452" s="555"/>
      <c r="E452" s="555"/>
      <c r="F452" s="555" t="s">
        <v>1360</v>
      </c>
      <c r="G452" s="555"/>
      <c r="H452" s="555"/>
      <c r="I452" s="555">
        <v>5</v>
      </c>
      <c r="J452" s="555"/>
      <c r="K452" s="555">
        <v>5</v>
      </c>
      <c r="L452" s="555"/>
      <c r="M452" s="555" t="s">
        <v>108</v>
      </c>
      <c r="N452" s="555">
        <v>571</v>
      </c>
      <c r="O452" s="555" t="s">
        <v>1343</v>
      </c>
      <c r="P452" s="555"/>
      <c r="Q452" s="555"/>
      <c r="R452" s="555" t="s">
        <v>1345</v>
      </c>
      <c r="S452" s="566"/>
      <c r="T452" s="566"/>
      <c r="U452" s="566"/>
      <c r="V452" s="566"/>
      <c r="W452" s="566"/>
      <c r="X452" s="566"/>
      <c r="Y452" s="566"/>
      <c r="Z452" s="566"/>
      <c r="AA452" s="566"/>
      <c r="AB452" s="566"/>
      <c r="AC452" s="566"/>
      <c r="AD452" s="566"/>
      <c r="AE452" s="566"/>
      <c r="AF452" s="566"/>
      <c r="AG452" s="566"/>
      <c r="AH452" s="566"/>
      <c r="AI452" s="567"/>
      <c r="AJ452" s="566"/>
      <c r="AK452" s="566"/>
      <c r="AL452" s="566"/>
      <c r="AM452" s="567" t="s">
        <v>1628</v>
      </c>
    </row>
    <row r="453" spans="1:39" ht="57.75">
      <c r="A453" s="299" t="s">
        <v>1793</v>
      </c>
      <c r="B453" s="555" t="s">
        <v>1589</v>
      </c>
      <c r="C453" s="555" t="s">
        <v>55</v>
      </c>
      <c r="D453" s="555"/>
      <c r="E453" s="555"/>
      <c r="F453" s="555" t="s">
        <v>1360</v>
      </c>
      <c r="G453" s="555"/>
      <c r="H453" s="555"/>
      <c r="I453" s="555">
        <v>5</v>
      </c>
      <c r="J453" s="555"/>
      <c r="K453" s="555">
        <v>5</v>
      </c>
      <c r="L453" s="555" t="s">
        <v>1416</v>
      </c>
      <c r="M453" s="555" t="s">
        <v>108</v>
      </c>
      <c r="N453" s="555">
        <v>571</v>
      </c>
      <c r="O453" s="555" t="s">
        <v>1343</v>
      </c>
      <c r="P453" s="555" t="s">
        <v>1508</v>
      </c>
      <c r="Q453" s="555"/>
      <c r="R453" s="555" t="s">
        <v>1345</v>
      </c>
      <c r="S453" s="566"/>
      <c r="T453" s="566"/>
      <c r="U453" s="566"/>
      <c r="V453" s="566"/>
      <c r="W453" s="566"/>
      <c r="X453" s="566"/>
      <c r="Y453" s="566"/>
      <c r="Z453" s="566"/>
      <c r="AA453" s="566"/>
      <c r="AB453" s="566"/>
      <c r="AC453" s="566"/>
      <c r="AD453" s="566"/>
      <c r="AE453" s="566"/>
      <c r="AF453" s="566"/>
      <c r="AG453" s="566"/>
      <c r="AH453" s="566"/>
      <c r="AI453" s="567"/>
      <c r="AJ453" s="566"/>
      <c r="AK453" s="566"/>
      <c r="AL453" s="566"/>
      <c r="AM453" s="567" t="s">
        <v>1628</v>
      </c>
    </row>
    <row r="454" spans="1:39" ht="57.75">
      <c r="A454" s="299" t="s">
        <v>1793</v>
      </c>
      <c r="B454" s="555" t="s">
        <v>1594</v>
      </c>
      <c r="C454" s="555" t="s">
        <v>55</v>
      </c>
      <c r="D454" s="555"/>
      <c r="E454" s="555"/>
      <c r="F454" s="555" t="s">
        <v>1360</v>
      </c>
      <c r="G454" s="555"/>
      <c r="H454" s="555"/>
      <c r="I454" s="555">
        <v>24</v>
      </c>
      <c r="J454" s="555"/>
      <c r="K454" s="555">
        <v>24</v>
      </c>
      <c r="L454" s="555" t="s">
        <v>1416</v>
      </c>
      <c r="M454" s="555" t="s">
        <v>108</v>
      </c>
      <c r="N454" s="555">
        <v>571</v>
      </c>
      <c r="O454" s="555" t="s">
        <v>1343</v>
      </c>
      <c r="P454" s="555" t="s">
        <v>1508</v>
      </c>
      <c r="Q454" s="555"/>
      <c r="R454" s="555" t="s">
        <v>1345</v>
      </c>
      <c r="S454" s="566"/>
      <c r="T454" s="566"/>
      <c r="U454" s="566"/>
      <c r="V454" s="566"/>
      <c r="W454" s="566"/>
      <c r="X454" s="566"/>
      <c r="Y454" s="566"/>
      <c r="Z454" s="566"/>
      <c r="AA454" s="566"/>
      <c r="AB454" s="566"/>
      <c r="AC454" s="566"/>
      <c r="AD454" s="566"/>
      <c r="AE454" s="566"/>
      <c r="AF454" s="566"/>
      <c r="AG454" s="566"/>
      <c r="AH454" s="566"/>
      <c r="AI454" s="567"/>
      <c r="AJ454" s="566"/>
      <c r="AK454" s="566"/>
      <c r="AL454" s="566"/>
      <c r="AM454" s="567" t="s">
        <v>1628</v>
      </c>
    </row>
    <row r="455" spans="1:39" ht="57.75">
      <c r="A455" s="299" t="s">
        <v>1793</v>
      </c>
      <c r="B455" s="555" t="s">
        <v>1599</v>
      </c>
      <c r="C455" s="555" t="s">
        <v>55</v>
      </c>
      <c r="D455" s="555"/>
      <c r="E455" s="555"/>
      <c r="F455" s="555" t="s">
        <v>1360</v>
      </c>
      <c r="G455" s="555"/>
      <c r="H455" s="555"/>
      <c r="I455" s="555">
        <v>1</v>
      </c>
      <c r="J455" s="555"/>
      <c r="K455" s="555">
        <v>1</v>
      </c>
      <c r="L455" s="555" t="s">
        <v>1404</v>
      </c>
      <c r="M455" s="555" t="s">
        <v>108</v>
      </c>
      <c r="N455" s="555">
        <v>571</v>
      </c>
      <c r="O455" s="555" t="s">
        <v>1343</v>
      </c>
      <c r="P455" s="555" t="s">
        <v>1525</v>
      </c>
      <c r="Q455" s="555"/>
      <c r="R455" s="555" t="s">
        <v>1345</v>
      </c>
      <c r="S455" s="566"/>
      <c r="T455" s="566"/>
      <c r="U455" s="566"/>
      <c r="V455" s="566"/>
      <c r="W455" s="566"/>
      <c r="X455" s="566"/>
      <c r="Y455" s="566"/>
      <c r="Z455" s="566"/>
      <c r="AA455" s="566"/>
      <c r="AB455" s="566"/>
      <c r="AC455" s="566"/>
      <c r="AD455" s="566"/>
      <c r="AE455" s="566"/>
      <c r="AF455" s="566"/>
      <c r="AG455" s="566"/>
      <c r="AH455" s="566"/>
      <c r="AI455" s="567"/>
      <c r="AJ455" s="566"/>
      <c r="AK455" s="566"/>
      <c r="AL455" s="566"/>
      <c r="AM455" s="567" t="s">
        <v>1628</v>
      </c>
    </row>
    <row r="456" spans="1:39" ht="90">
      <c r="A456" s="299" t="s">
        <v>1793</v>
      </c>
      <c r="B456" s="555" t="s">
        <v>1611</v>
      </c>
      <c r="C456" s="555"/>
      <c r="D456" s="555" t="s">
        <v>72</v>
      </c>
      <c r="E456" s="555"/>
      <c r="F456" s="555" t="s">
        <v>1612</v>
      </c>
      <c r="G456" s="555">
        <v>104</v>
      </c>
      <c r="H456" s="555">
        <v>156</v>
      </c>
      <c r="I456" s="555">
        <v>156</v>
      </c>
      <c r="J456" s="555">
        <v>52</v>
      </c>
      <c r="K456" s="555">
        <v>468</v>
      </c>
      <c r="L456" s="555" t="s">
        <v>1378</v>
      </c>
      <c r="M456" s="555" t="s">
        <v>1051</v>
      </c>
      <c r="N456" s="555">
        <v>246</v>
      </c>
      <c r="O456" s="555" t="s">
        <v>1343</v>
      </c>
      <c r="P456" s="555" t="s">
        <v>1607</v>
      </c>
      <c r="Q456" s="555">
        <v>5</v>
      </c>
      <c r="R456" s="555" t="s">
        <v>1613</v>
      </c>
      <c r="S456" s="566"/>
      <c r="T456" s="566"/>
      <c r="U456" s="566"/>
      <c r="V456" s="566"/>
      <c r="W456" s="566"/>
      <c r="X456" s="566"/>
      <c r="Y456" s="566"/>
      <c r="Z456" s="566"/>
      <c r="AA456" s="566"/>
      <c r="AB456" s="566"/>
      <c r="AC456" s="566"/>
      <c r="AD456" s="566"/>
      <c r="AE456" s="566"/>
      <c r="AF456" s="566"/>
      <c r="AG456" s="566"/>
      <c r="AH456" s="566"/>
      <c r="AI456" s="567"/>
      <c r="AJ456" s="566"/>
      <c r="AK456" s="566"/>
      <c r="AL456" s="566"/>
      <c r="AM456" s="555" t="s">
        <v>1630</v>
      </c>
    </row>
    <row r="457" spans="1:39" ht="90">
      <c r="A457" s="299" t="s">
        <v>1793</v>
      </c>
      <c r="B457" s="555" t="s">
        <v>1535</v>
      </c>
      <c r="C457" s="555"/>
      <c r="D457" s="555"/>
      <c r="E457" s="555" t="s">
        <v>55</v>
      </c>
      <c r="F457" s="555" t="s">
        <v>1360</v>
      </c>
      <c r="G457" s="555"/>
      <c r="H457" s="555"/>
      <c r="I457" s="555">
        <v>4</v>
      </c>
      <c r="J457" s="555">
        <v>4</v>
      </c>
      <c r="K457" s="555">
        <v>8</v>
      </c>
      <c r="L457" s="555" t="s">
        <v>1416</v>
      </c>
      <c r="M457" s="555" t="s">
        <v>108</v>
      </c>
      <c r="N457" s="555">
        <v>264</v>
      </c>
      <c r="O457" s="555" t="s">
        <v>1343</v>
      </c>
      <c r="P457" s="555" t="s">
        <v>1536</v>
      </c>
      <c r="Q457" s="555">
        <v>20</v>
      </c>
      <c r="R457" s="555" t="s">
        <v>1345</v>
      </c>
      <c r="S457" s="566"/>
      <c r="T457" s="566"/>
      <c r="U457" s="566"/>
      <c r="V457" s="567"/>
      <c r="W457" s="566"/>
      <c r="X457" s="566"/>
      <c r="Y457" s="567"/>
      <c r="Z457" s="566"/>
      <c r="AA457" s="572"/>
      <c r="AB457" s="567"/>
      <c r="AC457" s="567"/>
      <c r="AD457" s="566"/>
      <c r="AE457" s="566"/>
      <c r="AF457" s="566"/>
      <c r="AG457" s="566"/>
      <c r="AH457" s="567"/>
      <c r="AI457" s="567"/>
      <c r="AJ457" s="566"/>
      <c r="AK457" s="566"/>
      <c r="AL457" s="566"/>
      <c r="AM457" s="567" t="s">
        <v>1566</v>
      </c>
    </row>
    <row r="458" spans="1:39" ht="78.75">
      <c r="A458" s="299" t="s">
        <v>1793</v>
      </c>
      <c r="B458" s="555" t="s">
        <v>1543</v>
      </c>
      <c r="C458" s="555"/>
      <c r="D458" s="555"/>
      <c r="E458" s="555" t="s">
        <v>55</v>
      </c>
      <c r="F458" s="555" t="s">
        <v>1360</v>
      </c>
      <c r="G458" s="555"/>
      <c r="H458" s="555"/>
      <c r="I458" s="555">
        <v>11</v>
      </c>
      <c r="J458" s="555">
        <v>10</v>
      </c>
      <c r="K458" s="555">
        <v>21</v>
      </c>
      <c r="L458" s="555" t="s">
        <v>1416</v>
      </c>
      <c r="M458" s="555" t="s">
        <v>108</v>
      </c>
      <c r="N458" s="555">
        <v>264</v>
      </c>
      <c r="O458" s="555" t="s">
        <v>1343</v>
      </c>
      <c r="P458" s="555" t="s">
        <v>1518</v>
      </c>
      <c r="Q458" s="555">
        <v>58</v>
      </c>
      <c r="R458" s="555" t="s">
        <v>1345</v>
      </c>
      <c r="S458" s="566"/>
      <c r="T458" s="566"/>
      <c r="U458" s="566"/>
      <c r="V458" s="567"/>
      <c r="W458" s="566"/>
      <c r="X458" s="566"/>
      <c r="Y458" s="567"/>
      <c r="Z458" s="566"/>
      <c r="AA458" s="566"/>
      <c r="AB458" s="567"/>
      <c r="AC458" s="567"/>
      <c r="AD458" s="566"/>
      <c r="AE458" s="566"/>
      <c r="AF458" s="566"/>
      <c r="AG458" s="566"/>
      <c r="AH458" s="567"/>
      <c r="AI458" s="401"/>
      <c r="AJ458" s="566"/>
      <c r="AK458" s="566"/>
      <c r="AL458" s="566"/>
      <c r="AM458" s="555" t="s">
        <v>1566</v>
      </c>
    </row>
    <row r="459" spans="1:39" ht="67.5">
      <c r="A459" s="299" t="s">
        <v>1793</v>
      </c>
      <c r="B459" s="555" t="s">
        <v>1548</v>
      </c>
      <c r="C459" s="555"/>
      <c r="D459" s="555"/>
      <c r="E459" s="555" t="s">
        <v>55</v>
      </c>
      <c r="F459" s="555" t="s">
        <v>1360</v>
      </c>
      <c r="G459" s="555"/>
      <c r="H459" s="555"/>
      <c r="I459" s="555">
        <v>31</v>
      </c>
      <c r="J459" s="555">
        <v>31</v>
      </c>
      <c r="K459" s="555">
        <v>62</v>
      </c>
      <c r="L459" s="555" t="s">
        <v>1416</v>
      </c>
      <c r="M459" s="555" t="s">
        <v>108</v>
      </c>
      <c r="N459" s="555">
        <v>223</v>
      </c>
      <c r="O459" s="555" t="s">
        <v>1343</v>
      </c>
      <c r="P459" s="555" t="s">
        <v>1518</v>
      </c>
      <c r="Q459" s="555">
        <v>168</v>
      </c>
      <c r="R459" s="555" t="s">
        <v>1345</v>
      </c>
      <c r="S459" s="566"/>
      <c r="T459" s="566"/>
      <c r="U459" s="566"/>
      <c r="V459" s="566"/>
      <c r="W459" s="566"/>
      <c r="X459" s="566"/>
      <c r="Y459" s="566"/>
      <c r="Z459" s="566"/>
      <c r="AA459" s="566"/>
      <c r="AB459" s="566"/>
      <c r="AC459" s="566"/>
      <c r="AD459" s="566"/>
      <c r="AE459" s="566"/>
      <c r="AF459" s="566"/>
      <c r="AG459" s="566"/>
      <c r="AH459" s="566"/>
      <c r="AI459" s="567"/>
      <c r="AJ459" s="566"/>
      <c r="AK459" s="566"/>
      <c r="AL459" s="566"/>
      <c r="AM459" s="567" t="s">
        <v>1631</v>
      </c>
    </row>
    <row r="460" spans="1:39" ht="157.5">
      <c r="A460" s="299" t="s">
        <v>1793</v>
      </c>
      <c r="B460" s="555" t="s">
        <v>1555</v>
      </c>
      <c r="C460" s="555"/>
      <c r="D460" s="555"/>
      <c r="E460" s="555" t="s">
        <v>55</v>
      </c>
      <c r="F460" s="555" t="s">
        <v>1360</v>
      </c>
      <c r="G460" s="555"/>
      <c r="H460" s="555"/>
      <c r="I460" s="555">
        <v>36</v>
      </c>
      <c r="J460" s="555">
        <v>30</v>
      </c>
      <c r="K460" s="555">
        <v>66</v>
      </c>
      <c r="L460" s="555" t="s">
        <v>1416</v>
      </c>
      <c r="M460" s="555" t="s">
        <v>108</v>
      </c>
      <c r="N460" s="555">
        <v>223</v>
      </c>
      <c r="O460" s="555" t="s">
        <v>1343</v>
      </c>
      <c r="P460" s="555" t="s">
        <v>1518</v>
      </c>
      <c r="Q460" s="555">
        <v>168</v>
      </c>
      <c r="R460" s="555" t="s">
        <v>1345</v>
      </c>
      <c r="S460" s="566"/>
      <c r="T460" s="566"/>
      <c r="U460" s="566"/>
      <c r="V460" s="566"/>
      <c r="W460" s="566"/>
      <c r="X460" s="566"/>
      <c r="Y460" s="566"/>
      <c r="Z460" s="566"/>
      <c r="AA460" s="566"/>
      <c r="AB460" s="566"/>
      <c r="AC460" s="566"/>
      <c r="AD460" s="566"/>
      <c r="AE460" s="566"/>
      <c r="AF460" s="566"/>
      <c r="AG460" s="566"/>
      <c r="AH460" s="566"/>
      <c r="AI460" s="567"/>
      <c r="AJ460" s="566"/>
      <c r="AK460" s="566"/>
      <c r="AL460" s="566"/>
      <c r="AM460" s="567" t="s">
        <v>1632</v>
      </c>
    </row>
    <row r="461" spans="1:39" ht="372">
      <c r="A461" s="299" t="s">
        <v>1793</v>
      </c>
      <c r="B461" s="555" t="s">
        <v>1560</v>
      </c>
      <c r="C461" s="555"/>
      <c r="D461" s="555"/>
      <c r="E461" s="555" t="s">
        <v>55</v>
      </c>
      <c r="F461" s="555" t="s">
        <v>1360</v>
      </c>
      <c r="G461" s="555"/>
      <c r="H461" s="555"/>
      <c r="I461" s="555">
        <v>36</v>
      </c>
      <c r="J461" s="555">
        <v>30</v>
      </c>
      <c r="K461" s="555">
        <v>66</v>
      </c>
      <c r="L461" s="555" t="s">
        <v>1416</v>
      </c>
      <c r="M461" s="555" t="s">
        <v>108</v>
      </c>
      <c r="N461" s="555">
        <v>263</v>
      </c>
      <c r="O461" s="555" t="s">
        <v>1343</v>
      </c>
      <c r="P461" s="555" t="s">
        <v>1518</v>
      </c>
      <c r="Q461" s="555">
        <v>168</v>
      </c>
      <c r="R461" s="555" t="s">
        <v>1345</v>
      </c>
      <c r="S461" s="566">
        <v>36</v>
      </c>
      <c r="T461" s="566">
        <v>460</v>
      </c>
      <c r="U461" s="566">
        <v>36</v>
      </c>
      <c r="V461" s="566" t="s">
        <v>1549</v>
      </c>
      <c r="W461" s="566">
        <v>1</v>
      </c>
      <c r="X461" s="566" t="s">
        <v>1445</v>
      </c>
      <c r="Y461" s="566"/>
      <c r="Z461" s="566"/>
      <c r="AA461" s="566"/>
      <c r="AB461" s="566" t="s">
        <v>1633</v>
      </c>
      <c r="AC461" s="566" t="s">
        <v>1539</v>
      </c>
      <c r="AD461" s="566"/>
      <c r="AE461" s="566">
        <v>1</v>
      </c>
      <c r="AF461" s="566"/>
      <c r="AG461" s="566" t="s">
        <v>55</v>
      </c>
      <c r="AH461" s="566" t="s">
        <v>1634</v>
      </c>
      <c r="AI461" s="567" t="s">
        <v>1635</v>
      </c>
      <c r="AJ461" s="566">
        <v>100</v>
      </c>
      <c r="AK461" s="566">
        <v>0</v>
      </c>
      <c r="AL461" s="566"/>
      <c r="AM461" s="567" t="s">
        <v>1542</v>
      </c>
    </row>
    <row r="462" spans="1:39" ht="372">
      <c r="A462" s="299" t="s">
        <v>1793</v>
      </c>
      <c r="B462" s="555" t="s">
        <v>1562</v>
      </c>
      <c r="C462" s="555"/>
      <c r="D462" s="555"/>
      <c r="E462" s="555" t="s">
        <v>55</v>
      </c>
      <c r="F462" s="555" t="s">
        <v>1360</v>
      </c>
      <c r="G462" s="555"/>
      <c r="H462" s="555"/>
      <c r="I462" s="555">
        <v>36</v>
      </c>
      <c r="J462" s="555">
        <v>30</v>
      </c>
      <c r="K462" s="555">
        <v>66</v>
      </c>
      <c r="L462" s="555" t="s">
        <v>1416</v>
      </c>
      <c r="M462" s="555" t="s">
        <v>108</v>
      </c>
      <c r="N462" s="555">
        <v>263</v>
      </c>
      <c r="O462" s="555" t="s">
        <v>1343</v>
      </c>
      <c r="P462" s="555" t="s">
        <v>1518</v>
      </c>
      <c r="Q462" s="555">
        <v>168</v>
      </c>
      <c r="R462" s="555" t="s">
        <v>1345</v>
      </c>
      <c r="S462" s="566">
        <v>36</v>
      </c>
      <c r="T462" s="566">
        <v>460</v>
      </c>
      <c r="U462" s="566">
        <v>36</v>
      </c>
      <c r="V462" s="566" t="s">
        <v>1549</v>
      </c>
      <c r="W462" s="566">
        <v>1</v>
      </c>
      <c r="X462" s="566" t="s">
        <v>1445</v>
      </c>
      <c r="Y462" s="566"/>
      <c r="Z462" s="566"/>
      <c r="AA462" s="566"/>
      <c r="AB462" s="566" t="s">
        <v>1633</v>
      </c>
      <c r="AC462" s="566" t="s">
        <v>1539</v>
      </c>
      <c r="AD462" s="566"/>
      <c r="AE462" s="566">
        <v>1</v>
      </c>
      <c r="AF462" s="566"/>
      <c r="AG462" s="566" t="s">
        <v>55</v>
      </c>
      <c r="AH462" s="566" t="s">
        <v>1634</v>
      </c>
      <c r="AI462" s="567" t="s">
        <v>1635</v>
      </c>
      <c r="AJ462" s="566">
        <v>100</v>
      </c>
      <c r="AK462" s="566">
        <v>0</v>
      </c>
      <c r="AL462" s="566"/>
      <c r="AM462" s="567" t="s">
        <v>1542</v>
      </c>
    </row>
    <row r="463" spans="1:39" ht="372">
      <c r="A463" s="299" t="s">
        <v>1793</v>
      </c>
      <c r="B463" s="555" t="s">
        <v>1563</v>
      </c>
      <c r="C463" s="555"/>
      <c r="D463" s="555"/>
      <c r="E463" s="555" t="s">
        <v>55</v>
      </c>
      <c r="F463" s="555" t="s">
        <v>1360</v>
      </c>
      <c r="G463" s="555"/>
      <c r="H463" s="555"/>
      <c r="I463" s="555">
        <v>36</v>
      </c>
      <c r="J463" s="555">
        <v>30</v>
      </c>
      <c r="K463" s="555">
        <v>66</v>
      </c>
      <c r="L463" s="555" t="s">
        <v>1416</v>
      </c>
      <c r="M463" s="555" t="s">
        <v>108</v>
      </c>
      <c r="N463" s="555">
        <v>263</v>
      </c>
      <c r="O463" s="555" t="s">
        <v>1343</v>
      </c>
      <c r="P463" s="555" t="s">
        <v>1518</v>
      </c>
      <c r="Q463" s="555">
        <v>168</v>
      </c>
      <c r="R463" s="555" t="s">
        <v>1345</v>
      </c>
      <c r="S463" s="566">
        <v>36</v>
      </c>
      <c r="T463" s="566">
        <v>460</v>
      </c>
      <c r="U463" s="566">
        <v>36</v>
      </c>
      <c r="V463" s="566" t="s">
        <v>1549</v>
      </c>
      <c r="W463" s="566">
        <v>1</v>
      </c>
      <c r="X463" s="566" t="s">
        <v>1445</v>
      </c>
      <c r="Y463" s="566"/>
      <c r="Z463" s="566"/>
      <c r="AA463" s="566"/>
      <c r="AB463" s="566" t="s">
        <v>1633</v>
      </c>
      <c r="AC463" s="566" t="s">
        <v>1539</v>
      </c>
      <c r="AD463" s="566"/>
      <c r="AE463" s="566">
        <v>1</v>
      </c>
      <c r="AF463" s="566"/>
      <c r="AG463" s="566" t="s">
        <v>55</v>
      </c>
      <c r="AH463" s="566" t="s">
        <v>1634</v>
      </c>
      <c r="AI463" s="567" t="s">
        <v>1635</v>
      </c>
      <c r="AJ463" s="566">
        <v>100</v>
      </c>
      <c r="AK463" s="566">
        <v>0</v>
      </c>
      <c r="AL463" s="566"/>
      <c r="AM463" s="567" t="s">
        <v>1542</v>
      </c>
    </row>
    <row r="464" spans="1:39" ht="372">
      <c r="A464" s="299" t="s">
        <v>1793</v>
      </c>
      <c r="B464" s="555" t="s">
        <v>1564</v>
      </c>
      <c r="C464" s="555"/>
      <c r="D464" s="555"/>
      <c r="E464" s="555" t="s">
        <v>55</v>
      </c>
      <c r="F464" s="555" t="s">
        <v>1360</v>
      </c>
      <c r="G464" s="555"/>
      <c r="H464" s="555"/>
      <c r="I464" s="555">
        <v>36</v>
      </c>
      <c r="J464" s="555">
        <v>30</v>
      </c>
      <c r="K464" s="555">
        <v>66</v>
      </c>
      <c r="L464" s="555" t="s">
        <v>1416</v>
      </c>
      <c r="M464" s="555" t="s">
        <v>108</v>
      </c>
      <c r="N464" s="555">
        <v>263</v>
      </c>
      <c r="O464" s="555" t="s">
        <v>1343</v>
      </c>
      <c r="P464" s="555" t="s">
        <v>1518</v>
      </c>
      <c r="Q464" s="555">
        <v>168</v>
      </c>
      <c r="R464" s="555" t="s">
        <v>1345</v>
      </c>
      <c r="S464" s="566">
        <v>36</v>
      </c>
      <c r="T464" s="566">
        <v>460</v>
      </c>
      <c r="U464" s="566">
        <v>36</v>
      </c>
      <c r="V464" s="566" t="s">
        <v>1549</v>
      </c>
      <c r="W464" s="566">
        <v>1</v>
      </c>
      <c r="X464" s="566" t="s">
        <v>1445</v>
      </c>
      <c r="Y464" s="566"/>
      <c r="Z464" s="566"/>
      <c r="AA464" s="566"/>
      <c r="AB464" s="566" t="s">
        <v>1633</v>
      </c>
      <c r="AC464" s="566" t="s">
        <v>1539</v>
      </c>
      <c r="AD464" s="566"/>
      <c r="AE464" s="566">
        <v>1</v>
      </c>
      <c r="AF464" s="566"/>
      <c r="AG464" s="566" t="s">
        <v>55</v>
      </c>
      <c r="AH464" s="566" t="s">
        <v>1634</v>
      </c>
      <c r="AI464" s="567" t="s">
        <v>1635</v>
      </c>
      <c r="AJ464" s="566">
        <v>100</v>
      </c>
      <c r="AK464" s="566">
        <v>0</v>
      </c>
      <c r="AL464" s="566"/>
      <c r="AM464" s="567" t="s">
        <v>1542</v>
      </c>
    </row>
    <row r="465" spans="1:39" ht="409.6">
      <c r="A465" s="299" t="s">
        <v>1793</v>
      </c>
      <c r="B465" s="555" t="s">
        <v>1565</v>
      </c>
      <c r="C465" s="555"/>
      <c r="D465" s="555"/>
      <c r="E465" s="555" t="s">
        <v>55</v>
      </c>
      <c r="F465" s="555" t="s">
        <v>1360</v>
      </c>
      <c r="G465" s="555"/>
      <c r="H465" s="555"/>
      <c r="I465" s="555">
        <v>108</v>
      </c>
      <c r="J465" s="555">
        <v>101</v>
      </c>
      <c r="K465" s="555">
        <v>195</v>
      </c>
      <c r="L465" s="555" t="s">
        <v>1416</v>
      </c>
      <c r="M465" s="555" t="s">
        <v>108</v>
      </c>
      <c r="N465" s="555">
        <v>241</v>
      </c>
      <c r="O465" s="555" t="s">
        <v>1343</v>
      </c>
      <c r="P465" s="555" t="s">
        <v>1518</v>
      </c>
      <c r="Q465" s="555">
        <v>168</v>
      </c>
      <c r="R465" s="555" t="s">
        <v>1345</v>
      </c>
      <c r="S465" s="402">
        <v>101</v>
      </c>
      <c r="T465" s="402">
        <v>635</v>
      </c>
      <c r="U465" s="402">
        <v>101</v>
      </c>
      <c r="V465" s="402" t="s">
        <v>1549</v>
      </c>
      <c r="W465" s="566">
        <v>3</v>
      </c>
      <c r="X465" s="566" t="s">
        <v>1445</v>
      </c>
      <c r="Y465" s="566"/>
      <c r="Z465" s="566"/>
      <c r="AA465" s="566"/>
      <c r="AB465" s="566" t="s">
        <v>1636</v>
      </c>
      <c r="AC465" s="566" t="s">
        <v>1539</v>
      </c>
      <c r="AD465" s="566"/>
      <c r="AE465" s="566">
        <v>1</v>
      </c>
      <c r="AF465" s="566"/>
      <c r="AG465" s="566" t="s">
        <v>55</v>
      </c>
      <c r="AH465" s="566" t="s">
        <v>1637</v>
      </c>
      <c r="AI465" s="567" t="s">
        <v>1638</v>
      </c>
      <c r="AJ465" s="566">
        <v>100</v>
      </c>
      <c r="AK465" s="566">
        <v>0</v>
      </c>
      <c r="AL465" s="566"/>
      <c r="AM465" s="567" t="s">
        <v>1542</v>
      </c>
    </row>
    <row r="466" spans="1:39" ht="35.25">
      <c r="A466" s="299" t="s">
        <v>1793</v>
      </c>
      <c r="B466" s="555" t="s">
        <v>1575</v>
      </c>
      <c r="C466" s="555"/>
      <c r="D466" s="555"/>
      <c r="E466" s="555" t="s">
        <v>55</v>
      </c>
      <c r="F466" s="555" t="s">
        <v>1360</v>
      </c>
      <c r="G466" s="555"/>
      <c r="H466" s="555"/>
      <c r="I466" s="555">
        <v>0</v>
      </c>
      <c r="J466" s="555"/>
      <c r="K466" s="555">
        <v>216</v>
      </c>
      <c r="L466" s="555" t="s">
        <v>1404</v>
      </c>
      <c r="M466" s="555" t="s">
        <v>108</v>
      </c>
      <c r="N466" s="555">
        <v>210</v>
      </c>
      <c r="O466" s="555" t="s">
        <v>1343</v>
      </c>
      <c r="P466" s="555" t="s">
        <v>1525</v>
      </c>
      <c r="Q466" s="555">
        <v>60</v>
      </c>
      <c r="R466" s="555" t="s">
        <v>1345</v>
      </c>
      <c r="S466" s="566"/>
      <c r="T466" s="566"/>
      <c r="U466" s="566"/>
      <c r="V466" s="566"/>
      <c r="W466" s="566"/>
      <c r="X466" s="566"/>
      <c r="Y466" s="566"/>
      <c r="Z466" s="566"/>
      <c r="AA466" s="566"/>
      <c r="AB466" s="566"/>
      <c r="AC466" s="566"/>
      <c r="AD466" s="566"/>
      <c r="AE466" s="566"/>
      <c r="AF466" s="566"/>
      <c r="AG466" s="566"/>
      <c r="AH466" s="566"/>
      <c r="AI466" s="567"/>
      <c r="AJ466" s="566"/>
      <c r="AK466" s="566"/>
      <c r="AL466" s="566"/>
      <c r="AM466" s="567" t="s">
        <v>1639</v>
      </c>
    </row>
    <row r="467" spans="1:39" ht="57.75">
      <c r="A467" s="299" t="s">
        <v>1793</v>
      </c>
      <c r="B467" s="555" t="s">
        <v>1579</v>
      </c>
      <c r="C467" s="555"/>
      <c r="D467" s="555"/>
      <c r="E467" s="555" t="s">
        <v>55</v>
      </c>
      <c r="F467" s="555" t="s">
        <v>1360</v>
      </c>
      <c r="G467" s="555"/>
      <c r="H467" s="555"/>
      <c r="I467" s="555">
        <v>192</v>
      </c>
      <c r="J467" s="555"/>
      <c r="K467" s="555">
        <v>192</v>
      </c>
      <c r="L467" s="555" t="s">
        <v>1404</v>
      </c>
      <c r="M467" s="555" t="s">
        <v>108</v>
      </c>
      <c r="N467" s="555">
        <v>210</v>
      </c>
      <c r="O467" s="555" t="s">
        <v>1343</v>
      </c>
      <c r="P467" s="555" t="s">
        <v>1525</v>
      </c>
      <c r="Q467" s="555">
        <v>60</v>
      </c>
      <c r="R467" s="555" t="s">
        <v>1345</v>
      </c>
      <c r="S467" s="566"/>
      <c r="T467" s="566"/>
      <c r="U467" s="566"/>
      <c r="V467" s="566"/>
      <c r="W467" s="566"/>
      <c r="X467" s="566"/>
      <c r="Y467" s="566"/>
      <c r="Z467" s="566"/>
      <c r="AA467" s="566"/>
      <c r="AB467" s="566"/>
      <c r="AC467" s="566"/>
      <c r="AD467" s="566"/>
      <c r="AE467" s="566"/>
      <c r="AF467" s="566"/>
      <c r="AG467" s="566"/>
      <c r="AH467" s="566"/>
      <c r="AI467" s="567"/>
      <c r="AJ467" s="566"/>
      <c r="AK467" s="566"/>
      <c r="AL467" s="566"/>
      <c r="AM467" s="567" t="s">
        <v>1639</v>
      </c>
    </row>
    <row r="468" spans="1:39" ht="79.5">
      <c r="A468" s="299" t="s">
        <v>1793</v>
      </c>
      <c r="B468" s="555" t="s">
        <v>1640</v>
      </c>
      <c r="C468" s="555"/>
      <c r="D468" s="555" t="s">
        <v>55</v>
      </c>
      <c r="E468" s="555"/>
      <c r="F468" s="555" t="s">
        <v>1641</v>
      </c>
      <c r="G468" s="555"/>
      <c r="H468" s="555"/>
      <c r="I468" s="555">
        <v>6</v>
      </c>
      <c r="J468" s="555">
        <v>1</v>
      </c>
      <c r="K468" s="555">
        <v>7</v>
      </c>
      <c r="L468" s="555" t="s">
        <v>1642</v>
      </c>
      <c r="M468" s="555" t="s">
        <v>108</v>
      </c>
      <c r="N468" s="555">
        <v>243</v>
      </c>
      <c r="O468" s="555" t="s">
        <v>1343</v>
      </c>
      <c r="P468" s="555" t="s">
        <v>1371</v>
      </c>
      <c r="Q468" s="555">
        <v>10</v>
      </c>
      <c r="R468" s="555" t="s">
        <v>1345</v>
      </c>
      <c r="S468" s="566">
        <v>1</v>
      </c>
      <c r="T468" s="566">
        <v>20</v>
      </c>
      <c r="U468" s="566">
        <v>1</v>
      </c>
      <c r="V468" s="566" t="s">
        <v>1643</v>
      </c>
      <c r="W468" s="566">
        <v>2</v>
      </c>
      <c r="X468" s="566">
        <v>24</v>
      </c>
      <c r="Y468" s="566"/>
      <c r="Z468" s="566"/>
      <c r="AA468" s="566"/>
      <c r="AB468" s="566" t="s">
        <v>469</v>
      </c>
      <c r="AC468" s="566">
        <v>43009</v>
      </c>
      <c r="AD468" s="566"/>
      <c r="AE468" s="566">
        <v>1</v>
      </c>
      <c r="AF468" s="566">
        <v>1</v>
      </c>
      <c r="AG468" s="566"/>
      <c r="AH468" s="566" t="s">
        <v>1644</v>
      </c>
      <c r="AI468" s="567" t="s">
        <v>1645</v>
      </c>
      <c r="AJ468" s="566">
        <v>100</v>
      </c>
      <c r="AK468" s="566"/>
      <c r="AL468" s="566"/>
      <c r="AM468" s="566"/>
    </row>
    <row r="469" spans="1:39" ht="57.75">
      <c r="A469" s="299" t="s">
        <v>1793</v>
      </c>
      <c r="B469" s="555" t="s">
        <v>1646</v>
      </c>
      <c r="C469" s="555"/>
      <c r="D469" s="555"/>
      <c r="E469" s="555" t="s">
        <v>72</v>
      </c>
      <c r="F469" s="555" t="s">
        <v>1647</v>
      </c>
      <c r="G469" s="555"/>
      <c r="H469" s="555"/>
      <c r="I469" s="555">
        <v>6</v>
      </c>
      <c r="J469" s="555">
        <v>1</v>
      </c>
      <c r="K469" s="555">
        <v>7</v>
      </c>
      <c r="L469" s="555" t="s">
        <v>1642</v>
      </c>
      <c r="M469" s="555" t="s">
        <v>108</v>
      </c>
      <c r="N469" s="555">
        <v>243</v>
      </c>
      <c r="O469" s="555" t="s">
        <v>1343</v>
      </c>
      <c r="P469" s="555" t="s">
        <v>1371</v>
      </c>
      <c r="Q469" s="555">
        <v>10</v>
      </c>
      <c r="R469" s="555" t="s">
        <v>1345</v>
      </c>
      <c r="S469" s="566">
        <v>1</v>
      </c>
      <c r="T469" s="566">
        <v>5</v>
      </c>
      <c r="U469" s="566">
        <v>1</v>
      </c>
      <c r="V469" s="566" t="s">
        <v>1648</v>
      </c>
      <c r="W469" s="566">
        <v>1</v>
      </c>
      <c r="X469" s="566">
        <v>8</v>
      </c>
      <c r="Y469" s="566"/>
      <c r="Z469" s="566"/>
      <c r="AA469" s="566"/>
      <c r="AB469" s="566" t="s">
        <v>1649</v>
      </c>
      <c r="AC469" s="566">
        <v>43040</v>
      </c>
      <c r="AD469" s="566"/>
      <c r="AE469" s="566">
        <v>1</v>
      </c>
      <c r="AF469" s="566">
        <v>1</v>
      </c>
      <c r="AG469" s="566"/>
      <c r="AH469" s="566" t="s">
        <v>1650</v>
      </c>
      <c r="AI469" s="567" t="s">
        <v>1651</v>
      </c>
      <c r="AJ469" s="566">
        <v>100</v>
      </c>
      <c r="AK469" s="566"/>
      <c r="AL469" s="566"/>
      <c r="AM469" s="566"/>
    </row>
    <row r="470" spans="1:39" ht="67.5">
      <c r="A470" s="299" t="s">
        <v>1793</v>
      </c>
      <c r="B470" s="555" t="s">
        <v>1652</v>
      </c>
      <c r="C470" s="555" t="s">
        <v>55</v>
      </c>
      <c r="D470" s="555"/>
      <c r="E470" s="555"/>
      <c r="F470" s="555" t="s">
        <v>1653</v>
      </c>
      <c r="G470" s="555"/>
      <c r="H470" s="555"/>
      <c r="I470" s="555">
        <v>3</v>
      </c>
      <c r="J470" s="555">
        <v>0</v>
      </c>
      <c r="K470" s="555">
        <v>3</v>
      </c>
      <c r="L470" s="555" t="s">
        <v>1642</v>
      </c>
      <c r="M470" s="555" t="s">
        <v>108</v>
      </c>
      <c r="N470" s="555">
        <v>243</v>
      </c>
      <c r="O470" s="555" t="s">
        <v>1343</v>
      </c>
      <c r="P470" s="555" t="s">
        <v>1371</v>
      </c>
      <c r="Q470" s="555">
        <v>10</v>
      </c>
      <c r="R470" s="555" t="s">
        <v>1345</v>
      </c>
      <c r="S470" s="566"/>
      <c r="T470" s="566"/>
      <c r="U470" s="566"/>
      <c r="V470" s="566"/>
      <c r="W470" s="566"/>
      <c r="X470" s="566"/>
      <c r="Y470" s="566"/>
      <c r="Z470" s="566"/>
      <c r="AA470" s="566"/>
      <c r="AB470" s="566"/>
      <c r="AC470" s="566"/>
      <c r="AD470" s="566"/>
      <c r="AE470" s="566"/>
      <c r="AF470" s="566"/>
      <c r="AG470" s="566"/>
      <c r="AH470" s="566"/>
      <c r="AI470" s="567"/>
      <c r="AJ470" s="566"/>
      <c r="AK470" s="566"/>
      <c r="AL470" s="566"/>
      <c r="AM470" s="566"/>
    </row>
    <row r="471" spans="1:39" ht="57.75">
      <c r="A471" s="299" t="s">
        <v>1793</v>
      </c>
      <c r="B471" s="555" t="s">
        <v>1646</v>
      </c>
      <c r="C471" s="555"/>
      <c r="D471" s="555"/>
      <c r="E471" s="555" t="s">
        <v>72</v>
      </c>
      <c r="F471" s="555" t="s">
        <v>1654</v>
      </c>
      <c r="G471" s="555"/>
      <c r="H471" s="555"/>
      <c r="I471" s="555">
        <v>3</v>
      </c>
      <c r="J471" s="555">
        <v>0</v>
      </c>
      <c r="K471" s="555">
        <v>3</v>
      </c>
      <c r="L471" s="555" t="s">
        <v>1642</v>
      </c>
      <c r="M471" s="555" t="s">
        <v>108</v>
      </c>
      <c r="N471" s="555">
        <v>243</v>
      </c>
      <c r="O471" s="555" t="s">
        <v>1343</v>
      </c>
      <c r="P471" s="555" t="s">
        <v>1371</v>
      </c>
      <c r="Q471" s="555">
        <v>10</v>
      </c>
      <c r="R471" s="555" t="s">
        <v>1345</v>
      </c>
      <c r="S471" s="566"/>
      <c r="T471" s="566"/>
      <c r="U471" s="566"/>
      <c r="V471" s="566"/>
      <c r="W471" s="566"/>
      <c r="X471" s="566"/>
      <c r="Y471" s="566"/>
      <c r="Z471" s="566"/>
      <c r="AA471" s="566"/>
      <c r="AB471" s="566"/>
      <c r="AC471" s="566"/>
      <c r="AD471" s="566"/>
      <c r="AE471" s="566"/>
      <c r="AF471" s="566"/>
      <c r="AG471" s="566"/>
      <c r="AH471" s="566"/>
      <c r="AI471" s="567"/>
      <c r="AJ471" s="566"/>
      <c r="AK471" s="566"/>
      <c r="AL471" s="566"/>
      <c r="AM471" s="566"/>
    </row>
    <row r="472" spans="1:39" ht="78.75">
      <c r="A472" s="299" t="s">
        <v>1793</v>
      </c>
      <c r="B472" s="555" t="s">
        <v>1655</v>
      </c>
      <c r="C472" s="555" t="s">
        <v>55</v>
      </c>
      <c r="D472" s="555"/>
      <c r="E472" s="555"/>
      <c r="F472" s="555" t="s">
        <v>1656</v>
      </c>
      <c r="G472" s="555"/>
      <c r="H472" s="555"/>
      <c r="I472" s="555">
        <v>2</v>
      </c>
      <c r="J472" s="555">
        <v>1</v>
      </c>
      <c r="K472" s="555">
        <v>3</v>
      </c>
      <c r="L472" s="555" t="s">
        <v>1642</v>
      </c>
      <c r="M472" s="555" t="s">
        <v>108</v>
      </c>
      <c r="N472" s="555">
        <v>243</v>
      </c>
      <c r="O472" s="555" t="s">
        <v>1657</v>
      </c>
      <c r="P472" s="555" t="s">
        <v>1371</v>
      </c>
      <c r="Q472" s="555">
        <v>10</v>
      </c>
      <c r="R472" s="555" t="s">
        <v>1345</v>
      </c>
      <c r="S472" s="566"/>
      <c r="T472" s="566"/>
      <c r="U472" s="566"/>
      <c r="V472" s="566"/>
      <c r="W472" s="566"/>
      <c r="X472" s="566"/>
      <c r="Y472" s="566"/>
      <c r="Z472" s="566"/>
      <c r="AA472" s="566"/>
      <c r="AB472" s="566"/>
      <c r="AC472" s="566"/>
      <c r="AD472" s="566"/>
      <c r="AE472" s="566"/>
      <c r="AF472" s="566"/>
      <c r="AG472" s="566"/>
      <c r="AH472" s="566"/>
      <c r="AI472" s="567"/>
      <c r="AJ472" s="566"/>
      <c r="AK472" s="566"/>
      <c r="AL472" s="566"/>
      <c r="AM472" s="566"/>
    </row>
    <row r="473" spans="1:39" ht="45">
      <c r="A473" s="299" t="s">
        <v>1793</v>
      </c>
      <c r="B473" s="555" t="s">
        <v>1658</v>
      </c>
      <c r="C473" s="555"/>
      <c r="D473" s="555"/>
      <c r="E473" s="555" t="s">
        <v>55</v>
      </c>
      <c r="F473" s="555" t="s">
        <v>1659</v>
      </c>
      <c r="G473" s="555"/>
      <c r="H473" s="555"/>
      <c r="I473" s="555">
        <v>12</v>
      </c>
      <c r="J473" s="555">
        <v>0</v>
      </c>
      <c r="K473" s="555">
        <v>12</v>
      </c>
      <c r="L473" s="555" t="s">
        <v>1416</v>
      </c>
      <c r="M473" s="555" t="s">
        <v>108</v>
      </c>
      <c r="N473" s="555">
        <v>243</v>
      </c>
      <c r="O473" s="555" t="s">
        <v>1343</v>
      </c>
      <c r="P473" s="555" t="s">
        <v>1660</v>
      </c>
      <c r="Q473" s="555">
        <v>20</v>
      </c>
      <c r="R473" s="555" t="s">
        <v>1345</v>
      </c>
      <c r="S473" s="566"/>
      <c r="T473" s="566"/>
      <c r="U473" s="566"/>
      <c r="V473" s="566"/>
      <c r="W473" s="566"/>
      <c r="X473" s="566"/>
      <c r="Y473" s="566"/>
      <c r="Z473" s="566"/>
      <c r="AA473" s="566"/>
      <c r="AB473" s="566"/>
      <c r="AC473" s="566"/>
      <c r="AD473" s="566"/>
      <c r="AE473" s="566"/>
      <c r="AF473" s="566"/>
      <c r="AG473" s="566"/>
      <c r="AH473" s="566"/>
      <c r="AI473" s="567"/>
      <c r="AJ473" s="566"/>
      <c r="AK473" s="566"/>
      <c r="AL473" s="566"/>
      <c r="AM473" s="566"/>
    </row>
    <row r="474" spans="1:39" ht="135.75">
      <c r="A474" s="299" t="s">
        <v>1793</v>
      </c>
      <c r="B474" s="555" t="s">
        <v>1661</v>
      </c>
      <c r="C474" s="555" t="s">
        <v>72</v>
      </c>
      <c r="D474" s="555"/>
      <c r="E474" s="555"/>
      <c r="F474" s="555" t="s">
        <v>1662</v>
      </c>
      <c r="G474" s="555"/>
      <c r="H474" s="555"/>
      <c r="I474" s="555">
        <v>8</v>
      </c>
      <c r="J474" s="555">
        <v>4</v>
      </c>
      <c r="K474" s="555">
        <v>12</v>
      </c>
      <c r="L474" s="555" t="s">
        <v>1416</v>
      </c>
      <c r="M474" s="555" t="s">
        <v>108</v>
      </c>
      <c r="N474" s="555">
        <v>390</v>
      </c>
      <c r="O474" s="555" t="s">
        <v>1343</v>
      </c>
      <c r="P474" s="555" t="s">
        <v>1660</v>
      </c>
      <c r="Q474" s="555">
        <v>20</v>
      </c>
      <c r="R474" s="555" t="s">
        <v>1345</v>
      </c>
      <c r="S474" s="566">
        <v>1</v>
      </c>
      <c r="T474" s="566">
        <v>28</v>
      </c>
      <c r="U474" s="566">
        <v>1</v>
      </c>
      <c r="V474" s="566" t="s">
        <v>1663</v>
      </c>
      <c r="W474" s="566">
        <v>1</v>
      </c>
      <c r="X474" s="566"/>
      <c r="Y474" s="566" t="s">
        <v>1664</v>
      </c>
      <c r="Z474" s="567" t="s">
        <v>1665</v>
      </c>
      <c r="AA474" s="566"/>
      <c r="AB474" s="566"/>
      <c r="AC474" s="566"/>
      <c r="AD474" s="566"/>
      <c r="AE474" s="566">
        <v>1</v>
      </c>
      <c r="AF474" s="566">
        <v>1</v>
      </c>
      <c r="AG474" s="566"/>
      <c r="AH474" s="567" t="s">
        <v>1666</v>
      </c>
      <c r="AI474" s="567" t="s">
        <v>1667</v>
      </c>
      <c r="AJ474" s="566">
        <v>100</v>
      </c>
      <c r="AK474" s="566"/>
      <c r="AL474" s="566"/>
      <c r="AM474" s="566"/>
    </row>
    <row r="475" spans="1:39" ht="90">
      <c r="A475" s="299" t="s">
        <v>1793</v>
      </c>
      <c r="B475" s="555" t="s">
        <v>1668</v>
      </c>
      <c r="C475" s="555"/>
      <c r="D475" s="555" t="s">
        <v>72</v>
      </c>
      <c r="E475" s="555" t="s">
        <v>72</v>
      </c>
      <c r="F475" s="555" t="s">
        <v>1669</v>
      </c>
      <c r="G475" s="555"/>
      <c r="H475" s="555"/>
      <c r="I475" s="555">
        <v>10</v>
      </c>
      <c r="J475" s="555">
        <v>0</v>
      </c>
      <c r="K475" s="555">
        <v>10</v>
      </c>
      <c r="L475" s="555" t="s">
        <v>1416</v>
      </c>
      <c r="M475" s="555" t="s">
        <v>108</v>
      </c>
      <c r="N475" s="555">
        <v>390</v>
      </c>
      <c r="O475" s="555" t="s">
        <v>1343</v>
      </c>
      <c r="P475" s="555" t="s">
        <v>1660</v>
      </c>
      <c r="Q475" s="555">
        <v>20</v>
      </c>
      <c r="R475" s="555" t="s">
        <v>1345</v>
      </c>
      <c r="S475" s="566"/>
      <c r="T475" s="566"/>
      <c r="U475" s="566"/>
      <c r="V475" s="566"/>
      <c r="W475" s="566"/>
      <c r="X475" s="566"/>
      <c r="Y475" s="566"/>
      <c r="Z475" s="566"/>
      <c r="AA475" s="566"/>
      <c r="AB475" s="566"/>
      <c r="AC475" s="566"/>
      <c r="AD475" s="566"/>
      <c r="AE475" s="566"/>
      <c r="AF475" s="566"/>
      <c r="AG475" s="566"/>
      <c r="AH475" s="566"/>
      <c r="AI475" s="567"/>
      <c r="AJ475" s="566"/>
      <c r="AK475" s="566"/>
      <c r="AL475" s="566"/>
      <c r="AM475" s="401" t="s">
        <v>1670</v>
      </c>
    </row>
    <row r="476" spans="1:39" ht="78.75">
      <c r="A476" s="299" t="s">
        <v>1793</v>
      </c>
      <c r="B476" s="555" t="s">
        <v>1671</v>
      </c>
      <c r="C476" s="555"/>
      <c r="D476" s="555" t="s">
        <v>72</v>
      </c>
      <c r="E476" s="555"/>
      <c r="F476" s="555" t="s">
        <v>1672</v>
      </c>
      <c r="G476" s="555"/>
      <c r="H476" s="555"/>
      <c r="I476" s="555">
        <v>3</v>
      </c>
      <c r="J476" s="555">
        <v>3</v>
      </c>
      <c r="K476" s="555">
        <v>6</v>
      </c>
      <c r="L476" s="555" t="s">
        <v>1416</v>
      </c>
      <c r="M476" s="555" t="s">
        <v>108</v>
      </c>
      <c r="N476" s="555" t="s">
        <v>1673</v>
      </c>
      <c r="O476" s="555" t="s">
        <v>1343</v>
      </c>
      <c r="P476" s="555" t="s">
        <v>1660</v>
      </c>
      <c r="Q476" s="555">
        <v>116</v>
      </c>
      <c r="R476" s="555" t="s">
        <v>1345</v>
      </c>
      <c r="S476" s="566"/>
      <c r="T476" s="566"/>
      <c r="U476" s="566"/>
      <c r="V476" s="566"/>
      <c r="W476" s="566"/>
      <c r="X476" s="566"/>
      <c r="Y476" s="566"/>
      <c r="Z476" s="566"/>
      <c r="AA476" s="566"/>
      <c r="AB476" s="566"/>
      <c r="AC476" s="566"/>
      <c r="AD476" s="566"/>
      <c r="AE476" s="566"/>
      <c r="AF476" s="566"/>
      <c r="AG476" s="566"/>
      <c r="AH476" s="566"/>
      <c r="AI476" s="567"/>
      <c r="AJ476" s="566"/>
      <c r="AK476" s="566"/>
      <c r="AL476" s="566"/>
      <c r="AM476" s="566"/>
    </row>
    <row r="477" spans="1:39" ht="124.5">
      <c r="A477" s="299" t="s">
        <v>1793</v>
      </c>
      <c r="B477" s="555" t="s">
        <v>1674</v>
      </c>
      <c r="C477" s="555"/>
      <c r="D477" s="555" t="s">
        <v>55</v>
      </c>
      <c r="E477" s="555"/>
      <c r="F477" s="555" t="s">
        <v>1675</v>
      </c>
      <c r="G477" s="555"/>
      <c r="H477" s="555"/>
      <c r="I477" s="555">
        <v>27</v>
      </c>
      <c r="J477" s="555">
        <v>10</v>
      </c>
      <c r="K477" s="555">
        <f t="shared" ref="K477:K483" si="52">SUM(G477:J477)</f>
        <v>37</v>
      </c>
      <c r="L477" s="555" t="s">
        <v>1416</v>
      </c>
      <c r="M477" s="555" t="s">
        <v>108</v>
      </c>
      <c r="N477" s="555">
        <v>568</v>
      </c>
      <c r="O477" s="555" t="s">
        <v>1343</v>
      </c>
      <c r="P477" s="555" t="s">
        <v>1371</v>
      </c>
      <c r="Q477" s="555">
        <v>27</v>
      </c>
      <c r="R477" s="555" t="s">
        <v>1676</v>
      </c>
      <c r="S477" s="566">
        <v>10</v>
      </c>
      <c r="T477" s="566">
        <v>13</v>
      </c>
      <c r="U477" s="566">
        <v>10</v>
      </c>
      <c r="V477" s="566" t="s">
        <v>1677</v>
      </c>
      <c r="W477" s="566">
        <v>2</v>
      </c>
      <c r="X477" s="566">
        <v>4</v>
      </c>
      <c r="Y477" s="566" t="s">
        <v>68</v>
      </c>
      <c r="Z477" s="566" t="s">
        <v>68</v>
      </c>
      <c r="AA477" s="566" t="s">
        <v>68</v>
      </c>
      <c r="AB477" s="566" t="s">
        <v>1678</v>
      </c>
      <c r="AC477" s="567" t="s">
        <v>1679</v>
      </c>
      <c r="AD477" s="566">
        <v>1</v>
      </c>
      <c r="AE477" s="566"/>
      <c r="AF477" s="566"/>
      <c r="AG477" s="566">
        <v>1</v>
      </c>
      <c r="AH477" s="566" t="s">
        <v>1680</v>
      </c>
      <c r="AI477" s="567" t="s">
        <v>1681</v>
      </c>
      <c r="AJ477" s="566" t="s">
        <v>1682</v>
      </c>
      <c r="AK477" s="566">
        <v>10</v>
      </c>
      <c r="AL477" s="566"/>
      <c r="AM477" s="566"/>
    </row>
    <row r="478" spans="1:39" ht="68.25">
      <c r="A478" s="299" t="s">
        <v>1793</v>
      </c>
      <c r="B478" s="555" t="s">
        <v>1683</v>
      </c>
      <c r="C478" s="555"/>
      <c r="D478" s="555" t="s">
        <v>55</v>
      </c>
      <c r="E478" s="555"/>
      <c r="F478" s="555" t="s">
        <v>1675</v>
      </c>
      <c r="G478" s="555"/>
      <c r="H478" s="555"/>
      <c r="I478" s="555">
        <v>300</v>
      </c>
      <c r="J478" s="555">
        <v>66</v>
      </c>
      <c r="K478" s="555">
        <f t="shared" si="52"/>
        <v>366</v>
      </c>
      <c r="L478" s="555" t="s">
        <v>1416</v>
      </c>
      <c r="M478" s="555" t="s">
        <v>108</v>
      </c>
      <c r="N478" s="555">
        <v>568</v>
      </c>
      <c r="O478" s="555" t="s">
        <v>1343</v>
      </c>
      <c r="P478" s="555" t="s">
        <v>1371</v>
      </c>
      <c r="Q478" s="555">
        <v>300</v>
      </c>
      <c r="R478" s="555" t="s">
        <v>1676</v>
      </c>
      <c r="S478" s="566">
        <v>66</v>
      </c>
      <c r="T478" s="566">
        <v>66</v>
      </c>
      <c r="U478" s="566">
        <v>66</v>
      </c>
      <c r="V478" s="566" t="s">
        <v>1684</v>
      </c>
      <c r="W478" s="566">
        <v>2</v>
      </c>
      <c r="X478" s="566">
        <v>0.3</v>
      </c>
      <c r="Y478" s="589" t="s">
        <v>68</v>
      </c>
      <c r="Z478" s="589" t="s">
        <v>68</v>
      </c>
      <c r="AA478" s="589" t="s">
        <v>68</v>
      </c>
      <c r="AB478" s="566" t="s">
        <v>1685</v>
      </c>
      <c r="AC478" s="567" t="s">
        <v>1686</v>
      </c>
      <c r="AD478" s="566"/>
      <c r="AE478" s="566">
        <v>1</v>
      </c>
      <c r="AF478" s="566"/>
      <c r="AG478" s="566">
        <v>1</v>
      </c>
      <c r="AH478" s="566" t="s">
        <v>1687</v>
      </c>
      <c r="AI478" s="567" t="s">
        <v>1688</v>
      </c>
      <c r="AJ478" s="589" t="s">
        <v>1682</v>
      </c>
      <c r="AK478" s="566">
        <v>66</v>
      </c>
      <c r="AL478" s="566"/>
      <c r="AM478" s="566"/>
    </row>
    <row r="479" spans="1:39" ht="192">
      <c r="A479" s="299" t="s">
        <v>1793</v>
      </c>
      <c r="B479" s="555" t="s">
        <v>1689</v>
      </c>
      <c r="C479" s="555"/>
      <c r="D479" s="555" t="s">
        <v>55</v>
      </c>
      <c r="E479" s="555"/>
      <c r="F479" s="555" t="s">
        <v>1675</v>
      </c>
      <c r="G479" s="555"/>
      <c r="H479" s="555"/>
      <c r="I479" s="555">
        <v>50</v>
      </c>
      <c r="J479" s="555">
        <v>38</v>
      </c>
      <c r="K479" s="555">
        <f t="shared" si="52"/>
        <v>88</v>
      </c>
      <c r="L479" s="555" t="s">
        <v>1416</v>
      </c>
      <c r="M479" s="555" t="s">
        <v>108</v>
      </c>
      <c r="N479" s="555">
        <v>554</v>
      </c>
      <c r="O479" s="555" t="s">
        <v>1343</v>
      </c>
      <c r="P479" s="555" t="s">
        <v>1371</v>
      </c>
      <c r="Q479" s="555">
        <v>52</v>
      </c>
      <c r="R479" s="555" t="s">
        <v>1676</v>
      </c>
      <c r="S479" s="566">
        <v>38</v>
      </c>
      <c r="T479" s="566">
        <v>60</v>
      </c>
      <c r="U479" s="566">
        <v>18</v>
      </c>
      <c r="V479" s="566" t="s">
        <v>1690</v>
      </c>
      <c r="W479" s="566">
        <v>1</v>
      </c>
      <c r="X479" s="566">
        <v>1</v>
      </c>
      <c r="Y479" s="566"/>
      <c r="Z479" s="566"/>
      <c r="AA479" s="566"/>
      <c r="AB479" s="566" t="s">
        <v>1691</v>
      </c>
      <c r="AC479" s="590" t="s">
        <v>1692</v>
      </c>
      <c r="AD479" s="566"/>
      <c r="AE479" s="566">
        <v>1</v>
      </c>
      <c r="AF479" s="566"/>
      <c r="AG479" s="566">
        <v>1</v>
      </c>
      <c r="AH479" s="566" t="s">
        <v>1693</v>
      </c>
      <c r="AI479" s="567">
        <v>23</v>
      </c>
      <c r="AJ479" s="568">
        <v>0.76</v>
      </c>
      <c r="AK479" s="566">
        <v>18</v>
      </c>
      <c r="AL479" s="566"/>
      <c r="AM479" s="566" t="s">
        <v>1694</v>
      </c>
    </row>
    <row r="480" spans="1:39" ht="35.25">
      <c r="A480" s="299" t="s">
        <v>1793</v>
      </c>
      <c r="B480" s="555" t="s">
        <v>1695</v>
      </c>
      <c r="C480" s="555" t="s">
        <v>55</v>
      </c>
      <c r="D480" s="555"/>
      <c r="E480" s="555"/>
      <c r="F480" s="555" t="s">
        <v>1675</v>
      </c>
      <c r="G480" s="555"/>
      <c r="H480" s="555"/>
      <c r="I480" s="555">
        <v>6</v>
      </c>
      <c r="J480" s="555"/>
      <c r="K480" s="555">
        <f t="shared" si="52"/>
        <v>6</v>
      </c>
      <c r="L480" s="555" t="s">
        <v>1416</v>
      </c>
      <c r="M480" s="555" t="s">
        <v>108</v>
      </c>
      <c r="N480" s="555">
        <v>568</v>
      </c>
      <c r="O480" s="555" t="s">
        <v>1343</v>
      </c>
      <c r="P480" s="555" t="s">
        <v>1371</v>
      </c>
      <c r="Q480" s="555">
        <v>6</v>
      </c>
      <c r="R480" s="555" t="s">
        <v>1676</v>
      </c>
      <c r="S480" s="566"/>
      <c r="T480" s="566"/>
      <c r="U480" s="566"/>
      <c r="V480" s="566"/>
      <c r="W480" s="566"/>
      <c r="X480" s="566"/>
      <c r="Y480" s="566"/>
      <c r="Z480" s="566"/>
      <c r="AA480" s="566"/>
      <c r="AB480" s="566"/>
      <c r="AC480" s="566"/>
      <c r="AD480" s="566"/>
      <c r="AE480" s="566"/>
      <c r="AF480" s="566"/>
      <c r="AG480" s="566"/>
      <c r="AH480" s="566"/>
      <c r="AI480" s="567"/>
      <c r="AJ480" s="566"/>
      <c r="AK480" s="566"/>
      <c r="AL480" s="566"/>
      <c r="AM480" s="566"/>
    </row>
    <row r="481" spans="1:39" ht="68.25">
      <c r="A481" s="299" t="s">
        <v>1793</v>
      </c>
      <c r="B481" s="555" t="s">
        <v>1696</v>
      </c>
      <c r="C481" s="555"/>
      <c r="D481" s="555" t="s">
        <v>55</v>
      </c>
      <c r="E481" s="555"/>
      <c r="F481" s="555" t="s">
        <v>1697</v>
      </c>
      <c r="G481" s="555"/>
      <c r="H481" s="555"/>
      <c r="I481" s="555">
        <v>4</v>
      </c>
      <c r="J481" s="555">
        <v>2</v>
      </c>
      <c r="K481" s="555">
        <f t="shared" si="52"/>
        <v>6</v>
      </c>
      <c r="L481" s="555" t="s">
        <v>1416</v>
      </c>
      <c r="M481" s="555" t="s">
        <v>108</v>
      </c>
      <c r="N481" s="555">
        <v>514</v>
      </c>
      <c r="O481" s="555" t="s">
        <v>1343</v>
      </c>
      <c r="P481" s="555" t="s">
        <v>1371</v>
      </c>
      <c r="Q481" s="555">
        <v>52</v>
      </c>
      <c r="R481" s="555" t="s">
        <v>1698</v>
      </c>
      <c r="S481" s="566">
        <v>2</v>
      </c>
      <c r="T481" s="566">
        <v>37</v>
      </c>
      <c r="U481" s="566">
        <v>2</v>
      </c>
      <c r="V481" s="567" t="s">
        <v>1699</v>
      </c>
      <c r="W481" s="566">
        <v>3</v>
      </c>
      <c r="X481" s="566">
        <v>14</v>
      </c>
      <c r="Y481" s="566" t="s">
        <v>1700</v>
      </c>
      <c r="Z481" s="566">
        <v>2</v>
      </c>
      <c r="AA481" s="566">
        <v>14</v>
      </c>
      <c r="AB481" s="567" t="s">
        <v>1701</v>
      </c>
      <c r="AC481" s="567" t="s">
        <v>1702</v>
      </c>
      <c r="AD481" s="566">
        <v>1</v>
      </c>
      <c r="AE481" s="566"/>
      <c r="AF481" s="566"/>
      <c r="AG481" s="566">
        <v>1</v>
      </c>
      <c r="AH481" s="566" t="s">
        <v>1703</v>
      </c>
      <c r="AI481" s="567" t="s">
        <v>1704</v>
      </c>
      <c r="AJ481" s="566"/>
      <c r="AK481" s="566">
        <v>0</v>
      </c>
      <c r="AL481" s="566" t="s">
        <v>1705</v>
      </c>
      <c r="AM481" s="566" t="s">
        <v>1705</v>
      </c>
    </row>
    <row r="482" spans="1:39" ht="24">
      <c r="A482" s="299" t="s">
        <v>1793</v>
      </c>
      <c r="B482" s="555" t="s">
        <v>1706</v>
      </c>
      <c r="C482" s="555"/>
      <c r="D482" s="555" t="s">
        <v>55</v>
      </c>
      <c r="E482" s="555"/>
      <c r="F482" s="555" t="s">
        <v>1697</v>
      </c>
      <c r="G482" s="555"/>
      <c r="H482" s="555"/>
      <c r="I482" s="555">
        <v>1</v>
      </c>
      <c r="J482" s="555"/>
      <c r="K482" s="555">
        <f t="shared" si="52"/>
        <v>1</v>
      </c>
      <c r="L482" s="555" t="s">
        <v>1416</v>
      </c>
      <c r="M482" s="555" t="s">
        <v>108</v>
      </c>
      <c r="N482" s="555">
        <v>514</v>
      </c>
      <c r="O482" s="555" t="s">
        <v>1343</v>
      </c>
      <c r="P482" s="555" t="s">
        <v>1371</v>
      </c>
      <c r="Q482" s="555">
        <v>52</v>
      </c>
      <c r="R482" s="555" t="s">
        <v>1698</v>
      </c>
      <c r="S482" s="566"/>
      <c r="T482" s="566"/>
      <c r="U482" s="566"/>
      <c r="V482" s="566"/>
      <c r="W482" s="566"/>
      <c r="X482" s="566"/>
      <c r="Y482" s="566"/>
      <c r="Z482" s="566"/>
      <c r="AA482" s="566"/>
      <c r="AB482" s="566"/>
      <c r="AC482" s="566"/>
      <c r="AD482" s="566"/>
      <c r="AE482" s="566"/>
      <c r="AF482" s="566"/>
      <c r="AG482" s="566"/>
      <c r="AH482" s="566"/>
      <c r="AI482" s="567"/>
      <c r="AJ482" s="566"/>
      <c r="AK482" s="566"/>
      <c r="AL482" s="566"/>
      <c r="AM482" s="566"/>
    </row>
    <row r="483" spans="1:39" ht="409.6">
      <c r="A483" s="299" t="s">
        <v>1793</v>
      </c>
      <c r="B483" s="555" t="s">
        <v>1707</v>
      </c>
      <c r="C483" s="555" t="s">
        <v>55</v>
      </c>
      <c r="D483" s="555"/>
      <c r="E483" s="555"/>
      <c r="F483" s="555" t="s">
        <v>1697</v>
      </c>
      <c r="G483" s="555"/>
      <c r="H483" s="555"/>
      <c r="I483" s="555">
        <v>4</v>
      </c>
      <c r="J483" s="555">
        <v>4</v>
      </c>
      <c r="K483" s="555">
        <f t="shared" si="52"/>
        <v>8</v>
      </c>
      <c r="L483" s="555" t="s">
        <v>1416</v>
      </c>
      <c r="M483" s="555" t="s">
        <v>108</v>
      </c>
      <c r="N483" s="555">
        <v>514</v>
      </c>
      <c r="O483" s="555" t="s">
        <v>1343</v>
      </c>
      <c r="P483" s="555" t="s">
        <v>1371</v>
      </c>
      <c r="Q483" s="555">
        <v>52</v>
      </c>
      <c r="R483" s="555" t="s">
        <v>1698</v>
      </c>
      <c r="S483" s="566">
        <v>4</v>
      </c>
      <c r="T483" s="566"/>
      <c r="U483" s="566">
        <v>79</v>
      </c>
      <c r="V483" s="567" t="s">
        <v>1708</v>
      </c>
      <c r="W483" s="566" t="s">
        <v>68</v>
      </c>
      <c r="X483" s="566" t="s">
        <v>68</v>
      </c>
      <c r="Y483" s="566" t="s">
        <v>1709</v>
      </c>
      <c r="Z483" s="566">
        <v>12</v>
      </c>
      <c r="AA483" s="567" t="s">
        <v>1710</v>
      </c>
      <c r="AB483" s="567" t="s">
        <v>1711</v>
      </c>
      <c r="AC483" s="567" t="s">
        <v>1712</v>
      </c>
      <c r="AD483" s="566"/>
      <c r="AE483" s="566">
        <v>1</v>
      </c>
      <c r="AF483" s="566">
        <v>1</v>
      </c>
      <c r="AG483" s="566"/>
      <c r="AH483" s="566" t="s">
        <v>1713</v>
      </c>
      <c r="AI483" s="567" t="s">
        <v>1714</v>
      </c>
      <c r="AJ483" s="566" t="s">
        <v>1715</v>
      </c>
      <c r="AK483" s="566">
        <v>0</v>
      </c>
      <c r="AL483" s="566" t="s">
        <v>1716</v>
      </c>
      <c r="AM483" s="566" t="s">
        <v>1705</v>
      </c>
    </row>
    <row r="484" spans="1:39" ht="57.75">
      <c r="A484" s="299" t="s">
        <v>1793</v>
      </c>
      <c r="B484" s="555" t="s">
        <v>1717</v>
      </c>
      <c r="C484" s="555"/>
      <c r="D484" s="555" t="s">
        <v>55</v>
      </c>
      <c r="E484" s="555"/>
      <c r="F484" s="555" t="s">
        <v>1718</v>
      </c>
      <c r="G484" s="555"/>
      <c r="H484" s="555"/>
      <c r="I484" s="555">
        <v>2</v>
      </c>
      <c r="J484" s="555"/>
      <c r="K484" s="555">
        <v>2</v>
      </c>
      <c r="L484" s="555" t="s">
        <v>1642</v>
      </c>
      <c r="M484" s="555" t="s">
        <v>108</v>
      </c>
      <c r="N484" s="555">
        <v>571</v>
      </c>
      <c r="O484" s="555" t="s">
        <v>1343</v>
      </c>
      <c r="P484" s="555" t="s">
        <v>1371</v>
      </c>
      <c r="Q484" s="555">
        <v>52</v>
      </c>
      <c r="R484" s="555" t="s">
        <v>1719</v>
      </c>
      <c r="S484" s="566"/>
      <c r="T484" s="566"/>
      <c r="U484" s="566"/>
      <c r="V484" s="566"/>
      <c r="W484" s="566"/>
      <c r="X484" s="566"/>
      <c r="Y484" s="566"/>
      <c r="Z484" s="566"/>
      <c r="AA484" s="566"/>
      <c r="AB484" s="566"/>
      <c r="AC484" s="566"/>
      <c r="AD484" s="566"/>
      <c r="AE484" s="566"/>
      <c r="AF484" s="566"/>
      <c r="AG484" s="566"/>
      <c r="AH484" s="566"/>
      <c r="AI484" s="567"/>
      <c r="AJ484" s="566"/>
      <c r="AK484" s="566"/>
      <c r="AL484" s="566"/>
      <c r="AM484" s="555" t="s">
        <v>1720</v>
      </c>
    </row>
    <row r="485" spans="1:39" ht="101.25">
      <c r="A485" s="299" t="s">
        <v>1793</v>
      </c>
      <c r="B485" s="555" t="s">
        <v>1721</v>
      </c>
      <c r="C485" s="555" t="s">
        <v>55</v>
      </c>
      <c r="D485" s="555"/>
      <c r="E485" s="555"/>
      <c r="F485" s="555" t="s">
        <v>1722</v>
      </c>
      <c r="G485" s="555"/>
      <c r="H485" s="555"/>
      <c r="I485" s="555">
        <v>1</v>
      </c>
      <c r="J485" s="555"/>
      <c r="K485" s="555">
        <f t="shared" ref="K485:K498" si="53">SUM(G485:J485)</f>
        <v>1</v>
      </c>
      <c r="L485" s="555" t="s">
        <v>1642</v>
      </c>
      <c r="M485" s="555" t="s">
        <v>108</v>
      </c>
      <c r="N485" s="555">
        <v>621</v>
      </c>
      <c r="O485" s="555" t="s">
        <v>1343</v>
      </c>
      <c r="P485" s="555" t="s">
        <v>1371</v>
      </c>
      <c r="Q485" s="555">
        <v>52</v>
      </c>
      <c r="R485" s="555" t="s">
        <v>1719</v>
      </c>
      <c r="S485" s="566"/>
      <c r="T485" s="566"/>
      <c r="U485" s="566"/>
      <c r="V485" s="566"/>
      <c r="W485" s="566"/>
      <c r="X485" s="566"/>
      <c r="Y485" s="566"/>
      <c r="Z485" s="566"/>
      <c r="AA485" s="566"/>
      <c r="AB485" s="566"/>
      <c r="AC485" s="566"/>
      <c r="AD485" s="566"/>
      <c r="AE485" s="566"/>
      <c r="AF485" s="566"/>
      <c r="AG485" s="566"/>
      <c r="AH485" s="566"/>
      <c r="AI485" s="567"/>
      <c r="AJ485" s="566"/>
      <c r="AK485" s="566"/>
      <c r="AL485" s="566"/>
      <c r="AM485" s="566"/>
    </row>
    <row r="486" spans="1:39" ht="57.75">
      <c r="A486" s="299" t="s">
        <v>1793</v>
      </c>
      <c r="B486" s="555" t="s">
        <v>1723</v>
      </c>
      <c r="C486" s="555"/>
      <c r="D486" s="555"/>
      <c r="E486" s="555" t="s">
        <v>55</v>
      </c>
      <c r="F486" s="555" t="s">
        <v>1724</v>
      </c>
      <c r="G486" s="555"/>
      <c r="H486" s="555"/>
      <c r="I486" s="555">
        <v>1</v>
      </c>
      <c r="J486" s="555"/>
      <c r="K486" s="555">
        <f t="shared" si="53"/>
        <v>1</v>
      </c>
      <c r="L486" s="555" t="s">
        <v>1404</v>
      </c>
      <c r="M486" s="555" t="s">
        <v>108</v>
      </c>
      <c r="N486" s="555">
        <v>570</v>
      </c>
      <c r="O486" s="555" t="s">
        <v>1343</v>
      </c>
      <c r="P486" s="555" t="s">
        <v>1362</v>
      </c>
      <c r="Q486" s="555">
        <v>116</v>
      </c>
      <c r="R486" s="555" t="s">
        <v>1719</v>
      </c>
      <c r="S486" s="566"/>
      <c r="T486" s="566"/>
      <c r="U486" s="566"/>
      <c r="V486" s="566"/>
      <c r="W486" s="566"/>
      <c r="X486" s="566"/>
      <c r="Y486" s="566"/>
      <c r="Z486" s="566"/>
      <c r="AA486" s="566"/>
      <c r="AB486" s="566"/>
      <c r="AC486" s="566"/>
      <c r="AD486" s="566"/>
      <c r="AE486" s="566"/>
      <c r="AF486" s="566"/>
      <c r="AG486" s="566"/>
      <c r="AH486" s="566"/>
      <c r="AI486" s="567"/>
      <c r="AJ486" s="566"/>
      <c r="AK486" s="566"/>
      <c r="AL486" s="566"/>
      <c r="AM486" s="566"/>
    </row>
    <row r="487" spans="1:39" ht="57.75">
      <c r="A487" s="299" t="s">
        <v>1793</v>
      </c>
      <c r="B487" s="555" t="s">
        <v>1717</v>
      </c>
      <c r="C487" s="555"/>
      <c r="D487" s="555" t="s">
        <v>55</v>
      </c>
      <c r="E487" s="555"/>
      <c r="F487" s="555" t="s">
        <v>1718</v>
      </c>
      <c r="G487" s="555"/>
      <c r="H487" s="555"/>
      <c r="I487" s="555">
        <v>2</v>
      </c>
      <c r="J487" s="555"/>
      <c r="K487" s="555">
        <f t="shared" si="53"/>
        <v>2</v>
      </c>
      <c r="L487" s="555" t="s">
        <v>1642</v>
      </c>
      <c r="M487" s="555" t="s">
        <v>108</v>
      </c>
      <c r="N487" s="555">
        <v>571</v>
      </c>
      <c r="O487" s="555" t="s">
        <v>1343</v>
      </c>
      <c r="P487" s="555" t="s">
        <v>1371</v>
      </c>
      <c r="Q487" s="555">
        <v>52</v>
      </c>
      <c r="R487" s="555" t="s">
        <v>1719</v>
      </c>
      <c r="S487" s="566"/>
      <c r="T487" s="566"/>
      <c r="U487" s="566"/>
      <c r="V487" s="566"/>
      <c r="W487" s="566"/>
      <c r="X487" s="566"/>
      <c r="Y487" s="566"/>
      <c r="Z487" s="566"/>
      <c r="AA487" s="566"/>
      <c r="AB487" s="566"/>
      <c r="AC487" s="566"/>
      <c r="AD487" s="566"/>
      <c r="AE487" s="566"/>
      <c r="AF487" s="566"/>
      <c r="AG487" s="566"/>
      <c r="AH487" s="566"/>
      <c r="AI487" s="567"/>
      <c r="AJ487" s="566"/>
      <c r="AK487" s="566"/>
      <c r="AL487" s="566"/>
      <c r="AM487" s="567" t="s">
        <v>1725</v>
      </c>
    </row>
    <row r="488" spans="1:39" ht="57.75">
      <c r="A488" s="299" t="s">
        <v>1793</v>
      </c>
      <c r="B488" s="555" t="s">
        <v>1726</v>
      </c>
      <c r="C488" s="555" t="s">
        <v>55</v>
      </c>
      <c r="D488" s="555"/>
      <c r="E488" s="555"/>
      <c r="F488" s="555" t="s">
        <v>1724</v>
      </c>
      <c r="G488" s="555"/>
      <c r="H488" s="555"/>
      <c r="I488" s="555">
        <v>1</v>
      </c>
      <c r="J488" s="555"/>
      <c r="K488" s="555">
        <f t="shared" si="53"/>
        <v>1</v>
      </c>
      <c r="L488" s="555" t="s">
        <v>1642</v>
      </c>
      <c r="M488" s="555" t="s">
        <v>108</v>
      </c>
      <c r="N488" s="555">
        <v>570</v>
      </c>
      <c r="O488" s="555" t="s">
        <v>1343</v>
      </c>
      <c r="P488" s="555" t="s">
        <v>1371</v>
      </c>
      <c r="Q488" s="555">
        <v>52</v>
      </c>
      <c r="R488" s="555" t="s">
        <v>1719</v>
      </c>
      <c r="S488" s="566"/>
      <c r="T488" s="566"/>
      <c r="U488" s="566"/>
      <c r="V488" s="566"/>
      <c r="W488" s="566"/>
      <c r="X488" s="566"/>
      <c r="Y488" s="566"/>
      <c r="Z488" s="566"/>
      <c r="AA488" s="566"/>
      <c r="AB488" s="566"/>
      <c r="AC488" s="566"/>
      <c r="AD488" s="566"/>
      <c r="AE488" s="566"/>
      <c r="AF488" s="566"/>
      <c r="AG488" s="566"/>
      <c r="AH488" s="566"/>
      <c r="AI488" s="567"/>
      <c r="AJ488" s="566"/>
      <c r="AK488" s="566"/>
      <c r="AL488" s="566"/>
      <c r="AM488" s="566"/>
    </row>
    <row r="489" spans="1:39" ht="57.75">
      <c r="A489" s="299" t="s">
        <v>1793</v>
      </c>
      <c r="B489" s="555" t="s">
        <v>1727</v>
      </c>
      <c r="C489" s="555" t="s">
        <v>55</v>
      </c>
      <c r="D489" s="555"/>
      <c r="E489" s="555"/>
      <c r="F489" s="555" t="s">
        <v>1724</v>
      </c>
      <c r="G489" s="555"/>
      <c r="H489" s="555"/>
      <c r="I489" s="555">
        <v>1</v>
      </c>
      <c r="J489" s="555"/>
      <c r="K489" s="555">
        <f t="shared" si="53"/>
        <v>1</v>
      </c>
      <c r="L489" s="555" t="s">
        <v>1404</v>
      </c>
      <c r="M489" s="555" t="s">
        <v>108</v>
      </c>
      <c r="N489" s="555">
        <v>570</v>
      </c>
      <c r="O489" s="555" t="s">
        <v>1343</v>
      </c>
      <c r="P489" s="555" t="s">
        <v>1362</v>
      </c>
      <c r="Q489" s="555">
        <v>116</v>
      </c>
      <c r="R489" s="555" t="s">
        <v>1719</v>
      </c>
      <c r="S489" s="566"/>
      <c r="T489" s="566"/>
      <c r="U489" s="566"/>
      <c r="V489" s="566"/>
      <c r="W489" s="566"/>
      <c r="X489" s="566"/>
      <c r="Y489" s="566"/>
      <c r="Z489" s="566"/>
      <c r="AA489" s="566"/>
      <c r="AB489" s="566"/>
      <c r="AC489" s="566"/>
      <c r="AD489" s="566"/>
      <c r="AE489" s="566"/>
      <c r="AF489" s="566"/>
      <c r="AG489" s="566"/>
      <c r="AH489" s="566"/>
      <c r="AI489" s="567"/>
      <c r="AJ489" s="566"/>
      <c r="AK489" s="566"/>
      <c r="AL489" s="566"/>
      <c r="AM489" s="566"/>
    </row>
    <row r="490" spans="1:39" ht="57.75">
      <c r="A490" s="299" t="s">
        <v>1793</v>
      </c>
      <c r="B490" s="555" t="s">
        <v>1728</v>
      </c>
      <c r="C490" s="555" t="s">
        <v>55</v>
      </c>
      <c r="D490" s="555"/>
      <c r="E490" s="555"/>
      <c r="F490" s="555" t="s">
        <v>1724</v>
      </c>
      <c r="G490" s="555"/>
      <c r="H490" s="555"/>
      <c r="I490" s="555">
        <v>1</v>
      </c>
      <c r="J490" s="555"/>
      <c r="K490" s="555">
        <f t="shared" si="53"/>
        <v>1</v>
      </c>
      <c r="L490" s="555" t="s">
        <v>1642</v>
      </c>
      <c r="M490" s="555" t="s">
        <v>108</v>
      </c>
      <c r="N490" s="555">
        <v>570</v>
      </c>
      <c r="O490" s="555" t="s">
        <v>1343</v>
      </c>
      <c r="P490" s="555" t="s">
        <v>1371</v>
      </c>
      <c r="Q490" s="555">
        <v>52</v>
      </c>
      <c r="R490" s="555" t="s">
        <v>1719</v>
      </c>
      <c r="S490" s="566"/>
      <c r="T490" s="566"/>
      <c r="U490" s="566"/>
      <c r="V490" s="566"/>
      <c r="W490" s="566"/>
      <c r="X490" s="566"/>
      <c r="Y490" s="566"/>
      <c r="Z490" s="566"/>
      <c r="AA490" s="566"/>
      <c r="AB490" s="566"/>
      <c r="AC490" s="566"/>
      <c r="AD490" s="566"/>
      <c r="AE490" s="566"/>
      <c r="AF490" s="566"/>
      <c r="AG490" s="566"/>
      <c r="AH490" s="566"/>
      <c r="AI490" s="567"/>
      <c r="AJ490" s="566"/>
      <c r="AK490" s="566"/>
      <c r="AL490" s="566"/>
      <c r="AM490" s="566"/>
    </row>
    <row r="491" spans="1:39" ht="180">
      <c r="A491" s="299" t="s">
        <v>1793</v>
      </c>
      <c r="B491" s="555" t="s">
        <v>1729</v>
      </c>
      <c r="C491" s="555"/>
      <c r="D491" s="555"/>
      <c r="E491" s="555" t="s">
        <v>55</v>
      </c>
      <c r="F491" s="555" t="s">
        <v>1730</v>
      </c>
      <c r="G491" s="555"/>
      <c r="H491" s="555"/>
      <c r="I491" s="555">
        <v>43</v>
      </c>
      <c r="J491" s="555">
        <v>20</v>
      </c>
      <c r="K491" s="555">
        <f t="shared" si="53"/>
        <v>63</v>
      </c>
      <c r="L491" s="555" t="s">
        <v>1404</v>
      </c>
      <c r="M491" s="555" t="s">
        <v>108</v>
      </c>
      <c r="N491" s="555"/>
      <c r="O491" s="555" t="s">
        <v>1343</v>
      </c>
      <c r="P491" s="555" t="s">
        <v>1362</v>
      </c>
      <c r="Q491" s="555">
        <v>116</v>
      </c>
      <c r="R491" s="555" t="s">
        <v>241</v>
      </c>
      <c r="S491" s="591">
        <v>13</v>
      </c>
      <c r="T491" s="591">
        <v>30</v>
      </c>
      <c r="U491" s="591">
        <v>13</v>
      </c>
      <c r="V491" s="574" t="s">
        <v>1731</v>
      </c>
      <c r="W491" s="591">
        <v>1</v>
      </c>
      <c r="X491" s="592" t="s">
        <v>1732</v>
      </c>
      <c r="Y491" s="589"/>
      <c r="Z491" s="589"/>
      <c r="AA491" s="589"/>
      <c r="AB491" s="593" t="s">
        <v>1733</v>
      </c>
      <c r="AC491" s="593" t="s">
        <v>1734</v>
      </c>
      <c r="AD491" s="591"/>
      <c r="AE491" s="591">
        <v>1</v>
      </c>
      <c r="AF491" s="591"/>
      <c r="AG491" s="591">
        <v>1</v>
      </c>
      <c r="AH491" s="574" t="s">
        <v>1735</v>
      </c>
      <c r="AI491" s="574" t="s">
        <v>1736</v>
      </c>
      <c r="AJ491" s="566"/>
      <c r="AK491" s="566"/>
      <c r="AL491" s="566"/>
      <c r="AM491" s="566"/>
    </row>
    <row r="492" spans="1:39" ht="304.5">
      <c r="A492" s="299" t="s">
        <v>1793</v>
      </c>
      <c r="B492" s="555" t="s">
        <v>1737</v>
      </c>
      <c r="C492" s="555" t="s">
        <v>55</v>
      </c>
      <c r="D492" s="555"/>
      <c r="E492" s="555"/>
      <c r="F492" s="555" t="s">
        <v>1403</v>
      </c>
      <c r="G492" s="555"/>
      <c r="H492" s="555"/>
      <c r="I492" s="555">
        <v>30</v>
      </c>
      <c r="J492" s="555">
        <v>47</v>
      </c>
      <c r="K492" s="555">
        <f t="shared" si="53"/>
        <v>77</v>
      </c>
      <c r="L492" s="555" t="s">
        <v>1404</v>
      </c>
      <c r="M492" s="555" t="s">
        <v>108</v>
      </c>
      <c r="N492" s="555"/>
      <c r="O492" s="555" t="s">
        <v>1343</v>
      </c>
      <c r="P492" s="555" t="s">
        <v>1362</v>
      </c>
      <c r="Q492" s="555">
        <v>116</v>
      </c>
      <c r="R492" s="555" t="s">
        <v>241</v>
      </c>
      <c r="S492" s="592">
        <v>29</v>
      </c>
      <c r="T492" s="589">
        <v>29</v>
      </c>
      <c r="U492" s="589">
        <v>29</v>
      </c>
      <c r="V492" s="592" t="s">
        <v>1738</v>
      </c>
      <c r="W492" s="589">
        <v>2</v>
      </c>
      <c r="X492" s="589" t="s">
        <v>1739</v>
      </c>
      <c r="Y492" s="589"/>
      <c r="Z492" s="589"/>
      <c r="AA492" s="589"/>
      <c r="AB492" s="589" t="s">
        <v>1740</v>
      </c>
      <c r="AC492" s="592" t="s">
        <v>1741</v>
      </c>
      <c r="AD492" s="589"/>
      <c r="AE492" s="589">
        <v>1</v>
      </c>
      <c r="AF492" s="589"/>
      <c r="AG492" s="589">
        <v>1</v>
      </c>
      <c r="AH492" s="574" t="s">
        <v>1742</v>
      </c>
      <c r="AI492" s="574" t="s">
        <v>1743</v>
      </c>
      <c r="AJ492" s="589"/>
      <c r="AK492" s="589">
        <v>29</v>
      </c>
      <c r="AL492" s="589"/>
      <c r="AM492" s="574" t="s">
        <v>1744</v>
      </c>
    </row>
    <row r="493" spans="1:39" ht="180.75">
      <c r="A493" s="299" t="s">
        <v>1793</v>
      </c>
      <c r="B493" s="555" t="s">
        <v>1745</v>
      </c>
      <c r="C493" s="555" t="s">
        <v>55</v>
      </c>
      <c r="D493" s="555"/>
      <c r="E493" s="555"/>
      <c r="F493" s="555" t="s">
        <v>1746</v>
      </c>
      <c r="G493" s="555"/>
      <c r="H493" s="555"/>
      <c r="I493" s="555">
        <v>10</v>
      </c>
      <c r="J493" s="555">
        <v>9</v>
      </c>
      <c r="K493" s="555">
        <f t="shared" si="53"/>
        <v>19</v>
      </c>
      <c r="L493" s="555" t="s">
        <v>1404</v>
      </c>
      <c r="M493" s="555" t="s">
        <v>108</v>
      </c>
      <c r="N493" s="555"/>
      <c r="O493" s="555" t="s">
        <v>1343</v>
      </c>
      <c r="P493" s="555" t="s">
        <v>1362</v>
      </c>
      <c r="Q493" s="555">
        <v>116</v>
      </c>
      <c r="R493" s="555" t="s">
        <v>241</v>
      </c>
      <c r="S493" s="589">
        <v>5</v>
      </c>
      <c r="T493" s="589">
        <v>6</v>
      </c>
      <c r="U493" s="589">
        <v>5</v>
      </c>
      <c r="V493" s="589" t="s">
        <v>1747</v>
      </c>
      <c r="W493" s="589">
        <v>2</v>
      </c>
      <c r="X493" s="589">
        <v>4</v>
      </c>
      <c r="Y493" s="589"/>
      <c r="Z493" s="589"/>
      <c r="AA493" s="589"/>
      <c r="AB493" s="589" t="s">
        <v>1748</v>
      </c>
      <c r="AC493" s="594" t="s">
        <v>1749</v>
      </c>
      <c r="AD493" s="589"/>
      <c r="AE493" s="589">
        <v>1</v>
      </c>
      <c r="AF493" s="589"/>
      <c r="AG493" s="589">
        <v>1</v>
      </c>
      <c r="AH493" s="589" t="s">
        <v>1750</v>
      </c>
      <c r="AI493" s="592"/>
      <c r="AJ493" s="595"/>
      <c r="AK493" s="589">
        <v>6</v>
      </c>
      <c r="AL493" s="589"/>
      <c r="AM493" s="589" t="s">
        <v>1751</v>
      </c>
    </row>
    <row r="494" spans="1:39" ht="213.75">
      <c r="A494" s="299" t="s">
        <v>1793</v>
      </c>
      <c r="B494" s="555" t="s">
        <v>1752</v>
      </c>
      <c r="C494" s="555" t="s">
        <v>55</v>
      </c>
      <c r="D494" s="555"/>
      <c r="E494" s="555"/>
      <c r="F494" s="555" t="s">
        <v>1753</v>
      </c>
      <c r="G494" s="555"/>
      <c r="H494" s="555"/>
      <c r="I494" s="555">
        <v>53</v>
      </c>
      <c r="J494" s="555">
        <v>20</v>
      </c>
      <c r="K494" s="555">
        <f t="shared" si="53"/>
        <v>73</v>
      </c>
      <c r="L494" s="555" t="s">
        <v>1404</v>
      </c>
      <c r="M494" s="555" t="s">
        <v>108</v>
      </c>
      <c r="N494" s="555"/>
      <c r="O494" s="555" t="s">
        <v>1343</v>
      </c>
      <c r="P494" s="555" t="s">
        <v>1362</v>
      </c>
      <c r="Q494" s="555">
        <v>116</v>
      </c>
      <c r="R494" s="555" t="s">
        <v>241</v>
      </c>
      <c r="S494" s="596">
        <v>21</v>
      </c>
      <c r="T494" s="596">
        <v>21</v>
      </c>
      <c r="U494" s="596">
        <v>21</v>
      </c>
      <c r="V494" s="596" t="s">
        <v>1754</v>
      </c>
      <c r="W494" s="596">
        <v>1</v>
      </c>
      <c r="X494" s="596" t="s">
        <v>1755</v>
      </c>
      <c r="Y494" s="596"/>
      <c r="Z494" s="596"/>
      <c r="AA494" s="596"/>
      <c r="AB494" s="596"/>
      <c r="AC494" s="596"/>
      <c r="AD494" s="596"/>
      <c r="AE494" s="596"/>
      <c r="AF494" s="596"/>
      <c r="AG494" s="596"/>
      <c r="AH494" s="597" t="s">
        <v>1756</v>
      </c>
      <c r="AI494" s="593" t="s">
        <v>1757</v>
      </c>
      <c r="AJ494" s="598">
        <v>0.9</v>
      </c>
      <c r="AK494" s="596">
        <v>21</v>
      </c>
      <c r="AL494" s="596"/>
      <c r="AM494" s="596"/>
    </row>
    <row r="495" spans="1:39" ht="180.75">
      <c r="A495" s="299" t="s">
        <v>1793</v>
      </c>
      <c r="B495" s="576" t="s">
        <v>1758</v>
      </c>
      <c r="C495" s="555" t="s">
        <v>55</v>
      </c>
      <c r="D495" s="555"/>
      <c r="E495" s="555"/>
      <c r="F495" s="555" t="s">
        <v>1730</v>
      </c>
      <c r="G495" s="555"/>
      <c r="H495" s="555"/>
      <c r="I495" s="555">
        <v>49</v>
      </c>
      <c r="J495" s="555">
        <v>16</v>
      </c>
      <c r="K495" s="555">
        <f t="shared" si="53"/>
        <v>65</v>
      </c>
      <c r="L495" s="555" t="s">
        <v>1404</v>
      </c>
      <c r="M495" s="555" t="s">
        <v>108</v>
      </c>
      <c r="N495" s="555"/>
      <c r="O495" s="555" t="s">
        <v>1343</v>
      </c>
      <c r="P495" s="555" t="s">
        <v>1362</v>
      </c>
      <c r="Q495" s="555">
        <v>116</v>
      </c>
      <c r="R495" s="555" t="s">
        <v>241</v>
      </c>
      <c r="S495" s="589">
        <v>14</v>
      </c>
      <c r="T495" s="589">
        <v>2</v>
      </c>
      <c r="U495" s="589">
        <v>14</v>
      </c>
      <c r="V495" s="592" t="s">
        <v>1759</v>
      </c>
      <c r="W495" s="589">
        <v>2</v>
      </c>
      <c r="X495" s="589" t="s">
        <v>1760</v>
      </c>
      <c r="Y495" s="589" t="s">
        <v>68</v>
      </c>
      <c r="Z495" s="589" t="s">
        <v>68</v>
      </c>
      <c r="AA495" s="589" t="s">
        <v>68</v>
      </c>
      <c r="AB495" s="589" t="s">
        <v>1761</v>
      </c>
      <c r="AC495" s="589" t="s">
        <v>1762</v>
      </c>
      <c r="AD495" s="589"/>
      <c r="AE495" s="589" t="s">
        <v>55</v>
      </c>
      <c r="AF495" s="589"/>
      <c r="AG495" s="589">
        <v>1</v>
      </c>
      <c r="AH495" s="589" t="s">
        <v>1763</v>
      </c>
      <c r="AI495" s="592" t="s">
        <v>1764</v>
      </c>
      <c r="AJ495" s="589">
        <v>90</v>
      </c>
      <c r="AK495" s="589">
        <v>19</v>
      </c>
      <c r="AL495" s="589"/>
      <c r="AM495" s="589"/>
    </row>
    <row r="496" spans="1:39" ht="147">
      <c r="A496" s="299" t="s">
        <v>1793</v>
      </c>
      <c r="B496" s="555" t="s">
        <v>1765</v>
      </c>
      <c r="C496" s="555"/>
      <c r="D496" s="555"/>
      <c r="E496" s="555" t="s">
        <v>55</v>
      </c>
      <c r="F496" s="555" t="s">
        <v>1746</v>
      </c>
      <c r="G496" s="555"/>
      <c r="H496" s="555"/>
      <c r="I496" s="555">
        <v>0</v>
      </c>
      <c r="J496" s="555">
        <v>16</v>
      </c>
      <c r="K496" s="555">
        <f t="shared" si="53"/>
        <v>16</v>
      </c>
      <c r="L496" s="555" t="s">
        <v>1404</v>
      </c>
      <c r="M496" s="555" t="s">
        <v>108</v>
      </c>
      <c r="N496" s="555"/>
      <c r="O496" s="555" t="s">
        <v>1343</v>
      </c>
      <c r="P496" s="555" t="s">
        <v>1362</v>
      </c>
      <c r="Q496" s="555">
        <v>116</v>
      </c>
      <c r="R496" s="555" t="s">
        <v>241</v>
      </c>
      <c r="S496" s="589">
        <v>11</v>
      </c>
      <c r="T496" s="589">
        <v>15</v>
      </c>
      <c r="U496" s="589">
        <v>10</v>
      </c>
      <c r="V496" s="589" t="s">
        <v>1766</v>
      </c>
      <c r="W496" s="589">
        <v>2</v>
      </c>
      <c r="X496" s="589" t="s">
        <v>1767</v>
      </c>
      <c r="Y496" s="589"/>
      <c r="Z496" s="589"/>
      <c r="AA496" s="589"/>
      <c r="AB496" s="592" t="s">
        <v>1768</v>
      </c>
      <c r="AC496" s="594" t="s">
        <v>1769</v>
      </c>
      <c r="AD496" s="589"/>
      <c r="AE496" s="589">
        <v>1</v>
      </c>
      <c r="AF496" s="589"/>
      <c r="AG496" s="589">
        <v>1</v>
      </c>
      <c r="AH496" s="592" t="s">
        <v>1770</v>
      </c>
      <c r="AI496" s="592" t="s">
        <v>1771</v>
      </c>
      <c r="AJ496" s="595">
        <v>0.9</v>
      </c>
      <c r="AK496" s="589"/>
      <c r="AL496" s="589"/>
      <c r="AM496" s="589"/>
    </row>
    <row r="497" spans="1:39" ht="147">
      <c r="A497" s="299" t="s">
        <v>1793</v>
      </c>
      <c r="B497" s="555" t="s">
        <v>1772</v>
      </c>
      <c r="C497" s="555"/>
      <c r="D497" s="555"/>
      <c r="E497" s="555" t="s">
        <v>55</v>
      </c>
      <c r="F497" s="555" t="s">
        <v>1773</v>
      </c>
      <c r="G497" s="555"/>
      <c r="H497" s="555"/>
      <c r="I497" s="555">
        <v>20</v>
      </c>
      <c r="J497" s="555">
        <v>25</v>
      </c>
      <c r="K497" s="555">
        <f t="shared" si="53"/>
        <v>45</v>
      </c>
      <c r="L497" s="555" t="s">
        <v>1416</v>
      </c>
      <c r="M497" s="555" t="s">
        <v>108</v>
      </c>
      <c r="N497" s="555"/>
      <c r="O497" s="555" t="s">
        <v>1343</v>
      </c>
      <c r="P497" s="555" t="s">
        <v>1774</v>
      </c>
      <c r="Q497" s="555">
        <f>116+52</f>
        <v>168</v>
      </c>
      <c r="R497" s="555" t="s">
        <v>241</v>
      </c>
      <c r="S497" s="589">
        <v>29</v>
      </c>
      <c r="T497" s="589">
        <v>128</v>
      </c>
      <c r="U497" s="589">
        <v>106</v>
      </c>
      <c r="V497" s="592" t="s">
        <v>1775</v>
      </c>
      <c r="W497" s="589">
        <v>3</v>
      </c>
      <c r="X497" s="599" t="s">
        <v>1776</v>
      </c>
      <c r="Y497" s="589"/>
      <c r="Z497" s="589"/>
      <c r="AA497" s="589"/>
      <c r="AB497" s="589" t="s">
        <v>1777</v>
      </c>
      <c r="AC497" s="589" t="s">
        <v>1778</v>
      </c>
      <c r="AD497" s="589"/>
      <c r="AE497" s="589">
        <v>1</v>
      </c>
      <c r="AF497" s="589"/>
      <c r="AG497" s="589">
        <v>1</v>
      </c>
      <c r="AH497" s="589" t="s">
        <v>1779</v>
      </c>
      <c r="AI497" s="592" t="s">
        <v>1780</v>
      </c>
      <c r="AJ497" s="595">
        <v>0.87</v>
      </c>
      <c r="AK497" s="589"/>
      <c r="AL497" s="589"/>
      <c r="AM497" s="589" t="s">
        <v>1781</v>
      </c>
    </row>
    <row r="498" spans="1:39" ht="409.6" thickBot="1">
      <c r="A498" s="299" t="s">
        <v>1793</v>
      </c>
      <c r="B498" s="572" t="s">
        <v>1782</v>
      </c>
      <c r="C498" s="555"/>
      <c r="D498" s="555"/>
      <c r="E498" s="555" t="s">
        <v>55</v>
      </c>
      <c r="F498" s="555" t="s">
        <v>1783</v>
      </c>
      <c r="G498" s="555"/>
      <c r="H498" s="555"/>
      <c r="I498" s="555">
        <v>60</v>
      </c>
      <c r="J498" s="555">
        <v>116</v>
      </c>
      <c r="K498" s="555">
        <f t="shared" si="53"/>
        <v>176</v>
      </c>
      <c r="L498" s="555" t="s">
        <v>1416</v>
      </c>
      <c r="M498" s="555" t="s">
        <v>108</v>
      </c>
      <c r="N498" s="555">
        <v>568</v>
      </c>
      <c r="O498" s="555" t="s">
        <v>1343</v>
      </c>
      <c r="P498" s="555" t="s">
        <v>1660</v>
      </c>
      <c r="Q498" s="555">
        <v>168</v>
      </c>
      <c r="R498" s="555" t="s">
        <v>1784</v>
      </c>
      <c r="S498" s="566">
        <v>113</v>
      </c>
      <c r="T498" s="566">
        <v>113</v>
      </c>
      <c r="U498" s="566">
        <v>113</v>
      </c>
      <c r="V498" s="567" t="s">
        <v>1785</v>
      </c>
      <c r="W498" s="566">
        <v>3</v>
      </c>
      <c r="X498" s="566">
        <v>5</v>
      </c>
      <c r="Y498" s="566" t="s">
        <v>1058</v>
      </c>
      <c r="Z498" s="566" t="s">
        <v>1058</v>
      </c>
      <c r="AA498" s="566" t="s">
        <v>1058</v>
      </c>
      <c r="AB498" s="592" t="s">
        <v>1785</v>
      </c>
      <c r="AC498" s="566" t="s">
        <v>1786</v>
      </c>
      <c r="AD498" s="566" t="s">
        <v>1011</v>
      </c>
      <c r="AE498" s="566">
        <v>1</v>
      </c>
      <c r="AF498" s="566" t="s">
        <v>1787</v>
      </c>
      <c r="AG498" s="566">
        <v>1</v>
      </c>
      <c r="AH498" s="566" t="s">
        <v>1788</v>
      </c>
      <c r="AI498" s="567" t="s">
        <v>1789</v>
      </c>
      <c r="AJ498" s="568">
        <v>0.63</v>
      </c>
      <c r="AK498" s="566">
        <v>113</v>
      </c>
      <c r="AL498" s="589">
        <v>100</v>
      </c>
      <c r="AM498" s="566" t="s">
        <v>1790</v>
      </c>
    </row>
    <row r="499" spans="1:39" ht="67.5">
      <c r="A499" s="299" t="s">
        <v>1828</v>
      </c>
      <c r="B499" s="396" t="s">
        <v>1795</v>
      </c>
      <c r="C499" s="602"/>
      <c r="D499" s="602"/>
      <c r="E499" s="603" t="s">
        <v>55</v>
      </c>
      <c r="F499" s="396" t="s">
        <v>1796</v>
      </c>
      <c r="G499" s="604"/>
      <c r="H499" s="267"/>
      <c r="I499" s="605"/>
      <c r="J499" s="605"/>
      <c r="K499" s="486"/>
      <c r="L499" s="606" t="s">
        <v>1797</v>
      </c>
      <c r="M499" s="606" t="s">
        <v>1798</v>
      </c>
      <c r="N499" s="607">
        <v>587</v>
      </c>
      <c r="O499" s="396" t="s">
        <v>1799</v>
      </c>
      <c r="P499" s="608" t="s">
        <v>1800</v>
      </c>
      <c r="Q499" s="472"/>
      <c r="R499" s="396" t="s">
        <v>1801</v>
      </c>
      <c r="S499" s="609">
        <v>300</v>
      </c>
      <c r="T499" s="266">
        <v>300</v>
      </c>
      <c r="U499" s="266">
        <v>300</v>
      </c>
      <c r="V499" s="257" t="s">
        <v>1802</v>
      </c>
      <c r="W499" s="266">
        <v>10</v>
      </c>
      <c r="X499" s="266" t="s">
        <v>1803</v>
      </c>
      <c r="Y499" s="267"/>
      <c r="Z499" s="467">
        <v>0</v>
      </c>
      <c r="AA499" s="467">
        <v>0</v>
      </c>
      <c r="AB499" s="396" t="s">
        <v>1804</v>
      </c>
      <c r="AC499" s="257" t="s">
        <v>1805</v>
      </c>
      <c r="AD499" s="267" t="s">
        <v>50</v>
      </c>
      <c r="AE499" s="266"/>
      <c r="AF499" s="467" t="s">
        <v>52</v>
      </c>
      <c r="AG499" s="267"/>
      <c r="AH499" s="256" t="s">
        <v>1806</v>
      </c>
      <c r="AI499" s="610"/>
      <c r="AJ499" s="611" t="s">
        <v>57</v>
      </c>
      <c r="AK499" s="267"/>
      <c r="AL499" s="612"/>
      <c r="AM499" s="613"/>
    </row>
    <row r="500" spans="1:39" ht="45">
      <c r="A500" s="299" t="s">
        <v>1828</v>
      </c>
      <c r="B500" s="396" t="s">
        <v>1807</v>
      </c>
      <c r="C500" s="614" t="s">
        <v>55</v>
      </c>
      <c r="D500" s="614"/>
      <c r="E500" s="603"/>
      <c r="F500" s="396" t="s">
        <v>1808</v>
      </c>
      <c r="G500" s="267"/>
      <c r="H500" s="604"/>
      <c r="I500" s="467"/>
      <c r="J500" s="278"/>
      <c r="K500" s="435"/>
      <c r="L500" s="606" t="s">
        <v>581</v>
      </c>
      <c r="M500" s="606" t="s">
        <v>1196</v>
      </c>
      <c r="N500" s="607" t="s">
        <v>1809</v>
      </c>
      <c r="O500" s="396" t="s">
        <v>1810</v>
      </c>
      <c r="P500" s="615" t="s">
        <v>1811</v>
      </c>
      <c r="Q500" s="614"/>
      <c r="R500" s="396" t="s">
        <v>1812</v>
      </c>
      <c r="S500" s="609">
        <v>19</v>
      </c>
      <c r="T500" s="266">
        <v>5078</v>
      </c>
      <c r="U500" s="266">
        <v>35</v>
      </c>
      <c r="V500" s="257" t="s">
        <v>1813</v>
      </c>
      <c r="W500" s="266">
        <v>6</v>
      </c>
      <c r="X500" s="266" t="s">
        <v>1814</v>
      </c>
      <c r="Y500" s="267"/>
      <c r="Z500" s="467">
        <v>0</v>
      </c>
      <c r="AA500" s="467">
        <f t="shared" ref="AA500:AA501" si="54">SUM(Z500)</f>
        <v>0</v>
      </c>
      <c r="AB500" s="273" t="s">
        <v>1815</v>
      </c>
      <c r="AC500" s="257" t="s">
        <v>1816</v>
      </c>
      <c r="AD500" s="267" t="s">
        <v>50</v>
      </c>
      <c r="AE500" s="267">
        <f t="shared" ref="AE500:AG501" si="55">SUM(AD500)</f>
        <v>0</v>
      </c>
      <c r="AF500" s="267">
        <f t="shared" si="55"/>
        <v>0</v>
      </c>
      <c r="AG500" s="267" t="s">
        <v>53</v>
      </c>
      <c r="AH500" s="468" t="s">
        <v>1817</v>
      </c>
      <c r="AI500" s="278"/>
      <c r="AJ500" s="616">
        <v>87.68</v>
      </c>
      <c r="AK500" s="267"/>
      <c r="AL500" s="612"/>
      <c r="AM500" s="617"/>
    </row>
    <row r="501" spans="1:39" ht="45.75" thickBot="1">
      <c r="A501" s="299" t="s">
        <v>1828</v>
      </c>
      <c r="B501" s="396" t="s">
        <v>1818</v>
      </c>
      <c r="C501" s="614" t="s">
        <v>55</v>
      </c>
      <c r="D501" s="614"/>
      <c r="E501" s="603"/>
      <c r="F501" s="396" t="s">
        <v>1819</v>
      </c>
      <c r="G501" s="467"/>
      <c r="H501" s="618"/>
      <c r="I501" s="467"/>
      <c r="J501" s="278"/>
      <c r="K501" s="435"/>
      <c r="L501" s="606" t="s">
        <v>581</v>
      </c>
      <c r="M501" s="606" t="s">
        <v>1196</v>
      </c>
      <c r="N501" s="616" t="s">
        <v>1820</v>
      </c>
      <c r="O501" s="396" t="s">
        <v>1821</v>
      </c>
      <c r="P501" s="615" t="s">
        <v>1822</v>
      </c>
      <c r="Q501" s="614"/>
      <c r="R501" s="396" t="s">
        <v>1812</v>
      </c>
      <c r="S501" s="619">
        <v>6</v>
      </c>
      <c r="T501" s="202">
        <v>104</v>
      </c>
      <c r="U501" s="202">
        <v>41</v>
      </c>
      <c r="V501" s="257" t="s">
        <v>1823</v>
      </c>
      <c r="W501" s="202">
        <v>5</v>
      </c>
      <c r="X501" s="202" t="s">
        <v>1824</v>
      </c>
      <c r="Y501" s="467"/>
      <c r="Z501" s="467">
        <f t="shared" ref="Z501" si="56">SUM(X501)</f>
        <v>0</v>
      </c>
      <c r="AA501" s="467">
        <f t="shared" si="54"/>
        <v>0</v>
      </c>
      <c r="AB501" s="396" t="s">
        <v>1825</v>
      </c>
      <c r="AC501" s="257" t="s">
        <v>1816</v>
      </c>
      <c r="AD501" s="467">
        <f t="shared" ref="AD501" si="57">SUM(AA501)</f>
        <v>0</v>
      </c>
      <c r="AE501" s="467">
        <f t="shared" si="55"/>
        <v>0</v>
      </c>
      <c r="AF501" s="467">
        <f t="shared" si="55"/>
        <v>0</v>
      </c>
      <c r="AG501" s="467">
        <f t="shared" si="55"/>
        <v>0</v>
      </c>
      <c r="AH501" s="396" t="s">
        <v>1826</v>
      </c>
      <c r="AI501" s="278"/>
      <c r="AJ501" s="616">
        <v>89.35</v>
      </c>
      <c r="AK501" s="467"/>
      <c r="AL501" s="278"/>
      <c r="AM501" s="617"/>
    </row>
    <row r="502" spans="1:39" ht="135">
      <c r="A502" s="740" t="s">
        <v>2471</v>
      </c>
      <c r="B502" s="905" t="s">
        <v>2473</v>
      </c>
      <c r="C502" s="33" t="s">
        <v>55</v>
      </c>
      <c r="D502" s="33"/>
      <c r="E502" s="33"/>
      <c r="F502" s="799" t="s">
        <v>2474</v>
      </c>
      <c r="G502" s="33"/>
      <c r="H502" s="33"/>
      <c r="I502" s="33">
        <v>60</v>
      </c>
      <c r="J502" s="33"/>
      <c r="K502" s="906">
        <f>SUM(G502:J502)</f>
        <v>60</v>
      </c>
      <c r="L502" s="33" t="s">
        <v>2776</v>
      </c>
      <c r="M502" s="33" t="s">
        <v>2777</v>
      </c>
      <c r="N502" s="800">
        <v>1</v>
      </c>
      <c r="O502" s="48" t="s">
        <v>2477</v>
      </c>
      <c r="P502" s="801" t="s">
        <v>2478</v>
      </c>
      <c r="Q502" s="48">
        <v>116</v>
      </c>
      <c r="R502" s="48" t="s">
        <v>2479</v>
      </c>
      <c r="S502" s="802">
        <v>31</v>
      </c>
      <c r="T502" s="802">
        <v>31</v>
      </c>
      <c r="U502" s="802">
        <v>31</v>
      </c>
      <c r="V502" s="39" t="s">
        <v>2480</v>
      </c>
      <c r="W502" s="802">
        <v>1</v>
      </c>
      <c r="X502" s="802">
        <v>225</v>
      </c>
      <c r="Y502" s="802" t="s">
        <v>239</v>
      </c>
      <c r="Z502" s="802" t="s">
        <v>1058</v>
      </c>
      <c r="AA502" s="802" t="s">
        <v>1058</v>
      </c>
      <c r="AB502" s="802" t="s">
        <v>1257</v>
      </c>
      <c r="AC502" s="802" t="s">
        <v>2481</v>
      </c>
      <c r="AD502" s="802"/>
      <c r="AE502" s="802">
        <v>1</v>
      </c>
      <c r="AF502" s="802"/>
      <c r="AG502" s="802">
        <v>1</v>
      </c>
      <c r="AH502" s="39" t="s">
        <v>2482</v>
      </c>
      <c r="AI502" s="39" t="s">
        <v>2483</v>
      </c>
      <c r="AJ502" s="39" t="s">
        <v>2484</v>
      </c>
      <c r="AK502" s="802">
        <v>4</v>
      </c>
      <c r="AL502" s="802"/>
      <c r="AM502" s="39" t="s">
        <v>2485</v>
      </c>
    </row>
    <row r="503" spans="1:39" ht="69">
      <c r="A503" s="740" t="s">
        <v>2471</v>
      </c>
      <c r="B503" s="907" t="s">
        <v>2486</v>
      </c>
      <c r="C503" s="48"/>
      <c r="D503" s="33" t="s">
        <v>55</v>
      </c>
      <c r="E503" s="33"/>
      <c r="F503" s="801" t="s">
        <v>2487</v>
      </c>
      <c r="G503" s="33"/>
      <c r="H503" s="292"/>
      <c r="I503" s="48"/>
      <c r="J503" s="804">
        <v>1</v>
      </c>
      <c r="K503" s="875">
        <f>SUM(G503:J503)</f>
        <v>1</v>
      </c>
      <c r="L503" s="33" t="s">
        <v>2778</v>
      </c>
      <c r="M503" s="33" t="s">
        <v>2779</v>
      </c>
      <c r="N503" s="800">
        <v>1</v>
      </c>
      <c r="O503" s="48" t="s">
        <v>1058</v>
      </c>
      <c r="P503" s="48" t="s">
        <v>2490</v>
      </c>
      <c r="Q503" s="48">
        <v>10</v>
      </c>
      <c r="R503" s="48" t="s">
        <v>2479</v>
      </c>
      <c r="S503" s="802" t="s">
        <v>1058</v>
      </c>
      <c r="T503" s="802" t="s">
        <v>1058</v>
      </c>
      <c r="U503" s="802" t="s">
        <v>1058</v>
      </c>
      <c r="V503" s="36" t="s">
        <v>239</v>
      </c>
      <c r="W503" s="805" t="s">
        <v>1058</v>
      </c>
      <c r="X503" s="805" t="s">
        <v>239</v>
      </c>
      <c r="Y503" s="805" t="s">
        <v>239</v>
      </c>
      <c r="Z503" s="805" t="s">
        <v>1058</v>
      </c>
      <c r="AA503" s="805" t="s">
        <v>1058</v>
      </c>
      <c r="AB503" s="805" t="s">
        <v>1058</v>
      </c>
      <c r="AC503" s="805" t="s">
        <v>239</v>
      </c>
      <c r="AD503" s="805"/>
      <c r="AE503" s="805"/>
      <c r="AF503" s="805"/>
      <c r="AG503" s="805"/>
      <c r="AH503" s="39" t="s">
        <v>2491</v>
      </c>
      <c r="AI503" s="39" t="s">
        <v>239</v>
      </c>
      <c r="AJ503" s="39" t="s">
        <v>239</v>
      </c>
      <c r="AK503" s="805" t="s">
        <v>239</v>
      </c>
      <c r="AL503" s="806"/>
      <c r="AM503" s="39" t="s">
        <v>2492</v>
      </c>
    </row>
    <row r="504" spans="1:39" ht="124.5" thickBot="1">
      <c r="A504" s="740" t="s">
        <v>2471</v>
      </c>
      <c r="B504" s="908" t="s">
        <v>2493</v>
      </c>
      <c r="C504" s="807" t="s">
        <v>55</v>
      </c>
      <c r="D504" s="807"/>
      <c r="E504" s="807"/>
      <c r="F504" s="808" t="s">
        <v>2494</v>
      </c>
      <c r="G504" s="185"/>
      <c r="H504" s="809"/>
      <c r="I504" s="185">
        <v>1</v>
      </c>
      <c r="J504" s="810"/>
      <c r="K504" s="909">
        <f>SUM(G504:J504)</f>
        <v>1</v>
      </c>
      <c r="L504" s="807" t="s">
        <v>2780</v>
      </c>
      <c r="M504" s="807" t="s">
        <v>2777</v>
      </c>
      <c r="N504" s="810">
        <v>1</v>
      </c>
      <c r="O504" s="185" t="s">
        <v>2496</v>
      </c>
      <c r="P504" s="185" t="s">
        <v>2497</v>
      </c>
      <c r="Q504" s="185">
        <v>283</v>
      </c>
      <c r="R504" s="185" t="s">
        <v>2479</v>
      </c>
      <c r="S504" s="811">
        <v>1</v>
      </c>
      <c r="T504" s="811">
        <v>69</v>
      </c>
      <c r="U504" s="811" t="s">
        <v>1058</v>
      </c>
      <c r="V504" s="190" t="s">
        <v>2498</v>
      </c>
      <c r="W504" s="812">
        <v>1</v>
      </c>
      <c r="X504" s="812">
        <v>8</v>
      </c>
      <c r="Y504" s="812" t="s">
        <v>239</v>
      </c>
      <c r="Z504" s="812" t="s">
        <v>1058</v>
      </c>
      <c r="AA504" s="812" t="s">
        <v>1058</v>
      </c>
      <c r="AB504" s="812" t="s">
        <v>1257</v>
      </c>
      <c r="AC504" s="812" t="s">
        <v>2499</v>
      </c>
      <c r="AD504" s="812"/>
      <c r="AE504" s="812" t="s">
        <v>1011</v>
      </c>
      <c r="AF504" s="812"/>
      <c r="AG504" s="812" t="s">
        <v>53</v>
      </c>
      <c r="AH504" s="189" t="s">
        <v>2500</v>
      </c>
      <c r="AI504" s="189" t="s">
        <v>2501</v>
      </c>
      <c r="AJ504" s="189" t="s">
        <v>2484</v>
      </c>
      <c r="AK504" s="812">
        <v>69</v>
      </c>
      <c r="AL504" s="813"/>
      <c r="AM504" s="189" t="s">
        <v>2502</v>
      </c>
    </row>
    <row r="505" spans="1:39" ht="67.5">
      <c r="A505" s="740" t="s">
        <v>2471</v>
      </c>
      <c r="B505" s="910" t="s">
        <v>2503</v>
      </c>
      <c r="C505" s="815" t="s">
        <v>55</v>
      </c>
      <c r="D505" s="815"/>
      <c r="E505" s="815"/>
      <c r="F505" s="816" t="s">
        <v>2504</v>
      </c>
      <c r="G505" s="815"/>
      <c r="H505" s="815"/>
      <c r="I505" s="815"/>
      <c r="J505" s="815">
        <v>1</v>
      </c>
      <c r="K505" s="906">
        <v>1</v>
      </c>
      <c r="L505" s="815" t="s">
        <v>2780</v>
      </c>
      <c r="M505" s="815" t="s">
        <v>2777</v>
      </c>
      <c r="N505" s="815">
        <v>1</v>
      </c>
      <c r="O505" s="817" t="s">
        <v>1058</v>
      </c>
      <c r="P505" s="815" t="s">
        <v>2505</v>
      </c>
      <c r="Q505" s="815">
        <v>424</v>
      </c>
      <c r="R505" s="815" t="s">
        <v>2506</v>
      </c>
      <c r="S505" s="818">
        <v>1</v>
      </c>
      <c r="T505" s="818">
        <v>285</v>
      </c>
      <c r="U505" s="818">
        <v>285</v>
      </c>
      <c r="V505" s="819" t="s">
        <v>2507</v>
      </c>
      <c r="W505" s="818">
        <v>5</v>
      </c>
      <c r="X505" s="818">
        <v>16</v>
      </c>
      <c r="Y505" s="818" t="s">
        <v>239</v>
      </c>
      <c r="Z505" s="818" t="s">
        <v>1058</v>
      </c>
      <c r="AA505" s="818" t="s">
        <v>1058</v>
      </c>
      <c r="AB505" s="818" t="s">
        <v>1257</v>
      </c>
      <c r="AC505" s="818" t="s">
        <v>2508</v>
      </c>
      <c r="AD505" s="818"/>
      <c r="AE505" s="818">
        <v>1</v>
      </c>
      <c r="AF505" s="818"/>
      <c r="AG505" s="818">
        <v>1</v>
      </c>
      <c r="AH505" s="819" t="s">
        <v>2509</v>
      </c>
      <c r="AI505" s="819" t="s">
        <v>2510</v>
      </c>
      <c r="AJ505" s="819" t="s">
        <v>2484</v>
      </c>
      <c r="AK505" s="818" t="s">
        <v>239</v>
      </c>
      <c r="AL505" s="818"/>
      <c r="AM505" s="820" t="s">
        <v>2511</v>
      </c>
    </row>
    <row r="506" spans="1:39" ht="90">
      <c r="A506" s="740" t="s">
        <v>2471</v>
      </c>
      <c r="B506" s="911" t="s">
        <v>2512</v>
      </c>
      <c r="C506" s="48" t="s">
        <v>55</v>
      </c>
      <c r="D506" s="48"/>
      <c r="E506" s="48"/>
      <c r="F506" s="801" t="s">
        <v>2513</v>
      </c>
      <c r="G506" s="48"/>
      <c r="H506" s="48"/>
      <c r="I506" s="48"/>
      <c r="J506" s="48">
        <v>1</v>
      </c>
      <c r="K506" s="875">
        <v>1</v>
      </c>
      <c r="L506" s="48" t="s">
        <v>2514</v>
      </c>
      <c r="M506" s="48" t="s">
        <v>2777</v>
      </c>
      <c r="N506" s="48">
        <v>1</v>
      </c>
      <c r="O506" s="47" t="s">
        <v>1058</v>
      </c>
      <c r="P506" s="48" t="s">
        <v>2505</v>
      </c>
      <c r="Q506" s="48">
        <v>900</v>
      </c>
      <c r="R506" s="48" t="s">
        <v>2506</v>
      </c>
      <c r="S506" s="802" t="s">
        <v>1058</v>
      </c>
      <c r="T506" s="802" t="s">
        <v>1058</v>
      </c>
      <c r="U506" s="802" t="s">
        <v>1058</v>
      </c>
      <c r="V506" s="39" t="s">
        <v>239</v>
      </c>
      <c r="W506" s="802" t="s">
        <v>1058</v>
      </c>
      <c r="X506" s="802" t="s">
        <v>239</v>
      </c>
      <c r="Y506" s="802" t="s">
        <v>239</v>
      </c>
      <c r="Z506" s="802" t="s">
        <v>1058</v>
      </c>
      <c r="AA506" s="802" t="s">
        <v>1058</v>
      </c>
      <c r="AB506" s="802" t="s">
        <v>1058</v>
      </c>
      <c r="AC506" s="802" t="s">
        <v>239</v>
      </c>
      <c r="AD506" s="802"/>
      <c r="AE506" s="802"/>
      <c r="AF506" s="802"/>
      <c r="AG506" s="802"/>
      <c r="AH506" s="39" t="s">
        <v>2491</v>
      </c>
      <c r="AI506" s="39" t="s">
        <v>239</v>
      </c>
      <c r="AJ506" s="39" t="s">
        <v>239</v>
      </c>
      <c r="AK506" s="802" t="s">
        <v>239</v>
      </c>
      <c r="AL506" s="802"/>
      <c r="AM506" s="822" t="s">
        <v>2515</v>
      </c>
    </row>
    <row r="507" spans="1:39" ht="90">
      <c r="A507" s="740" t="s">
        <v>2471</v>
      </c>
      <c r="B507" s="294" t="s">
        <v>2516</v>
      </c>
      <c r="C507" s="48"/>
      <c r="D507" s="48" t="s">
        <v>55</v>
      </c>
      <c r="E507" s="48"/>
      <c r="F507" s="801" t="s">
        <v>2517</v>
      </c>
      <c r="G507" s="48"/>
      <c r="H507" s="48"/>
      <c r="I507" s="48"/>
      <c r="J507" s="48">
        <v>5</v>
      </c>
      <c r="K507" s="875">
        <v>5</v>
      </c>
      <c r="L507" s="48" t="s">
        <v>2518</v>
      </c>
      <c r="M507" s="48" t="s">
        <v>2519</v>
      </c>
      <c r="N507" s="48">
        <v>109</v>
      </c>
      <c r="O507" s="47" t="s">
        <v>1058</v>
      </c>
      <c r="P507" s="48" t="s">
        <v>2520</v>
      </c>
      <c r="Q507" s="48">
        <v>109</v>
      </c>
      <c r="R507" s="48" t="s">
        <v>2506</v>
      </c>
      <c r="S507" s="824">
        <v>5</v>
      </c>
      <c r="T507" s="824">
        <v>5</v>
      </c>
      <c r="U507" s="824">
        <v>5</v>
      </c>
      <c r="V507" s="824" t="s">
        <v>2521</v>
      </c>
      <c r="W507" s="824">
        <v>3</v>
      </c>
      <c r="X507" s="824">
        <v>2</v>
      </c>
      <c r="Y507" s="825" t="s">
        <v>1058</v>
      </c>
      <c r="Z507" s="825" t="s">
        <v>239</v>
      </c>
      <c r="AA507" s="825" t="s">
        <v>239</v>
      </c>
      <c r="AB507" s="826" t="s">
        <v>2522</v>
      </c>
      <c r="AC507" s="826" t="s">
        <v>2523</v>
      </c>
      <c r="AD507" s="824"/>
      <c r="AE507" s="824" t="s">
        <v>55</v>
      </c>
      <c r="AF507" s="824"/>
      <c r="AG507" s="824" t="s">
        <v>55</v>
      </c>
      <c r="AH507" s="827" t="s">
        <v>2524</v>
      </c>
      <c r="AI507" s="827" t="s">
        <v>2525</v>
      </c>
      <c r="AJ507" s="824" t="s">
        <v>2526</v>
      </c>
      <c r="AK507" s="824" t="s">
        <v>239</v>
      </c>
      <c r="AL507" s="827" t="s">
        <v>2525</v>
      </c>
      <c r="AM507" s="822"/>
    </row>
    <row r="508" spans="1:39" ht="56.25">
      <c r="A508" s="740" t="s">
        <v>2471</v>
      </c>
      <c r="B508" s="294" t="s">
        <v>2527</v>
      </c>
      <c r="C508" s="828"/>
      <c r="D508" s="47" t="s">
        <v>55</v>
      </c>
      <c r="E508" s="828"/>
      <c r="F508" s="829" t="s">
        <v>2528</v>
      </c>
      <c r="G508" s="826"/>
      <c r="H508" s="826"/>
      <c r="I508" s="827">
        <v>58</v>
      </c>
      <c r="J508" s="826"/>
      <c r="K508" s="473">
        <f>SUM(G508:J508)</f>
        <v>58</v>
      </c>
      <c r="L508" s="39" t="s">
        <v>2529</v>
      </c>
      <c r="M508" s="48" t="s">
        <v>2530</v>
      </c>
      <c r="N508" s="47">
        <v>115</v>
      </c>
      <c r="O508" s="47" t="s">
        <v>1058</v>
      </c>
      <c r="P508" s="48" t="s">
        <v>2531</v>
      </c>
      <c r="Q508" s="47" t="s">
        <v>239</v>
      </c>
      <c r="R508" s="48" t="s">
        <v>2506</v>
      </c>
      <c r="S508" s="824">
        <f>SUM(K508)</f>
        <v>58</v>
      </c>
      <c r="T508" s="824">
        <v>58</v>
      </c>
      <c r="U508" s="824">
        <f>SUM(T508)</f>
        <v>58</v>
      </c>
      <c r="V508" s="826" t="s">
        <v>2532</v>
      </c>
      <c r="W508" s="824">
        <v>9</v>
      </c>
      <c r="X508" s="824">
        <v>570</v>
      </c>
      <c r="Y508" s="824" t="s">
        <v>239</v>
      </c>
      <c r="Z508" s="824" t="s">
        <v>239</v>
      </c>
      <c r="AA508" s="824" t="s">
        <v>239</v>
      </c>
      <c r="AB508" s="826" t="s">
        <v>2533</v>
      </c>
      <c r="AC508" s="826" t="s">
        <v>2534</v>
      </c>
      <c r="AD508" s="824">
        <v>1</v>
      </c>
      <c r="AE508" s="824"/>
      <c r="AF508" s="824">
        <v>1</v>
      </c>
      <c r="AG508" s="824"/>
      <c r="AH508" s="826" t="s">
        <v>2535</v>
      </c>
      <c r="AI508" s="826" t="s">
        <v>2536</v>
      </c>
      <c r="AJ508" s="833" t="s">
        <v>2526</v>
      </c>
      <c r="AK508" s="824" t="s">
        <v>239</v>
      </c>
      <c r="AL508" s="824"/>
      <c r="AM508" s="822" t="s">
        <v>2537</v>
      </c>
    </row>
    <row r="509" spans="1:39" ht="102.75">
      <c r="A509" s="740" t="s">
        <v>2471</v>
      </c>
      <c r="B509" s="294" t="s">
        <v>2538</v>
      </c>
      <c r="C509" s="828"/>
      <c r="D509" s="47" t="s">
        <v>55</v>
      </c>
      <c r="E509" s="828"/>
      <c r="F509" s="48" t="s">
        <v>2539</v>
      </c>
      <c r="G509" s="824"/>
      <c r="H509" s="824"/>
      <c r="I509" s="47">
        <v>58</v>
      </c>
      <c r="J509" s="824"/>
      <c r="K509" s="473">
        <f>SUM(G509:J509)</f>
        <v>58</v>
      </c>
      <c r="L509" s="39" t="s">
        <v>2540</v>
      </c>
      <c r="M509" s="48" t="s">
        <v>2530</v>
      </c>
      <c r="N509" s="47">
        <v>115</v>
      </c>
      <c r="O509" s="47" t="s">
        <v>1058</v>
      </c>
      <c r="P509" s="48" t="s">
        <v>2531</v>
      </c>
      <c r="Q509" s="47" t="s">
        <v>239</v>
      </c>
      <c r="R509" s="48" t="s">
        <v>2506</v>
      </c>
      <c r="S509" s="824">
        <v>52</v>
      </c>
      <c r="T509" s="824">
        <v>52</v>
      </c>
      <c r="U509" s="824">
        <f>SUM(T509)</f>
        <v>52</v>
      </c>
      <c r="V509" s="826" t="s">
        <v>2532</v>
      </c>
      <c r="W509" s="824">
        <v>9</v>
      </c>
      <c r="X509" s="824">
        <v>570</v>
      </c>
      <c r="Y509" s="824" t="s">
        <v>239</v>
      </c>
      <c r="Z509" s="824" t="s">
        <v>239</v>
      </c>
      <c r="AA509" s="824" t="s">
        <v>1058</v>
      </c>
      <c r="AB509" s="826" t="s">
        <v>2533</v>
      </c>
      <c r="AC509" s="826" t="s">
        <v>2534</v>
      </c>
      <c r="AD509" s="824">
        <v>1</v>
      </c>
      <c r="AE509" s="824"/>
      <c r="AF509" s="824">
        <v>1</v>
      </c>
      <c r="AG509" s="824"/>
      <c r="AH509" s="826" t="s">
        <v>2541</v>
      </c>
      <c r="AI509" s="826" t="s">
        <v>2542</v>
      </c>
      <c r="AJ509" s="824" t="s">
        <v>2526</v>
      </c>
      <c r="AK509" s="824" t="s">
        <v>239</v>
      </c>
      <c r="AL509" s="824"/>
      <c r="AM509" s="822" t="s">
        <v>2537</v>
      </c>
    </row>
    <row r="510" spans="1:39" ht="78.75">
      <c r="A510" s="740" t="s">
        <v>2471</v>
      </c>
      <c r="B510" s="294" t="s">
        <v>2543</v>
      </c>
      <c r="C510" s="828"/>
      <c r="D510" s="47" t="s">
        <v>55</v>
      </c>
      <c r="E510" s="828"/>
      <c r="F510" s="48" t="s">
        <v>2544</v>
      </c>
      <c r="G510" s="824"/>
      <c r="H510" s="824"/>
      <c r="I510" s="47">
        <v>58</v>
      </c>
      <c r="J510" s="824"/>
      <c r="K510" s="473">
        <v>58</v>
      </c>
      <c r="L510" s="39" t="s">
        <v>2529</v>
      </c>
      <c r="M510" s="48" t="s">
        <v>2530</v>
      </c>
      <c r="N510" s="47">
        <v>115</v>
      </c>
      <c r="O510" s="47" t="s">
        <v>1058</v>
      </c>
      <c r="P510" s="48" t="s">
        <v>2531</v>
      </c>
      <c r="Q510" s="47" t="s">
        <v>239</v>
      </c>
      <c r="R510" s="48" t="s">
        <v>2506</v>
      </c>
      <c r="S510" s="824">
        <v>58</v>
      </c>
      <c r="T510" s="824">
        <v>58</v>
      </c>
      <c r="U510" s="824">
        <v>58</v>
      </c>
      <c r="V510" s="826" t="s">
        <v>2532</v>
      </c>
      <c r="W510" s="824">
        <v>0</v>
      </c>
      <c r="X510" s="824">
        <v>0</v>
      </c>
      <c r="Y510" s="824"/>
      <c r="Z510" s="824"/>
      <c r="AA510" s="824"/>
      <c r="AB510" s="824">
        <v>0</v>
      </c>
      <c r="AC510" s="826" t="s">
        <v>239</v>
      </c>
      <c r="AD510" s="824"/>
      <c r="AE510" s="824"/>
      <c r="AF510" s="824"/>
      <c r="AG510" s="824"/>
      <c r="AH510" s="826" t="s">
        <v>2545</v>
      </c>
      <c r="AI510" s="826" t="s">
        <v>2546</v>
      </c>
      <c r="AJ510" s="824" t="s">
        <v>2526</v>
      </c>
      <c r="AK510" s="824" t="s">
        <v>239</v>
      </c>
      <c r="AL510" s="824"/>
      <c r="AM510" s="822" t="s">
        <v>2547</v>
      </c>
    </row>
    <row r="511" spans="1:39" ht="91.5">
      <c r="A511" s="740" t="s">
        <v>2471</v>
      </c>
      <c r="B511" s="294" t="s">
        <v>2548</v>
      </c>
      <c r="C511" s="828"/>
      <c r="D511" s="47" t="s">
        <v>55</v>
      </c>
      <c r="E511" s="828"/>
      <c r="F511" s="48" t="s">
        <v>2549</v>
      </c>
      <c r="G511" s="824"/>
      <c r="H511" s="824"/>
      <c r="I511" s="47">
        <v>51</v>
      </c>
      <c r="J511" s="824"/>
      <c r="K511" s="473">
        <v>51</v>
      </c>
      <c r="L511" s="39" t="s">
        <v>2550</v>
      </c>
      <c r="M511" s="48" t="s">
        <v>2530</v>
      </c>
      <c r="N511" s="47">
        <v>115</v>
      </c>
      <c r="O511" s="47" t="s">
        <v>239</v>
      </c>
      <c r="P511" s="48" t="s">
        <v>2551</v>
      </c>
      <c r="Q511" s="47" t="s">
        <v>239</v>
      </c>
      <c r="R511" s="48" t="s">
        <v>2506</v>
      </c>
      <c r="S511" s="824">
        <v>75</v>
      </c>
      <c r="T511" s="824">
        <v>75</v>
      </c>
      <c r="U511" s="824">
        <v>75</v>
      </c>
      <c r="V511" s="826" t="s">
        <v>2532</v>
      </c>
      <c r="W511" s="824">
        <v>10</v>
      </c>
      <c r="X511" s="834">
        <v>480</v>
      </c>
      <c r="Y511" s="824"/>
      <c r="Z511" s="824"/>
      <c r="AA511" s="824"/>
      <c r="AB511" s="826" t="s">
        <v>2552</v>
      </c>
      <c r="AC511" s="826" t="s">
        <v>2534</v>
      </c>
      <c r="AD511" s="824">
        <v>1</v>
      </c>
      <c r="AE511" s="824"/>
      <c r="AF511" s="824">
        <v>1</v>
      </c>
      <c r="AG511" s="824"/>
      <c r="AH511" s="826" t="s">
        <v>2553</v>
      </c>
      <c r="AI511" s="827" t="s">
        <v>2554</v>
      </c>
      <c r="AJ511" s="824" t="s">
        <v>2526</v>
      </c>
      <c r="AK511" s="824" t="s">
        <v>239</v>
      </c>
      <c r="AL511" s="824"/>
      <c r="AM511" s="822" t="s">
        <v>2555</v>
      </c>
    </row>
    <row r="512" spans="1:39" ht="56.25">
      <c r="A512" s="740" t="s">
        <v>2471</v>
      </c>
      <c r="B512" s="294" t="s">
        <v>2556</v>
      </c>
      <c r="C512" s="828"/>
      <c r="D512" s="47" t="s">
        <v>55</v>
      </c>
      <c r="E512" s="828"/>
      <c r="F512" s="48" t="s">
        <v>2557</v>
      </c>
      <c r="G512" s="824"/>
      <c r="H512" s="824"/>
      <c r="I512" s="47">
        <v>1</v>
      </c>
      <c r="J512" s="824"/>
      <c r="K512" s="473">
        <v>1</v>
      </c>
      <c r="L512" s="39" t="s">
        <v>2550</v>
      </c>
      <c r="M512" s="48" t="s">
        <v>2530</v>
      </c>
      <c r="N512" s="47">
        <v>115</v>
      </c>
      <c r="O512" s="47" t="s">
        <v>239</v>
      </c>
      <c r="P512" s="48" t="s">
        <v>2551</v>
      </c>
      <c r="Q512" s="47" t="s">
        <v>239</v>
      </c>
      <c r="R512" s="48" t="s">
        <v>2506</v>
      </c>
      <c r="S512" s="824">
        <v>75</v>
      </c>
      <c r="T512" s="824">
        <v>75</v>
      </c>
      <c r="U512" s="824">
        <v>75</v>
      </c>
      <c r="V512" s="826" t="s">
        <v>2532</v>
      </c>
      <c r="W512" s="824">
        <v>10</v>
      </c>
      <c r="X512" s="834">
        <v>480</v>
      </c>
      <c r="Y512" s="824"/>
      <c r="Z512" s="824"/>
      <c r="AA512" s="824"/>
      <c r="AB512" s="826" t="s">
        <v>2552</v>
      </c>
      <c r="AC512" s="826" t="s">
        <v>2534</v>
      </c>
      <c r="AD512" s="824">
        <v>1</v>
      </c>
      <c r="AE512" s="824"/>
      <c r="AF512" s="824">
        <v>1</v>
      </c>
      <c r="AG512" s="824"/>
      <c r="AH512" s="826" t="s">
        <v>2558</v>
      </c>
      <c r="AI512" s="826" t="s">
        <v>2559</v>
      </c>
      <c r="AJ512" s="824" t="s">
        <v>2526</v>
      </c>
      <c r="AK512" s="824" t="s">
        <v>239</v>
      </c>
      <c r="AL512" s="824"/>
      <c r="AM512" s="822" t="s">
        <v>2555</v>
      </c>
    </row>
    <row r="513" spans="1:39" ht="78.75">
      <c r="A513" s="740" t="s">
        <v>2471</v>
      </c>
      <c r="B513" s="294" t="s">
        <v>2560</v>
      </c>
      <c r="C513" s="828"/>
      <c r="D513" s="47" t="s">
        <v>55</v>
      </c>
      <c r="E513" s="828"/>
      <c r="F513" s="48" t="s">
        <v>2561</v>
      </c>
      <c r="G513" s="824"/>
      <c r="H513" s="824"/>
      <c r="I513" s="47">
        <v>1</v>
      </c>
      <c r="J513" s="824"/>
      <c r="K513" s="473">
        <v>1</v>
      </c>
      <c r="L513" s="39" t="s">
        <v>2550</v>
      </c>
      <c r="M513" s="48" t="s">
        <v>2530</v>
      </c>
      <c r="N513" s="47">
        <v>115</v>
      </c>
      <c r="O513" s="47" t="s">
        <v>239</v>
      </c>
      <c r="P513" s="48" t="s">
        <v>2562</v>
      </c>
      <c r="Q513" s="47" t="s">
        <v>239</v>
      </c>
      <c r="R513" s="48" t="s">
        <v>2506</v>
      </c>
      <c r="S513" s="824">
        <v>75</v>
      </c>
      <c r="T513" s="824">
        <v>75</v>
      </c>
      <c r="U513" s="824">
        <v>75</v>
      </c>
      <c r="V513" s="827" t="s">
        <v>2521</v>
      </c>
      <c r="W513" s="824">
        <v>10</v>
      </c>
      <c r="X513" s="824">
        <v>160</v>
      </c>
      <c r="Y513" s="824"/>
      <c r="Z513" s="824"/>
      <c r="AA513" s="824"/>
      <c r="AB513" s="826" t="s">
        <v>2552</v>
      </c>
      <c r="AC513" s="835">
        <v>43009</v>
      </c>
      <c r="AD513" s="824" t="s">
        <v>239</v>
      </c>
      <c r="AE513" s="824"/>
      <c r="AF513" s="824" t="s">
        <v>239</v>
      </c>
      <c r="AG513" s="824"/>
      <c r="AH513" s="827" t="s">
        <v>2563</v>
      </c>
      <c r="AI513" s="827" t="s">
        <v>2564</v>
      </c>
      <c r="AJ513" s="824" t="s">
        <v>2526</v>
      </c>
      <c r="AK513" s="824">
        <v>61</v>
      </c>
      <c r="AL513" s="824"/>
      <c r="AM513" s="822" t="s">
        <v>2565</v>
      </c>
    </row>
    <row r="514" spans="1:39" ht="102.75">
      <c r="A514" s="740" t="s">
        <v>2471</v>
      </c>
      <c r="B514" s="294" t="s">
        <v>2566</v>
      </c>
      <c r="C514" s="828"/>
      <c r="D514" s="47"/>
      <c r="E514" s="47" t="s">
        <v>55</v>
      </c>
      <c r="F514" s="48" t="s">
        <v>2567</v>
      </c>
      <c r="G514" s="824"/>
      <c r="H514" s="824"/>
      <c r="I514" s="47">
        <v>1</v>
      </c>
      <c r="J514" s="824"/>
      <c r="K514" s="473">
        <v>1</v>
      </c>
      <c r="L514" s="39" t="s">
        <v>2568</v>
      </c>
      <c r="M514" s="48" t="s">
        <v>2569</v>
      </c>
      <c r="N514" s="47">
        <v>115</v>
      </c>
      <c r="O514" s="47" t="s">
        <v>239</v>
      </c>
      <c r="P514" s="48" t="s">
        <v>2570</v>
      </c>
      <c r="Q514" s="47" t="s">
        <v>239</v>
      </c>
      <c r="R514" s="48" t="s">
        <v>2571</v>
      </c>
      <c r="S514" s="824">
        <v>0</v>
      </c>
      <c r="T514" s="824">
        <v>0</v>
      </c>
      <c r="U514" s="824">
        <v>0</v>
      </c>
      <c r="V514" s="826" t="s">
        <v>2521</v>
      </c>
      <c r="W514" s="824">
        <v>10</v>
      </c>
      <c r="X514" s="824">
        <v>160</v>
      </c>
      <c r="Y514" s="824"/>
      <c r="Z514" s="824"/>
      <c r="AA514" s="824"/>
      <c r="AB514" s="826" t="s">
        <v>2552</v>
      </c>
      <c r="AC514" s="835">
        <v>43009</v>
      </c>
      <c r="AD514" s="824">
        <v>1</v>
      </c>
      <c r="AE514" s="824"/>
      <c r="AF514" s="824">
        <v>1</v>
      </c>
      <c r="AG514" s="824"/>
      <c r="AH514" s="48" t="s">
        <v>2572</v>
      </c>
      <c r="AI514" s="827" t="s">
        <v>2573</v>
      </c>
      <c r="AJ514" s="824" t="s">
        <v>2526</v>
      </c>
      <c r="AK514" s="824">
        <v>61</v>
      </c>
      <c r="AL514" s="824"/>
      <c r="AM514" s="822" t="s">
        <v>2565</v>
      </c>
    </row>
    <row r="515" spans="1:39" ht="91.5">
      <c r="A515" s="740" t="s">
        <v>2471</v>
      </c>
      <c r="B515" s="294" t="s">
        <v>2574</v>
      </c>
      <c r="C515" s="828"/>
      <c r="D515" s="47"/>
      <c r="E515" s="47" t="s">
        <v>55</v>
      </c>
      <c r="F515" s="48" t="s">
        <v>2575</v>
      </c>
      <c r="G515" s="824"/>
      <c r="H515" s="824"/>
      <c r="I515" s="47">
        <v>1</v>
      </c>
      <c r="J515" s="824"/>
      <c r="K515" s="473">
        <v>1</v>
      </c>
      <c r="L515" s="39" t="s">
        <v>2576</v>
      </c>
      <c r="M515" s="48" t="s">
        <v>2577</v>
      </c>
      <c r="N515" s="47">
        <v>115</v>
      </c>
      <c r="O515" s="47" t="s">
        <v>239</v>
      </c>
      <c r="P515" s="48" t="s">
        <v>2578</v>
      </c>
      <c r="Q515" s="47" t="s">
        <v>239</v>
      </c>
      <c r="R515" s="48" t="s">
        <v>2579</v>
      </c>
      <c r="S515" s="824">
        <v>0</v>
      </c>
      <c r="T515" s="824">
        <v>0</v>
      </c>
      <c r="U515" s="824">
        <v>0</v>
      </c>
      <c r="V515" s="824" t="s">
        <v>239</v>
      </c>
      <c r="W515" s="824" t="s">
        <v>239</v>
      </c>
      <c r="X515" s="824" t="s">
        <v>239</v>
      </c>
      <c r="Y515" s="824"/>
      <c r="Z515" s="824"/>
      <c r="AA515" s="824"/>
      <c r="AB515" s="824" t="s">
        <v>1058</v>
      </c>
      <c r="AC515" s="824" t="s">
        <v>239</v>
      </c>
      <c r="AD515" s="824" t="s">
        <v>239</v>
      </c>
      <c r="AE515" s="824"/>
      <c r="AF515" s="824" t="s">
        <v>239</v>
      </c>
      <c r="AG515" s="824"/>
      <c r="AH515" s="827" t="s">
        <v>2580</v>
      </c>
      <c r="AI515" s="824" t="s">
        <v>239</v>
      </c>
      <c r="AJ515" s="824" t="s">
        <v>2526</v>
      </c>
      <c r="AK515" s="824" t="s">
        <v>239</v>
      </c>
      <c r="AL515" s="824"/>
      <c r="AM515" s="822" t="s">
        <v>2492</v>
      </c>
    </row>
    <row r="516" spans="1:39" ht="123.75">
      <c r="A516" s="740" t="s">
        <v>2471</v>
      </c>
      <c r="B516" s="294" t="s">
        <v>2581</v>
      </c>
      <c r="C516" s="47"/>
      <c r="D516" s="48" t="s">
        <v>55</v>
      </c>
      <c r="E516" s="48" t="s">
        <v>55</v>
      </c>
      <c r="F516" s="48" t="s">
        <v>2582</v>
      </c>
      <c r="G516" s="836"/>
      <c r="H516" s="836"/>
      <c r="I516" s="836">
        <v>55</v>
      </c>
      <c r="J516" s="836">
        <v>24</v>
      </c>
      <c r="K516" s="836">
        <f t="shared" ref="K516:K519" si="58">SUM(G516:J516)</f>
        <v>79</v>
      </c>
      <c r="L516" s="48" t="s">
        <v>2583</v>
      </c>
      <c r="M516" s="837" t="s">
        <v>2584</v>
      </c>
      <c r="N516" s="47">
        <v>115</v>
      </c>
      <c r="O516" s="47" t="s">
        <v>239</v>
      </c>
      <c r="P516" s="200" t="s">
        <v>2585</v>
      </c>
      <c r="Q516" s="200">
        <f>92*2</f>
        <v>184</v>
      </c>
      <c r="R516" s="200" t="s">
        <v>2586</v>
      </c>
      <c r="S516" s="825">
        <v>47</v>
      </c>
      <c r="T516" s="825">
        <v>94</v>
      </c>
      <c r="U516" s="825">
        <v>47</v>
      </c>
      <c r="V516" s="39" t="s">
        <v>2587</v>
      </c>
      <c r="W516" s="825">
        <v>5</v>
      </c>
      <c r="X516" s="825">
        <v>752</v>
      </c>
      <c r="Y516" s="825" t="s">
        <v>1058</v>
      </c>
      <c r="Z516" s="825" t="s">
        <v>239</v>
      </c>
      <c r="AA516" s="825" t="s">
        <v>239</v>
      </c>
      <c r="AB516" s="825" t="s">
        <v>1257</v>
      </c>
      <c r="AC516" s="39" t="s">
        <v>2588</v>
      </c>
      <c r="AD516" s="834"/>
      <c r="AE516" s="825">
        <v>1</v>
      </c>
      <c r="AF516" s="825"/>
      <c r="AG516" s="825">
        <v>1</v>
      </c>
      <c r="AH516" s="39" t="s">
        <v>2589</v>
      </c>
      <c r="AI516" s="39" t="s">
        <v>2590</v>
      </c>
      <c r="AJ516" s="825" t="s">
        <v>2526</v>
      </c>
      <c r="AK516" s="825">
        <v>94</v>
      </c>
      <c r="AL516" s="834"/>
      <c r="AM516" s="822" t="s">
        <v>2591</v>
      </c>
    </row>
    <row r="517" spans="1:39" ht="80.25">
      <c r="A517" s="740" t="s">
        <v>2471</v>
      </c>
      <c r="B517" s="294" t="s">
        <v>2592</v>
      </c>
      <c r="C517" s="47"/>
      <c r="D517" s="48" t="s">
        <v>55</v>
      </c>
      <c r="E517" s="48" t="s">
        <v>55</v>
      </c>
      <c r="F517" s="39" t="s">
        <v>2593</v>
      </c>
      <c r="G517" s="836"/>
      <c r="H517" s="836"/>
      <c r="I517" s="836">
        <v>283</v>
      </c>
      <c r="J517" s="836">
        <v>283</v>
      </c>
      <c r="K517" s="473">
        <f t="shared" si="58"/>
        <v>566</v>
      </c>
      <c r="L517" s="39" t="s">
        <v>2594</v>
      </c>
      <c r="M517" s="839" t="s">
        <v>2595</v>
      </c>
      <c r="N517" s="47">
        <v>115</v>
      </c>
      <c r="O517" s="47" t="s">
        <v>239</v>
      </c>
      <c r="P517" s="200" t="s">
        <v>2596</v>
      </c>
      <c r="Q517" s="47">
        <f>1132*2</f>
        <v>2264</v>
      </c>
      <c r="R517" s="200" t="s">
        <v>2586</v>
      </c>
      <c r="S517" s="825">
        <v>283</v>
      </c>
      <c r="T517" s="825">
        <v>283</v>
      </c>
      <c r="U517" s="825">
        <v>283</v>
      </c>
      <c r="V517" s="39" t="s">
        <v>2587</v>
      </c>
      <c r="W517" s="825">
        <v>5</v>
      </c>
      <c r="X517" s="825">
        <v>283</v>
      </c>
      <c r="Y517" s="825" t="s">
        <v>1058</v>
      </c>
      <c r="Z517" s="825" t="s">
        <v>239</v>
      </c>
      <c r="AA517" s="825" t="s">
        <v>239</v>
      </c>
      <c r="AB517" s="825" t="s">
        <v>1257</v>
      </c>
      <c r="AC517" s="840">
        <v>43009</v>
      </c>
      <c r="AD517" s="825"/>
      <c r="AE517" s="825">
        <v>1</v>
      </c>
      <c r="AF517" s="825"/>
      <c r="AG517" s="825">
        <v>1</v>
      </c>
      <c r="AH517" s="39" t="s">
        <v>2597</v>
      </c>
      <c r="AI517" s="39" t="s">
        <v>2598</v>
      </c>
      <c r="AJ517" s="825" t="s">
        <v>2526</v>
      </c>
      <c r="AK517" s="825">
        <v>283</v>
      </c>
      <c r="AL517" s="834"/>
      <c r="AM517" s="822" t="s">
        <v>2565</v>
      </c>
    </row>
    <row r="518" spans="1:39" ht="102.75">
      <c r="A518" s="740" t="s">
        <v>2471</v>
      </c>
      <c r="B518" s="294" t="s">
        <v>2599</v>
      </c>
      <c r="C518" s="48" t="s">
        <v>55</v>
      </c>
      <c r="D518" s="47"/>
      <c r="E518" s="47"/>
      <c r="F518" s="39" t="s">
        <v>2600</v>
      </c>
      <c r="G518" s="836"/>
      <c r="H518" s="836"/>
      <c r="I518" s="836">
        <v>400</v>
      </c>
      <c r="J518" s="836"/>
      <c r="K518" s="473">
        <f t="shared" si="58"/>
        <v>400</v>
      </c>
      <c r="L518" s="837" t="s">
        <v>2601</v>
      </c>
      <c r="M518" s="837" t="s">
        <v>2602</v>
      </c>
      <c r="N518" s="47">
        <v>115</v>
      </c>
      <c r="O518" s="47" t="s">
        <v>1058</v>
      </c>
      <c r="P518" s="200" t="s">
        <v>2585</v>
      </c>
      <c r="Q518" s="47">
        <v>400</v>
      </c>
      <c r="R518" s="200" t="s">
        <v>2586</v>
      </c>
      <c r="S518" s="825">
        <v>400</v>
      </c>
      <c r="T518" s="825">
        <v>400</v>
      </c>
      <c r="U518" s="825">
        <v>283</v>
      </c>
      <c r="V518" s="39" t="s">
        <v>2587</v>
      </c>
      <c r="W518" s="825">
        <v>1</v>
      </c>
      <c r="X518" s="825">
        <v>16</v>
      </c>
      <c r="Y518" s="802" t="s">
        <v>2603</v>
      </c>
      <c r="Z518" s="825">
        <v>10</v>
      </c>
      <c r="AA518" s="825">
        <v>10</v>
      </c>
      <c r="AB518" s="825" t="s">
        <v>1257</v>
      </c>
      <c r="AC518" s="39" t="s">
        <v>2604</v>
      </c>
      <c r="AD518" s="834"/>
      <c r="AE518" s="825">
        <v>1</v>
      </c>
      <c r="AF518" s="825"/>
      <c r="AG518" s="825">
        <v>1</v>
      </c>
      <c r="AH518" s="39" t="s">
        <v>2605</v>
      </c>
      <c r="AI518" s="39" t="s">
        <v>2606</v>
      </c>
      <c r="AJ518" s="825" t="s">
        <v>2526</v>
      </c>
      <c r="AK518" s="825" t="s">
        <v>239</v>
      </c>
      <c r="AL518" s="825"/>
      <c r="AM518" s="841" t="s">
        <v>2607</v>
      </c>
    </row>
    <row r="519" spans="1:39" ht="102.75">
      <c r="A519" s="740" t="s">
        <v>2471</v>
      </c>
      <c r="B519" s="294" t="s">
        <v>2608</v>
      </c>
      <c r="C519" s="48" t="s">
        <v>55</v>
      </c>
      <c r="D519" s="47"/>
      <c r="E519" s="47"/>
      <c r="F519" s="48" t="s">
        <v>2609</v>
      </c>
      <c r="G519" s="836"/>
      <c r="H519" s="836"/>
      <c r="I519" s="836">
        <v>11</v>
      </c>
      <c r="J519" s="836"/>
      <c r="K519" s="473">
        <f t="shared" si="58"/>
        <v>11</v>
      </c>
      <c r="L519" s="839" t="s">
        <v>2610</v>
      </c>
      <c r="M519" s="39" t="s">
        <v>2611</v>
      </c>
      <c r="N519" s="201">
        <v>115</v>
      </c>
      <c r="O519" s="47" t="s">
        <v>1058</v>
      </c>
      <c r="P519" s="200" t="s">
        <v>2612</v>
      </c>
      <c r="Q519" s="47">
        <v>11</v>
      </c>
      <c r="R519" s="200" t="s">
        <v>2586</v>
      </c>
      <c r="S519" s="825">
        <v>11</v>
      </c>
      <c r="T519" s="825">
        <v>11</v>
      </c>
      <c r="U519" s="825">
        <v>1</v>
      </c>
      <c r="V519" s="39" t="s">
        <v>2613</v>
      </c>
      <c r="W519" s="825">
        <v>1</v>
      </c>
      <c r="X519" s="825" t="s">
        <v>285</v>
      </c>
      <c r="Y519" s="825" t="s">
        <v>1058</v>
      </c>
      <c r="Z519" s="825" t="s">
        <v>239</v>
      </c>
      <c r="AA519" s="825" t="s">
        <v>239</v>
      </c>
      <c r="AB519" s="825" t="s">
        <v>1257</v>
      </c>
      <c r="AC519" s="39" t="s">
        <v>2614</v>
      </c>
      <c r="AD519" s="825"/>
      <c r="AE519" s="825">
        <v>1</v>
      </c>
      <c r="AF519" s="825"/>
      <c r="AG519" s="825">
        <v>1</v>
      </c>
      <c r="AH519" s="39" t="s">
        <v>2615</v>
      </c>
      <c r="AI519" s="39" t="s">
        <v>2616</v>
      </c>
      <c r="AJ519" s="825" t="s">
        <v>2526</v>
      </c>
      <c r="AK519" s="825">
        <v>11</v>
      </c>
      <c r="AL519" s="825"/>
      <c r="AM519" s="841" t="s">
        <v>2617</v>
      </c>
    </row>
    <row r="520" spans="1:39" ht="102.75">
      <c r="A520" s="740" t="s">
        <v>2471</v>
      </c>
      <c r="B520" s="912" t="s">
        <v>2618</v>
      </c>
      <c r="C520" s="843" t="s">
        <v>55</v>
      </c>
      <c r="D520" s="843"/>
      <c r="E520" s="843" t="s">
        <v>55</v>
      </c>
      <c r="F520" s="844" t="s">
        <v>2619</v>
      </c>
      <c r="G520" s="844"/>
      <c r="H520" s="844"/>
      <c r="I520" s="845">
        <v>3</v>
      </c>
      <c r="J520" s="844">
        <v>3</v>
      </c>
      <c r="K520" s="844">
        <v>6</v>
      </c>
      <c r="L520" s="846" t="s">
        <v>2620</v>
      </c>
      <c r="M520" s="847" t="s">
        <v>2621</v>
      </c>
      <c r="N520" s="846">
        <v>104</v>
      </c>
      <c r="O520" s="846" t="s">
        <v>2622</v>
      </c>
      <c r="P520" s="844" t="s">
        <v>2623</v>
      </c>
      <c r="Q520" s="846">
        <v>6</v>
      </c>
      <c r="R520" s="844" t="s">
        <v>2624</v>
      </c>
      <c r="S520" s="848">
        <v>6</v>
      </c>
      <c r="T520" s="848">
        <v>4</v>
      </c>
      <c r="U520" s="848">
        <v>6</v>
      </c>
      <c r="V520" s="849" t="s">
        <v>2625</v>
      </c>
      <c r="W520" s="850" t="s">
        <v>239</v>
      </c>
      <c r="X520" s="850" t="s">
        <v>239</v>
      </c>
      <c r="Y520" s="850" t="s">
        <v>2626</v>
      </c>
      <c r="Z520" s="850">
        <v>2</v>
      </c>
      <c r="AA520" s="850" t="s">
        <v>508</v>
      </c>
      <c r="AB520" s="849" t="s">
        <v>2627</v>
      </c>
      <c r="AC520" s="827" t="s">
        <v>2628</v>
      </c>
      <c r="AD520" s="850"/>
      <c r="AE520" s="850">
        <v>1</v>
      </c>
      <c r="AF520" s="850"/>
      <c r="AG520" s="850">
        <v>1</v>
      </c>
      <c r="AH520" s="849" t="s">
        <v>2629</v>
      </c>
      <c r="AI520" s="849" t="s">
        <v>2630</v>
      </c>
      <c r="AJ520" s="851"/>
      <c r="AK520" s="852" t="s">
        <v>239</v>
      </c>
      <c r="AL520" s="850"/>
      <c r="AM520" s="822" t="s">
        <v>2631</v>
      </c>
    </row>
    <row r="521" spans="1:39" ht="127.5">
      <c r="A521" s="740" t="s">
        <v>2471</v>
      </c>
      <c r="B521" s="913" t="s">
        <v>2632</v>
      </c>
      <c r="C521" s="843"/>
      <c r="D521" s="843"/>
      <c r="E521" s="843" t="s">
        <v>72</v>
      </c>
      <c r="F521" s="844" t="s">
        <v>2633</v>
      </c>
      <c r="G521" s="844"/>
      <c r="H521" s="844"/>
      <c r="I521" s="854">
        <v>86</v>
      </c>
      <c r="J521" s="844">
        <v>86</v>
      </c>
      <c r="K521" s="844">
        <v>172</v>
      </c>
      <c r="L521" s="846" t="s">
        <v>2634</v>
      </c>
      <c r="M521" s="847" t="s">
        <v>2635</v>
      </c>
      <c r="N521" s="846">
        <v>104</v>
      </c>
      <c r="O521" s="846" t="s">
        <v>1058</v>
      </c>
      <c r="P521" s="844" t="s">
        <v>2636</v>
      </c>
      <c r="Q521" s="846" t="s">
        <v>2637</v>
      </c>
      <c r="R521" s="844" t="s">
        <v>2624</v>
      </c>
      <c r="S521" s="848">
        <v>85</v>
      </c>
      <c r="T521" s="852" t="s">
        <v>2638</v>
      </c>
      <c r="U521" s="852">
        <v>85</v>
      </c>
      <c r="V521" s="852" t="s">
        <v>2639</v>
      </c>
      <c r="W521" s="848">
        <v>8</v>
      </c>
      <c r="X521" s="848">
        <v>8</v>
      </c>
      <c r="Y521" s="852" t="s">
        <v>239</v>
      </c>
      <c r="Z521" s="848">
        <v>8</v>
      </c>
      <c r="AA521" s="852" t="s">
        <v>239</v>
      </c>
      <c r="AB521" s="852" t="s">
        <v>2640</v>
      </c>
      <c r="AC521" s="827" t="s">
        <v>2628</v>
      </c>
      <c r="AD521" s="848"/>
      <c r="AE521" s="848">
        <v>1</v>
      </c>
      <c r="AF521" s="848">
        <v>1</v>
      </c>
      <c r="AG521" s="848"/>
      <c r="AH521" s="852" t="s">
        <v>2641</v>
      </c>
      <c r="AI521" s="852" t="s">
        <v>2642</v>
      </c>
      <c r="AJ521" s="855">
        <v>1</v>
      </c>
      <c r="AK521" s="848" t="s">
        <v>239</v>
      </c>
      <c r="AL521" s="852" t="s">
        <v>2643</v>
      </c>
      <c r="AM521" s="822"/>
    </row>
    <row r="522" spans="1:39" ht="101.25">
      <c r="A522" s="740" t="s">
        <v>2471</v>
      </c>
      <c r="B522" s="913" t="s">
        <v>2632</v>
      </c>
      <c r="C522" s="854"/>
      <c r="D522" s="854"/>
      <c r="E522" s="854" t="s">
        <v>55</v>
      </c>
      <c r="F522" s="856" t="s">
        <v>2644</v>
      </c>
      <c r="G522" s="856"/>
      <c r="H522" s="856"/>
      <c r="I522" s="856">
        <v>4</v>
      </c>
      <c r="J522" s="856">
        <v>4</v>
      </c>
      <c r="K522" s="914">
        <f t="shared" ref="K522:K526" si="59">SUM(G522:J522)</f>
        <v>8</v>
      </c>
      <c r="L522" s="856" t="s">
        <v>2645</v>
      </c>
      <c r="M522" s="856" t="s">
        <v>2635</v>
      </c>
      <c r="N522" s="848">
        <v>100</v>
      </c>
      <c r="O522" s="852" t="s">
        <v>2646</v>
      </c>
      <c r="P522" s="854" t="s">
        <v>2647</v>
      </c>
      <c r="Q522" s="848" t="s">
        <v>2648</v>
      </c>
      <c r="R522" s="844" t="s">
        <v>2624</v>
      </c>
      <c r="S522" s="836">
        <v>4</v>
      </c>
      <c r="T522" s="836">
        <v>20</v>
      </c>
      <c r="U522" s="836">
        <v>4</v>
      </c>
      <c r="V522" s="827" t="s">
        <v>2649</v>
      </c>
      <c r="W522" s="836" t="s">
        <v>239</v>
      </c>
      <c r="X522" s="836" t="s">
        <v>239</v>
      </c>
      <c r="Y522" s="827" t="s">
        <v>2650</v>
      </c>
      <c r="Z522" s="827" t="s">
        <v>2651</v>
      </c>
      <c r="AA522" s="836" t="s">
        <v>206</v>
      </c>
      <c r="AB522" s="827" t="s">
        <v>2652</v>
      </c>
      <c r="AC522" s="827" t="s">
        <v>2653</v>
      </c>
      <c r="AD522" s="836"/>
      <c r="AE522" s="836">
        <v>1</v>
      </c>
      <c r="AF522" s="836"/>
      <c r="AG522" s="836">
        <v>1</v>
      </c>
      <c r="AH522" s="827" t="s">
        <v>2654</v>
      </c>
      <c r="AI522" s="827" t="s">
        <v>2655</v>
      </c>
      <c r="AJ522" s="836" t="s">
        <v>2526</v>
      </c>
      <c r="AK522" s="47" t="s">
        <v>239</v>
      </c>
      <c r="AL522" s="836"/>
      <c r="AM522" s="822" t="s">
        <v>2631</v>
      </c>
    </row>
    <row r="523" spans="1:39" ht="102.75">
      <c r="A523" s="740" t="s">
        <v>2471</v>
      </c>
      <c r="B523" s="913" t="s">
        <v>2632</v>
      </c>
      <c r="C523" s="854" t="s">
        <v>55</v>
      </c>
      <c r="D523" s="854"/>
      <c r="E523" s="854"/>
      <c r="F523" s="856" t="s">
        <v>2656</v>
      </c>
      <c r="G523" s="854"/>
      <c r="H523" s="854"/>
      <c r="I523" s="856">
        <v>7</v>
      </c>
      <c r="J523" s="856">
        <v>6</v>
      </c>
      <c r="K523" s="914">
        <f t="shared" si="59"/>
        <v>13</v>
      </c>
      <c r="L523" s="852" t="s">
        <v>2657</v>
      </c>
      <c r="M523" s="852" t="s">
        <v>2658</v>
      </c>
      <c r="N523" s="848">
        <v>112</v>
      </c>
      <c r="O523" s="854" t="s">
        <v>2659</v>
      </c>
      <c r="P523" s="854" t="s">
        <v>2647</v>
      </c>
      <c r="Q523" s="848" t="s">
        <v>2660</v>
      </c>
      <c r="R523" s="844" t="s">
        <v>2624</v>
      </c>
      <c r="S523" s="859">
        <v>8</v>
      </c>
      <c r="T523" s="859">
        <v>8</v>
      </c>
      <c r="U523" s="859">
        <v>8</v>
      </c>
      <c r="V523" s="837" t="s">
        <v>2661</v>
      </c>
      <c r="W523" s="859">
        <v>2</v>
      </c>
      <c r="X523" s="859" t="s">
        <v>505</v>
      </c>
      <c r="Y523" s="859" t="s">
        <v>2662</v>
      </c>
      <c r="Z523" s="859">
        <v>2</v>
      </c>
      <c r="AA523" s="859" t="s">
        <v>505</v>
      </c>
      <c r="AB523" s="837" t="s">
        <v>2663</v>
      </c>
      <c r="AC523" s="827" t="s">
        <v>2628</v>
      </c>
      <c r="AD523" s="859">
        <v>1</v>
      </c>
      <c r="AE523" s="859"/>
      <c r="AF523" s="859"/>
      <c r="AG523" s="859">
        <v>1</v>
      </c>
      <c r="AH523" s="837" t="s">
        <v>2664</v>
      </c>
      <c r="AI523" s="837" t="s">
        <v>2665</v>
      </c>
      <c r="AJ523" s="860">
        <v>1</v>
      </c>
      <c r="AK523" s="47">
        <v>8</v>
      </c>
      <c r="AL523" s="859"/>
      <c r="AM523" s="822"/>
    </row>
    <row r="524" spans="1:39" ht="102.75">
      <c r="A524" s="740" t="s">
        <v>2471</v>
      </c>
      <c r="B524" s="915" t="s">
        <v>2666</v>
      </c>
      <c r="C524" s="854" t="s">
        <v>55</v>
      </c>
      <c r="D524" s="854"/>
      <c r="E524" s="854"/>
      <c r="F524" s="856" t="s">
        <v>2667</v>
      </c>
      <c r="G524" s="854"/>
      <c r="H524" s="854"/>
      <c r="I524" s="856">
        <v>3</v>
      </c>
      <c r="J524" s="856">
        <v>3</v>
      </c>
      <c r="K524" s="914">
        <f t="shared" si="59"/>
        <v>6</v>
      </c>
      <c r="L524" s="856" t="s">
        <v>2645</v>
      </c>
      <c r="M524" s="856" t="s">
        <v>2635</v>
      </c>
      <c r="N524" s="848">
        <v>106</v>
      </c>
      <c r="O524" s="856" t="s">
        <v>2668</v>
      </c>
      <c r="P524" s="856" t="s">
        <v>2669</v>
      </c>
      <c r="Q524" s="862" t="s">
        <v>2670</v>
      </c>
      <c r="R524" s="844" t="s">
        <v>2624</v>
      </c>
      <c r="S524" s="836">
        <v>3</v>
      </c>
      <c r="T524" s="836">
        <v>30</v>
      </c>
      <c r="U524" s="836">
        <v>3</v>
      </c>
      <c r="V524" s="827" t="s">
        <v>2671</v>
      </c>
      <c r="W524" s="836">
        <v>3</v>
      </c>
      <c r="X524" s="836" t="s">
        <v>505</v>
      </c>
      <c r="Y524" s="837" t="s">
        <v>2672</v>
      </c>
      <c r="Z524" s="836">
        <v>3</v>
      </c>
      <c r="AA524" s="836">
        <v>12</v>
      </c>
      <c r="AB524" s="827" t="s">
        <v>2673</v>
      </c>
      <c r="AC524" s="827" t="s">
        <v>2628</v>
      </c>
      <c r="AD524" s="836">
        <v>1</v>
      </c>
      <c r="AE524" s="836"/>
      <c r="AF524" s="836"/>
      <c r="AG524" s="836">
        <v>1</v>
      </c>
      <c r="AH524" s="827" t="s">
        <v>2674</v>
      </c>
      <c r="AI524" s="837" t="s">
        <v>2675</v>
      </c>
      <c r="AJ524" s="836" t="s">
        <v>2526</v>
      </c>
      <c r="AK524" s="47">
        <v>30</v>
      </c>
      <c r="AL524" s="836"/>
      <c r="AM524" s="822" t="s">
        <v>2631</v>
      </c>
    </row>
    <row r="525" spans="1:39" ht="114.75">
      <c r="A525" s="740" t="s">
        <v>2471</v>
      </c>
      <c r="B525" s="912" t="s">
        <v>2676</v>
      </c>
      <c r="C525" s="863" t="s">
        <v>55</v>
      </c>
      <c r="D525" s="850"/>
      <c r="E525" s="850"/>
      <c r="F525" s="864" t="s">
        <v>2677</v>
      </c>
      <c r="G525" s="850"/>
      <c r="H525" s="850"/>
      <c r="I525" s="848">
        <v>140</v>
      </c>
      <c r="J525" s="850">
        <v>143</v>
      </c>
      <c r="K525" s="872">
        <f t="shared" si="59"/>
        <v>283</v>
      </c>
      <c r="L525" s="856" t="s">
        <v>2657</v>
      </c>
      <c r="M525" s="856" t="s">
        <v>2658</v>
      </c>
      <c r="N525" s="848">
        <v>102</v>
      </c>
      <c r="O525" s="848" t="s">
        <v>2678</v>
      </c>
      <c r="P525" s="852" t="s">
        <v>2679</v>
      </c>
      <c r="Q525" s="848" t="s">
        <v>2680</v>
      </c>
      <c r="R525" s="844" t="s">
        <v>2624</v>
      </c>
      <c r="S525" s="850">
        <v>143</v>
      </c>
      <c r="T525" s="850">
        <v>387</v>
      </c>
      <c r="U525" s="850">
        <v>387</v>
      </c>
      <c r="V525" s="849" t="s">
        <v>2681</v>
      </c>
      <c r="W525" s="850" t="s">
        <v>239</v>
      </c>
      <c r="X525" s="850" t="s">
        <v>239</v>
      </c>
      <c r="Y525" s="849" t="s">
        <v>2682</v>
      </c>
      <c r="Z525" s="850" t="s">
        <v>2683</v>
      </c>
      <c r="AA525" s="849" t="s">
        <v>2684</v>
      </c>
      <c r="AB525" s="849" t="s">
        <v>2685</v>
      </c>
      <c r="AC525" s="849" t="s">
        <v>2686</v>
      </c>
      <c r="AD525" s="850"/>
      <c r="AE525" s="866">
        <v>1</v>
      </c>
      <c r="AF525" s="850"/>
      <c r="AG525" s="866">
        <v>1</v>
      </c>
      <c r="AH525" s="864" t="s">
        <v>2687</v>
      </c>
      <c r="AI525" s="849" t="s">
        <v>2688</v>
      </c>
      <c r="AJ525" s="850" t="s">
        <v>2526</v>
      </c>
      <c r="AK525" s="848" t="s">
        <v>239</v>
      </c>
      <c r="AL525" s="849"/>
      <c r="AM525" s="867" t="s">
        <v>2631</v>
      </c>
    </row>
    <row r="526" spans="1:39" ht="331.5">
      <c r="A526" s="740" t="s">
        <v>2471</v>
      </c>
      <c r="B526" s="916" t="s">
        <v>2689</v>
      </c>
      <c r="C526" s="843"/>
      <c r="D526" s="843"/>
      <c r="E526" s="843" t="s">
        <v>55</v>
      </c>
      <c r="F526" s="844" t="s">
        <v>2690</v>
      </c>
      <c r="G526" s="843"/>
      <c r="H526" s="843"/>
      <c r="I526" s="844">
        <v>4</v>
      </c>
      <c r="J526" s="844">
        <v>8</v>
      </c>
      <c r="K526" s="844">
        <f t="shared" si="59"/>
        <v>12</v>
      </c>
      <c r="L526" s="844" t="s">
        <v>2657</v>
      </c>
      <c r="M526" s="844" t="s">
        <v>2658</v>
      </c>
      <c r="N526" s="870">
        <v>107</v>
      </c>
      <c r="O526" s="846" t="s">
        <v>2691</v>
      </c>
      <c r="P526" s="846" t="s">
        <v>2669</v>
      </c>
      <c r="Q526" s="871" t="s">
        <v>2692</v>
      </c>
      <c r="R526" s="844" t="s">
        <v>2693</v>
      </c>
      <c r="S526" s="850">
        <v>11</v>
      </c>
      <c r="T526" s="850">
        <v>20</v>
      </c>
      <c r="U526" s="850">
        <v>11</v>
      </c>
      <c r="V526" s="872" t="s">
        <v>2694</v>
      </c>
      <c r="W526" s="850">
        <v>1</v>
      </c>
      <c r="X526" s="850">
        <v>30</v>
      </c>
      <c r="Y526" s="849" t="s">
        <v>239</v>
      </c>
      <c r="Z526" s="850" t="s">
        <v>239</v>
      </c>
      <c r="AA526" s="850" t="s">
        <v>1058</v>
      </c>
      <c r="AB526" s="849" t="s">
        <v>2695</v>
      </c>
      <c r="AC526" s="849" t="s">
        <v>2696</v>
      </c>
      <c r="AD526" s="850"/>
      <c r="AE526" s="850">
        <v>1</v>
      </c>
      <c r="AF526" s="850"/>
      <c r="AG526" s="850">
        <v>1</v>
      </c>
      <c r="AH526" s="849" t="s">
        <v>2697</v>
      </c>
      <c r="AI526" s="849" t="s">
        <v>2698</v>
      </c>
      <c r="AJ526" s="850" t="s">
        <v>2526</v>
      </c>
      <c r="AK526" s="848" t="s">
        <v>239</v>
      </c>
      <c r="AL526" s="850"/>
      <c r="AM526" s="873" t="s">
        <v>2631</v>
      </c>
    </row>
    <row r="527" spans="1:39" ht="112.5">
      <c r="A527" s="740" t="s">
        <v>2471</v>
      </c>
      <c r="B527" s="916" t="s">
        <v>2699</v>
      </c>
      <c r="C527" s="874"/>
      <c r="D527" s="874"/>
      <c r="E527" s="874" t="s">
        <v>55</v>
      </c>
      <c r="F527" s="875" t="s">
        <v>2700</v>
      </c>
      <c r="G527" s="876"/>
      <c r="H527" s="876"/>
      <c r="I527" s="876">
        <v>140</v>
      </c>
      <c r="J527" s="876">
        <v>143</v>
      </c>
      <c r="K527" s="473">
        <v>283</v>
      </c>
      <c r="L527" s="875" t="s">
        <v>2701</v>
      </c>
      <c r="M527" s="875" t="s">
        <v>2621</v>
      </c>
      <c r="N527" s="875">
        <v>142</v>
      </c>
      <c r="O527" s="877" t="s">
        <v>2702</v>
      </c>
      <c r="P527" s="875" t="s">
        <v>2703</v>
      </c>
      <c r="Q527" s="878">
        <v>283</v>
      </c>
      <c r="R527" s="875" t="s">
        <v>2704</v>
      </c>
      <c r="S527" s="874">
        <v>25</v>
      </c>
      <c r="T527" s="874">
        <v>25</v>
      </c>
      <c r="U527" s="874">
        <v>22</v>
      </c>
      <c r="V527" s="879" t="s">
        <v>2705</v>
      </c>
      <c r="W527" s="874">
        <v>3</v>
      </c>
      <c r="X527" s="875" t="s">
        <v>2706</v>
      </c>
      <c r="Y527" s="874"/>
      <c r="Z527" s="697"/>
      <c r="AA527" s="684"/>
      <c r="AB527" s="875" t="s">
        <v>2707</v>
      </c>
      <c r="AC527" s="875" t="s">
        <v>2708</v>
      </c>
      <c r="AD527" s="880" t="s">
        <v>57</v>
      </c>
      <c r="AE527" s="880">
        <v>1</v>
      </c>
      <c r="AF527" s="880" t="s">
        <v>57</v>
      </c>
      <c r="AG527" s="880">
        <v>1</v>
      </c>
      <c r="AH527" s="881" t="s">
        <v>2709</v>
      </c>
      <c r="AI527" s="879" t="s">
        <v>2710</v>
      </c>
      <c r="AJ527" s="880" t="s">
        <v>2711</v>
      </c>
      <c r="AK527" s="874">
        <v>25</v>
      </c>
      <c r="AL527" s="684"/>
      <c r="AM527" s="882" t="s">
        <v>2712</v>
      </c>
    </row>
    <row r="528" spans="1:39" ht="337.5">
      <c r="A528" s="740" t="s">
        <v>2471</v>
      </c>
      <c r="B528" s="911" t="s">
        <v>2713</v>
      </c>
      <c r="C528" s="828"/>
      <c r="D528" s="828"/>
      <c r="E528" s="47" t="s">
        <v>55</v>
      </c>
      <c r="F528" s="48" t="s">
        <v>2714</v>
      </c>
      <c r="G528" s="827"/>
      <c r="H528" s="827"/>
      <c r="I528" s="827">
        <v>15</v>
      </c>
      <c r="J528" s="827">
        <v>15</v>
      </c>
      <c r="K528" s="473">
        <f t="shared" ref="K528" si="60">SUM(G528:J528)</f>
        <v>30</v>
      </c>
      <c r="L528" s="875" t="s">
        <v>2645</v>
      </c>
      <c r="M528" s="48" t="s">
        <v>2621</v>
      </c>
      <c r="N528" s="47">
        <v>142</v>
      </c>
      <c r="O528" s="48" t="s">
        <v>2715</v>
      </c>
      <c r="P528" s="875" t="s">
        <v>2716</v>
      </c>
      <c r="Q528" s="883">
        <v>30</v>
      </c>
      <c r="R528" s="48" t="s">
        <v>2704</v>
      </c>
      <c r="S528" s="874">
        <v>11</v>
      </c>
      <c r="T528" s="874">
        <v>11</v>
      </c>
      <c r="U528" s="875">
        <v>11</v>
      </c>
      <c r="V528" s="884" t="s">
        <v>2717</v>
      </c>
      <c r="W528" s="874">
        <v>3</v>
      </c>
      <c r="X528" s="874" t="s">
        <v>1814</v>
      </c>
      <c r="Y528" s="880" t="s">
        <v>57</v>
      </c>
      <c r="Z528" s="880" t="s">
        <v>57</v>
      </c>
      <c r="AA528" s="880" t="s">
        <v>57</v>
      </c>
      <c r="AB528" s="881" t="s">
        <v>2718</v>
      </c>
      <c r="AC528" s="875" t="s">
        <v>2719</v>
      </c>
      <c r="AD528" s="684"/>
      <c r="AE528" s="874">
        <v>1</v>
      </c>
      <c r="AF528" s="875"/>
      <c r="AG528" s="874">
        <v>1</v>
      </c>
      <c r="AH528" s="881" t="s">
        <v>2720</v>
      </c>
      <c r="AI528" s="881" t="s">
        <v>2721</v>
      </c>
      <c r="AJ528" s="874" t="s">
        <v>2711</v>
      </c>
      <c r="AK528" s="874">
        <v>11</v>
      </c>
      <c r="AL528" s="684"/>
      <c r="AM528" s="882" t="s">
        <v>2722</v>
      </c>
    </row>
    <row r="529" spans="1:39" ht="114.75">
      <c r="A529" s="740" t="s">
        <v>2471</v>
      </c>
      <c r="B529" s="214" t="s">
        <v>2939</v>
      </c>
      <c r="C529" s="266" t="s">
        <v>55</v>
      </c>
      <c r="D529" s="266" t="s">
        <v>55</v>
      </c>
      <c r="E529" s="602"/>
      <c r="F529" s="257" t="s">
        <v>2931</v>
      </c>
      <c r="G529" s="1051">
        <v>6</v>
      </c>
      <c r="H529" s="1052"/>
      <c r="I529" s="257"/>
      <c r="J529" s="257"/>
      <c r="K529" s="257">
        <v>6</v>
      </c>
      <c r="L529" s="257" t="s">
        <v>2723</v>
      </c>
      <c r="M529" s="257" t="s">
        <v>697</v>
      </c>
      <c r="N529" s="607">
        <v>135</v>
      </c>
      <c r="O529" s="478" t="s">
        <v>1362</v>
      </c>
      <c r="P529" s="396" t="s">
        <v>2724</v>
      </c>
      <c r="Q529" s="396" t="s">
        <v>2725</v>
      </c>
      <c r="R529" s="202" t="s">
        <v>2726</v>
      </c>
      <c r="S529" s="1053">
        <v>6</v>
      </c>
      <c r="T529" s="1054">
        <v>600</v>
      </c>
      <c r="U529" s="1054">
        <v>106</v>
      </c>
      <c r="V529" s="256" t="s">
        <v>2932</v>
      </c>
      <c r="W529" s="1055">
        <v>3</v>
      </c>
      <c r="X529" s="1054" t="s">
        <v>2933</v>
      </c>
      <c r="Y529" s="256"/>
      <c r="Z529" s="1054"/>
      <c r="AA529" s="256"/>
      <c r="AB529" s="256" t="s">
        <v>2934</v>
      </c>
      <c r="AC529" s="256" t="s">
        <v>2935</v>
      </c>
      <c r="AD529" s="1054">
        <v>1</v>
      </c>
      <c r="AE529" s="1054"/>
      <c r="AF529" s="1054"/>
      <c r="AG529" s="1054">
        <v>1</v>
      </c>
      <c r="AH529" s="256" t="s">
        <v>2936</v>
      </c>
      <c r="AI529" s="260" t="s">
        <v>2937</v>
      </c>
      <c r="AJ529" s="611">
        <v>0.7</v>
      </c>
      <c r="AK529" s="1054" t="s">
        <v>68</v>
      </c>
      <c r="AL529" s="202"/>
      <c r="AM529" s="1056" t="s">
        <v>2938</v>
      </c>
    </row>
    <row r="530" spans="1:39" ht="409.5">
      <c r="A530" s="740" t="s">
        <v>2471</v>
      </c>
      <c r="B530" s="214" t="s">
        <v>2727</v>
      </c>
      <c r="C530" s="281"/>
      <c r="D530" s="281"/>
      <c r="E530" s="65" t="s">
        <v>55</v>
      </c>
      <c r="F530" s="56" t="s">
        <v>2728</v>
      </c>
      <c r="G530" s="455"/>
      <c r="H530" s="455"/>
      <c r="I530" s="56">
        <v>20</v>
      </c>
      <c r="J530" s="56">
        <v>20</v>
      </c>
      <c r="K530" s="396">
        <f t="shared" ref="K530:K531" si="61">SUM(G530:J530)</f>
        <v>40</v>
      </c>
      <c r="L530" s="56" t="s">
        <v>2634</v>
      </c>
      <c r="M530" s="56" t="s">
        <v>2635</v>
      </c>
      <c r="N530" s="65">
        <v>133</v>
      </c>
      <c r="O530" s="56" t="s">
        <v>2729</v>
      </c>
      <c r="P530" s="56" t="s">
        <v>2730</v>
      </c>
      <c r="Q530" s="56" t="s">
        <v>2731</v>
      </c>
      <c r="R530" s="65" t="s">
        <v>2732</v>
      </c>
      <c r="S530" s="874">
        <v>12</v>
      </c>
      <c r="T530" s="874">
        <v>9</v>
      </c>
      <c r="U530" s="874">
        <v>12</v>
      </c>
      <c r="V530" s="48" t="s">
        <v>2733</v>
      </c>
      <c r="W530" s="877">
        <v>0</v>
      </c>
      <c r="X530" s="877"/>
      <c r="Y530" s="877"/>
      <c r="Z530" s="48">
        <v>18</v>
      </c>
      <c r="AA530" s="48" t="s">
        <v>2734</v>
      </c>
      <c r="AB530" s="48" t="s">
        <v>2735</v>
      </c>
      <c r="AC530" s="48" t="s">
        <v>2736</v>
      </c>
      <c r="AD530" s="48"/>
      <c r="AE530" s="47">
        <v>1</v>
      </c>
      <c r="AF530" s="48"/>
      <c r="AG530" s="47">
        <v>1</v>
      </c>
      <c r="AH530" s="885" t="s">
        <v>2737</v>
      </c>
      <c r="AI530" s="886" t="s">
        <v>2738</v>
      </c>
      <c r="AJ530" s="887">
        <v>1</v>
      </c>
      <c r="AK530" s="875">
        <v>224</v>
      </c>
      <c r="AL530" s="837" t="s">
        <v>2739</v>
      </c>
      <c r="AM530" s="856"/>
    </row>
    <row r="531" spans="1:39" ht="202.5">
      <c r="A531" s="740" t="s">
        <v>2471</v>
      </c>
      <c r="B531" s="214" t="s">
        <v>2727</v>
      </c>
      <c r="C531" s="281"/>
      <c r="D531" s="281"/>
      <c r="E531" s="65" t="s">
        <v>55</v>
      </c>
      <c r="F531" s="1057" t="s">
        <v>2740</v>
      </c>
      <c r="G531" s="173"/>
      <c r="H531" s="173"/>
      <c r="I531" s="56">
        <v>30</v>
      </c>
      <c r="J531" s="56">
        <v>30</v>
      </c>
      <c r="K531" s="214">
        <f t="shared" si="61"/>
        <v>60</v>
      </c>
      <c r="L531" s="56" t="s">
        <v>2634</v>
      </c>
      <c r="M531" s="56" t="s">
        <v>2635</v>
      </c>
      <c r="N531" s="65">
        <v>133</v>
      </c>
      <c r="O531" s="56" t="s">
        <v>2741</v>
      </c>
      <c r="P531" s="56" t="s">
        <v>2742</v>
      </c>
      <c r="Q531" s="56" t="s">
        <v>2743</v>
      </c>
      <c r="R531" s="65" t="s">
        <v>2732</v>
      </c>
      <c r="S531" s="874">
        <v>58</v>
      </c>
      <c r="T531" s="874">
        <v>1281</v>
      </c>
      <c r="U531" s="880"/>
      <c r="V531" s="875" t="s">
        <v>2744</v>
      </c>
      <c r="W531" s="877"/>
      <c r="X531" s="877"/>
      <c r="Y531" s="877"/>
      <c r="Z531" s="875">
        <v>18</v>
      </c>
      <c r="AA531" s="875" t="s">
        <v>2745</v>
      </c>
      <c r="AB531" s="879" t="s">
        <v>2746</v>
      </c>
      <c r="AC531" s="879" t="s">
        <v>2747</v>
      </c>
      <c r="AD531" s="874"/>
      <c r="AE531" s="47">
        <v>1</v>
      </c>
      <c r="AF531" s="47"/>
      <c r="AG531" s="47">
        <v>1</v>
      </c>
      <c r="AH531" s="801" t="s">
        <v>2748</v>
      </c>
      <c r="AI531" s="837" t="s">
        <v>2749</v>
      </c>
      <c r="AJ531" s="887">
        <v>1</v>
      </c>
      <c r="AK531" s="888" t="s">
        <v>2750</v>
      </c>
      <c r="AL531" s="837" t="s">
        <v>2751</v>
      </c>
      <c r="AM531" s="48"/>
    </row>
    <row r="532" spans="1:39" ht="157.5">
      <c r="A532" s="740" t="s">
        <v>2471</v>
      </c>
      <c r="B532" s="214" t="s">
        <v>2940</v>
      </c>
      <c r="C532" s="281"/>
      <c r="D532" s="281"/>
      <c r="E532" s="354" t="s">
        <v>55</v>
      </c>
      <c r="F532" s="1049" t="s">
        <v>2752</v>
      </c>
      <c r="G532" s="65"/>
      <c r="H532" s="281"/>
      <c r="I532" s="65">
        <v>50</v>
      </c>
      <c r="J532" s="65">
        <v>50</v>
      </c>
      <c r="K532" s="425">
        <v>100</v>
      </c>
      <c r="L532" s="1049" t="s">
        <v>2753</v>
      </c>
      <c r="M532" s="56" t="s">
        <v>2754</v>
      </c>
      <c r="N532" s="65" t="s">
        <v>2755</v>
      </c>
      <c r="O532" s="56" t="s">
        <v>239</v>
      </c>
      <c r="P532" s="56" t="s">
        <v>2756</v>
      </c>
      <c r="Q532" s="56" t="s">
        <v>2757</v>
      </c>
      <c r="R532" s="65" t="s">
        <v>2732</v>
      </c>
      <c r="S532" s="202">
        <v>50</v>
      </c>
      <c r="T532" s="202">
        <v>50</v>
      </c>
      <c r="U532" s="202">
        <v>50</v>
      </c>
      <c r="V532" s="56" t="s">
        <v>2758</v>
      </c>
      <c r="W532" s="65">
        <v>1</v>
      </c>
      <c r="X532" s="202" t="s">
        <v>2759</v>
      </c>
      <c r="Y532" s="65" t="s">
        <v>57</v>
      </c>
      <c r="Z532" s="65" t="s">
        <v>57</v>
      </c>
      <c r="AA532" s="65" t="s">
        <v>57</v>
      </c>
      <c r="AB532" s="65" t="s">
        <v>1257</v>
      </c>
      <c r="AC532" s="56" t="s">
        <v>2534</v>
      </c>
      <c r="AD532" s="65"/>
      <c r="AE532" s="65">
        <v>1</v>
      </c>
      <c r="AF532" s="65"/>
      <c r="AG532" s="65">
        <v>1</v>
      </c>
      <c r="AH532" s="56" t="s">
        <v>2760</v>
      </c>
      <c r="AI532" s="56" t="s">
        <v>2761</v>
      </c>
      <c r="AJ532" s="202"/>
      <c r="AK532" s="202" t="s">
        <v>68</v>
      </c>
      <c r="AL532" s="65"/>
      <c r="AM532" s="396" t="s">
        <v>2762</v>
      </c>
    </row>
    <row r="533" spans="1:39" ht="114.75" customHeight="1" thickBot="1">
      <c r="A533" s="740" t="s">
        <v>2471</v>
      </c>
      <c r="B533" s="214" t="s">
        <v>2944</v>
      </c>
      <c r="C533" s="65"/>
      <c r="D533" s="1050"/>
      <c r="E533" s="354" t="s">
        <v>55</v>
      </c>
      <c r="F533" s="1049" t="s">
        <v>2763</v>
      </c>
      <c r="G533" s="357"/>
      <c r="H533" s="357"/>
      <c r="I533" s="1049">
        <v>2</v>
      </c>
      <c r="J533" s="1049">
        <v>2</v>
      </c>
      <c r="K533" s="396">
        <v>4</v>
      </c>
      <c r="L533" s="55" t="s">
        <v>2764</v>
      </c>
      <c r="M533" s="55" t="s">
        <v>699</v>
      </c>
      <c r="N533" s="224">
        <v>131</v>
      </c>
      <c r="O533" s="56" t="s">
        <v>2765</v>
      </c>
      <c r="P533" s="56" t="s">
        <v>2766</v>
      </c>
      <c r="Q533" s="396" t="s">
        <v>2767</v>
      </c>
      <c r="R533" s="65" t="s">
        <v>2726</v>
      </c>
      <c r="S533" s="65">
        <v>1</v>
      </c>
      <c r="T533" s="65">
        <v>15</v>
      </c>
      <c r="U533" s="65">
        <v>6</v>
      </c>
      <c r="V533" s="396" t="s">
        <v>2941</v>
      </c>
      <c r="W533" s="65">
        <v>1</v>
      </c>
      <c r="X533" s="56" t="s">
        <v>2768</v>
      </c>
      <c r="Y533" s="56" t="s">
        <v>2769</v>
      </c>
      <c r="Z533" s="65">
        <v>2</v>
      </c>
      <c r="AA533" s="56" t="s">
        <v>2768</v>
      </c>
      <c r="AB533" s="56" t="s">
        <v>469</v>
      </c>
      <c r="AC533" s="221">
        <v>42979</v>
      </c>
      <c r="AD533" s="65"/>
      <c r="AE533" s="65">
        <v>1</v>
      </c>
      <c r="AF533" s="65"/>
      <c r="AG533" s="65">
        <v>1</v>
      </c>
      <c r="AH533" s="56" t="s">
        <v>2942</v>
      </c>
      <c r="AI533" s="396" t="s">
        <v>2770</v>
      </c>
      <c r="AJ533" s="56" t="s">
        <v>2943</v>
      </c>
      <c r="AK533" s="65" t="s">
        <v>68</v>
      </c>
      <c r="AL533" s="210"/>
      <c r="AM533" s="396" t="s">
        <v>2938</v>
      </c>
    </row>
    <row r="534" spans="1:39" ht="123.75">
      <c r="A534" s="740" t="s">
        <v>2101</v>
      </c>
      <c r="B534" s="904" t="s">
        <v>1831</v>
      </c>
      <c r="C534" s="664" t="s">
        <v>55</v>
      </c>
      <c r="D534" s="664"/>
      <c r="E534" s="664"/>
      <c r="F534" s="664" t="s">
        <v>1832</v>
      </c>
      <c r="G534" s="664"/>
      <c r="H534" s="664"/>
      <c r="I534" s="664" t="s">
        <v>72</v>
      </c>
      <c r="J534" s="664"/>
      <c r="K534" s="664" t="s">
        <v>72</v>
      </c>
      <c r="L534" s="664" t="s">
        <v>1833</v>
      </c>
      <c r="M534" s="664" t="s">
        <v>1834</v>
      </c>
      <c r="N534" s="664">
        <v>74</v>
      </c>
      <c r="O534" s="664" t="s">
        <v>1835</v>
      </c>
      <c r="P534" s="664" t="s">
        <v>1836</v>
      </c>
      <c r="Q534" s="664" t="s">
        <v>1837</v>
      </c>
      <c r="R534" s="664" t="s">
        <v>1838</v>
      </c>
      <c r="S534" s="664" t="s">
        <v>1839</v>
      </c>
      <c r="T534" s="664" t="s">
        <v>1840</v>
      </c>
      <c r="U534" s="664">
        <v>67</v>
      </c>
      <c r="V534" s="664" t="s">
        <v>1841</v>
      </c>
      <c r="W534" s="664">
        <v>5</v>
      </c>
      <c r="X534" s="664" t="s">
        <v>285</v>
      </c>
      <c r="Y534" s="664" t="s">
        <v>68</v>
      </c>
      <c r="Z534" s="664"/>
      <c r="AA534" s="664"/>
      <c r="AB534" s="664"/>
      <c r="AC534" s="664"/>
      <c r="AD534" s="664"/>
      <c r="AE534" s="664" t="s">
        <v>55</v>
      </c>
      <c r="AF534" s="664"/>
      <c r="AG534" s="664" t="s">
        <v>55</v>
      </c>
      <c r="AH534" s="664" t="s">
        <v>1842</v>
      </c>
      <c r="AI534" s="665" t="s">
        <v>1843</v>
      </c>
      <c r="AJ534" s="665"/>
      <c r="AK534" s="664" t="s">
        <v>68</v>
      </c>
      <c r="AL534" s="664"/>
      <c r="AM534" s="670"/>
    </row>
    <row r="535" spans="1:39" ht="114">
      <c r="A535" s="740" t="s">
        <v>2101</v>
      </c>
      <c r="B535" s="713" t="s">
        <v>1831</v>
      </c>
      <c r="C535" s="396"/>
      <c r="D535" s="396" t="s">
        <v>72</v>
      </c>
      <c r="E535" s="396"/>
      <c r="F535" s="396" t="s">
        <v>1832</v>
      </c>
      <c r="G535" s="396"/>
      <c r="H535" s="396"/>
      <c r="I535" s="396" t="s">
        <v>72</v>
      </c>
      <c r="J535" s="396"/>
      <c r="K535" s="396" t="s">
        <v>72</v>
      </c>
      <c r="L535" s="396" t="s">
        <v>1833</v>
      </c>
      <c r="M535" s="396" t="s">
        <v>1834</v>
      </c>
      <c r="N535" s="396">
        <v>75</v>
      </c>
      <c r="O535" s="396" t="s">
        <v>1835</v>
      </c>
      <c r="P535" s="396" t="s">
        <v>1836</v>
      </c>
      <c r="Q535" s="396" t="s">
        <v>1837</v>
      </c>
      <c r="R535" s="396" t="s">
        <v>1838</v>
      </c>
      <c r="S535" s="396">
        <v>176</v>
      </c>
      <c r="T535" s="396" t="s">
        <v>1845</v>
      </c>
      <c r="U535" s="396">
        <v>76</v>
      </c>
      <c r="V535" s="396" t="s">
        <v>1846</v>
      </c>
      <c r="W535" s="396">
        <v>4</v>
      </c>
      <c r="X535" s="396" t="s">
        <v>1847</v>
      </c>
      <c r="Y535" s="396" t="s">
        <v>68</v>
      </c>
      <c r="Z535" s="396"/>
      <c r="AA535" s="396"/>
      <c r="AB535" s="396"/>
      <c r="AC535" s="396"/>
      <c r="AD535" s="396"/>
      <c r="AE535" s="396" t="s">
        <v>55</v>
      </c>
      <c r="AF535" s="396"/>
      <c r="AG535" s="396" t="s">
        <v>55</v>
      </c>
      <c r="AH535" s="396" t="s">
        <v>1848</v>
      </c>
      <c r="AI535" s="396" t="s">
        <v>1849</v>
      </c>
      <c r="AJ535" s="667"/>
      <c r="AK535" s="396" t="s">
        <v>68</v>
      </c>
      <c r="AL535" s="396"/>
      <c r="AM535" s="670"/>
    </row>
    <row r="536" spans="1:39" ht="123.75">
      <c r="A536" s="740" t="s">
        <v>2101</v>
      </c>
      <c r="B536" s="713" t="s">
        <v>1831</v>
      </c>
      <c r="C536" s="396"/>
      <c r="D536" s="396"/>
      <c r="E536" s="396" t="s">
        <v>72</v>
      </c>
      <c r="F536" s="396" t="s">
        <v>1832</v>
      </c>
      <c r="G536" s="396"/>
      <c r="H536" s="396"/>
      <c r="I536" s="396" t="s">
        <v>72</v>
      </c>
      <c r="J536" s="396"/>
      <c r="K536" s="396" t="s">
        <v>72</v>
      </c>
      <c r="L536" s="396" t="s">
        <v>1833</v>
      </c>
      <c r="M536" s="396" t="s">
        <v>1834</v>
      </c>
      <c r="N536" s="396">
        <v>76</v>
      </c>
      <c r="O536" s="396" t="s">
        <v>1835</v>
      </c>
      <c r="P536" s="396" t="s">
        <v>1836</v>
      </c>
      <c r="Q536" s="396" t="s">
        <v>1837</v>
      </c>
      <c r="R536" s="396" t="s">
        <v>1838</v>
      </c>
      <c r="S536" s="396">
        <v>116</v>
      </c>
      <c r="T536" s="396" t="s">
        <v>1850</v>
      </c>
      <c r="U536" s="396">
        <v>116</v>
      </c>
      <c r="V536" s="396" t="s">
        <v>1841</v>
      </c>
      <c r="W536" s="396">
        <v>4</v>
      </c>
      <c r="X536" s="396" t="s">
        <v>1847</v>
      </c>
      <c r="Y536" s="396" t="s">
        <v>68</v>
      </c>
      <c r="Z536" s="396"/>
      <c r="AA536" s="396"/>
      <c r="AB536" s="396"/>
      <c r="AC536" s="396"/>
      <c r="AD536" s="396"/>
      <c r="AE536" s="396" t="s">
        <v>55</v>
      </c>
      <c r="AF536" s="396"/>
      <c r="AG536" s="396" t="s">
        <v>55</v>
      </c>
      <c r="AH536" s="396" t="s">
        <v>1851</v>
      </c>
      <c r="AI536" s="396" t="s">
        <v>1852</v>
      </c>
      <c r="AJ536" s="667"/>
      <c r="AK536" s="396" t="s">
        <v>68</v>
      </c>
      <c r="AL536" s="396"/>
      <c r="AM536" s="670"/>
    </row>
    <row r="537" spans="1:39" ht="114.75" thickBot="1">
      <c r="A537" s="740" t="s">
        <v>2101</v>
      </c>
      <c r="B537" s="713" t="s">
        <v>1854</v>
      </c>
      <c r="C537" s="396" t="s">
        <v>72</v>
      </c>
      <c r="D537" s="396"/>
      <c r="E537" s="396"/>
      <c r="F537" s="396" t="s">
        <v>1855</v>
      </c>
      <c r="G537" s="396"/>
      <c r="H537" s="396"/>
      <c r="I537" s="396">
        <v>1</v>
      </c>
      <c r="J537" s="396">
        <v>1</v>
      </c>
      <c r="K537" s="396">
        <v>2</v>
      </c>
      <c r="L537" s="396" t="s">
        <v>1856</v>
      </c>
      <c r="M537" s="396" t="s">
        <v>1857</v>
      </c>
      <c r="N537" s="396">
        <v>483</v>
      </c>
      <c r="O537" s="396" t="s">
        <v>1858</v>
      </c>
      <c r="P537" s="396" t="s">
        <v>1859</v>
      </c>
      <c r="Q537" s="396" t="s">
        <v>1860</v>
      </c>
      <c r="R537" s="396" t="s">
        <v>1838</v>
      </c>
      <c r="S537" s="396">
        <v>1</v>
      </c>
      <c r="T537" s="396">
        <v>160</v>
      </c>
      <c r="U537" s="396">
        <v>64</v>
      </c>
      <c r="V537" s="396" t="s">
        <v>1861</v>
      </c>
      <c r="W537" s="396">
        <v>3</v>
      </c>
      <c r="X537" s="396" t="s">
        <v>1862</v>
      </c>
      <c r="Y537" s="396" t="s">
        <v>1863</v>
      </c>
      <c r="Z537" s="396">
        <v>6</v>
      </c>
      <c r="AA537" s="396">
        <v>12</v>
      </c>
      <c r="AB537" s="396"/>
      <c r="AC537" s="396"/>
      <c r="AD537" s="396" t="s">
        <v>55</v>
      </c>
      <c r="AE537" s="396"/>
      <c r="AF537" s="396" t="s">
        <v>55</v>
      </c>
      <c r="AG537" s="396"/>
      <c r="AH537" s="396" t="s">
        <v>1864</v>
      </c>
      <c r="AI537" s="396" t="s">
        <v>1865</v>
      </c>
      <c r="AJ537" s="667">
        <v>0.97</v>
      </c>
      <c r="AK537" s="396" t="s">
        <v>68</v>
      </c>
      <c r="AL537" s="396"/>
      <c r="AM537" s="706"/>
    </row>
    <row r="538" spans="1:39" ht="114">
      <c r="A538" s="740" t="s">
        <v>2101</v>
      </c>
      <c r="B538" s="713" t="s">
        <v>1854</v>
      </c>
      <c r="C538" s="396"/>
      <c r="D538" s="396"/>
      <c r="E538" s="396" t="s">
        <v>72</v>
      </c>
      <c r="F538" s="396" t="s">
        <v>1855</v>
      </c>
      <c r="G538" s="396"/>
      <c r="H538" s="396"/>
      <c r="I538" s="396">
        <v>3</v>
      </c>
      <c r="J538" s="396">
        <v>3</v>
      </c>
      <c r="K538" s="396">
        <v>6</v>
      </c>
      <c r="L538" s="396" t="s">
        <v>1856</v>
      </c>
      <c r="M538" s="396" t="s">
        <v>1857</v>
      </c>
      <c r="N538" s="396">
        <v>484</v>
      </c>
      <c r="O538" s="396" t="s">
        <v>1858</v>
      </c>
      <c r="P538" s="396" t="s">
        <v>1859</v>
      </c>
      <c r="Q538" s="396" t="s">
        <v>1860</v>
      </c>
      <c r="R538" s="396" t="s">
        <v>1838</v>
      </c>
      <c r="S538" s="396">
        <v>3</v>
      </c>
      <c r="T538" s="396" t="s">
        <v>1867</v>
      </c>
      <c r="U538" s="396">
        <v>1</v>
      </c>
      <c r="V538" s="396" t="s">
        <v>1868</v>
      </c>
      <c r="W538" s="396">
        <v>2</v>
      </c>
      <c r="X538" s="396" t="s">
        <v>285</v>
      </c>
      <c r="Y538" s="396" t="s">
        <v>68</v>
      </c>
      <c r="Z538" s="396"/>
      <c r="AA538" s="396"/>
      <c r="AB538" s="396"/>
      <c r="AC538" s="396"/>
      <c r="AD538" s="396"/>
      <c r="AE538" s="396" t="s">
        <v>55</v>
      </c>
      <c r="AF538" s="396"/>
      <c r="AG538" s="396" t="s">
        <v>55</v>
      </c>
      <c r="AH538" s="396" t="s">
        <v>1869</v>
      </c>
      <c r="AI538" s="396" t="s">
        <v>1870</v>
      </c>
      <c r="AJ538" s="667">
        <v>0.97</v>
      </c>
      <c r="AK538" s="396" t="s">
        <v>68</v>
      </c>
      <c r="AL538" s="396"/>
      <c r="AM538" s="510"/>
    </row>
    <row r="539" spans="1:39" ht="135">
      <c r="A539" s="740" t="s">
        <v>2101</v>
      </c>
      <c r="B539" s="713" t="s">
        <v>1872</v>
      </c>
      <c r="C539" s="396" t="s">
        <v>55</v>
      </c>
      <c r="D539" s="396"/>
      <c r="E539" s="396"/>
      <c r="F539" s="396" t="s">
        <v>1873</v>
      </c>
      <c r="G539" s="396"/>
      <c r="H539" s="396"/>
      <c r="I539" s="396"/>
      <c r="J539" s="396">
        <v>1</v>
      </c>
      <c r="K539" s="396">
        <v>1</v>
      </c>
      <c r="L539" s="396" t="s">
        <v>1856</v>
      </c>
      <c r="M539" s="396" t="s">
        <v>1857</v>
      </c>
      <c r="N539" s="396">
        <v>74</v>
      </c>
      <c r="O539" s="396" t="s">
        <v>1874</v>
      </c>
      <c r="P539" s="396" t="s">
        <v>1836</v>
      </c>
      <c r="Q539" s="396" t="s">
        <v>1875</v>
      </c>
      <c r="R539" s="396" t="s">
        <v>1838</v>
      </c>
      <c r="S539" s="396">
        <v>1</v>
      </c>
      <c r="T539" s="396">
        <v>61</v>
      </c>
      <c r="U539" s="396">
        <v>56</v>
      </c>
      <c r="V539" s="396" t="s">
        <v>1876</v>
      </c>
      <c r="W539" s="396"/>
      <c r="X539" s="396"/>
      <c r="Y539" s="396" t="s">
        <v>1877</v>
      </c>
      <c r="Z539" s="396">
        <v>1</v>
      </c>
      <c r="AA539" s="396">
        <v>3</v>
      </c>
      <c r="AB539" s="396"/>
      <c r="AC539" s="396"/>
      <c r="AD539" s="396"/>
      <c r="AE539" s="396" t="s">
        <v>55</v>
      </c>
      <c r="AF539" s="396"/>
      <c r="AG539" s="396" t="s">
        <v>55</v>
      </c>
      <c r="AH539" s="396" t="s">
        <v>1878</v>
      </c>
      <c r="AI539" s="396" t="s">
        <v>1879</v>
      </c>
      <c r="AJ539" s="667">
        <v>0.97</v>
      </c>
      <c r="AK539" s="396"/>
      <c r="AL539" s="396"/>
      <c r="AM539" s="377"/>
    </row>
    <row r="540" spans="1:39" ht="409.5">
      <c r="A540" s="740" t="s">
        <v>2101</v>
      </c>
      <c r="B540" s="714" t="s">
        <v>1881</v>
      </c>
      <c r="C540" s="614" t="s">
        <v>72</v>
      </c>
      <c r="D540" s="614"/>
      <c r="E540" s="614"/>
      <c r="F540" s="673" t="s">
        <v>1882</v>
      </c>
      <c r="G540" s="276"/>
      <c r="H540" s="276"/>
      <c r="I540" s="467"/>
      <c r="J540" s="276">
        <v>1</v>
      </c>
      <c r="K540" s="276">
        <f>SUM(G540:J540)</f>
        <v>1</v>
      </c>
      <c r="L540" s="468" t="s">
        <v>1883</v>
      </c>
      <c r="M540" s="675" t="s">
        <v>1884</v>
      </c>
      <c r="N540" s="614">
        <v>624</v>
      </c>
      <c r="O540" s="396" t="s">
        <v>1058</v>
      </c>
      <c r="P540" s="673" t="s">
        <v>1885</v>
      </c>
      <c r="Q540" s="614">
        <v>31</v>
      </c>
      <c r="R540" s="673" t="s">
        <v>1886</v>
      </c>
      <c r="S540" s="396">
        <v>31</v>
      </c>
      <c r="T540" s="396">
        <v>38</v>
      </c>
      <c r="U540" s="396">
        <v>30</v>
      </c>
      <c r="V540" s="668" t="s">
        <v>1887</v>
      </c>
      <c r="W540" s="396">
        <v>4</v>
      </c>
      <c r="X540" s="396"/>
      <c r="Y540" s="396" t="s">
        <v>239</v>
      </c>
      <c r="Z540" s="396" t="s">
        <v>239</v>
      </c>
      <c r="AA540" s="396" t="s">
        <v>239</v>
      </c>
      <c r="AB540" s="396" t="s">
        <v>239</v>
      </c>
      <c r="AC540" s="396" t="s">
        <v>1888</v>
      </c>
      <c r="AD540" s="396"/>
      <c r="AE540" s="396" t="s">
        <v>72</v>
      </c>
      <c r="AF540" s="396"/>
      <c r="AG540" s="396">
        <v>1</v>
      </c>
      <c r="AH540" s="667" t="s">
        <v>1889</v>
      </c>
      <c r="AI540" s="396" t="s">
        <v>1890</v>
      </c>
      <c r="AJ540" s="667">
        <v>1</v>
      </c>
      <c r="AK540" s="396" t="s">
        <v>1891</v>
      </c>
      <c r="AL540" s="396" t="s">
        <v>1892</v>
      </c>
      <c r="AM540" s="1378"/>
    </row>
    <row r="541" spans="1:39" ht="225">
      <c r="A541" s="740" t="s">
        <v>2101</v>
      </c>
      <c r="B541" s="715" t="s">
        <v>1894</v>
      </c>
      <c r="C541" s="614"/>
      <c r="D541" s="614" t="s">
        <v>72</v>
      </c>
      <c r="E541" s="614"/>
      <c r="F541" s="673" t="s">
        <v>1895</v>
      </c>
      <c r="G541" s="467"/>
      <c r="H541" s="467"/>
      <c r="I541" s="467" t="s">
        <v>72</v>
      </c>
      <c r="J541" s="467" t="s">
        <v>72</v>
      </c>
      <c r="K541" s="276" t="s">
        <v>72</v>
      </c>
      <c r="L541" s="680" t="s">
        <v>2099</v>
      </c>
      <c r="M541" s="681" t="s">
        <v>108</v>
      </c>
      <c r="N541" s="614">
        <v>624</v>
      </c>
      <c r="O541" s="396" t="s">
        <v>1058</v>
      </c>
      <c r="P541" s="673" t="s">
        <v>1885</v>
      </c>
      <c r="Q541" s="614">
        <v>31</v>
      </c>
      <c r="R541" s="673" t="s">
        <v>1886</v>
      </c>
      <c r="S541" s="682">
        <v>37</v>
      </c>
      <c r="T541" s="396">
        <v>12</v>
      </c>
      <c r="U541" s="396">
        <v>12</v>
      </c>
      <c r="V541" s="668" t="s">
        <v>1896</v>
      </c>
      <c r="W541" s="396">
        <v>2</v>
      </c>
      <c r="X541" s="396"/>
      <c r="Y541" s="396" t="s">
        <v>239</v>
      </c>
      <c r="Z541" s="396" t="s">
        <v>239</v>
      </c>
      <c r="AA541" s="396" t="s">
        <v>239</v>
      </c>
      <c r="AB541" s="396" t="s">
        <v>239</v>
      </c>
      <c r="AC541" s="396" t="s">
        <v>1897</v>
      </c>
      <c r="AD541" s="396"/>
      <c r="AE541" s="396">
        <v>1</v>
      </c>
      <c r="AF541" s="396"/>
      <c r="AG541" s="396">
        <v>1</v>
      </c>
      <c r="AH541" s="669" t="s">
        <v>1898</v>
      </c>
      <c r="AI541" s="396" t="s">
        <v>1899</v>
      </c>
      <c r="AJ541" s="396"/>
      <c r="AK541" s="396">
        <v>12</v>
      </c>
      <c r="AL541" s="396"/>
      <c r="AM541" s="1379"/>
    </row>
    <row r="542" spans="1:39" ht="236.25">
      <c r="A542" s="740" t="s">
        <v>2101</v>
      </c>
      <c r="B542" s="715" t="s">
        <v>1900</v>
      </c>
      <c r="C542" s="614"/>
      <c r="D542" s="614" t="s">
        <v>72</v>
      </c>
      <c r="E542" s="614"/>
      <c r="F542" s="673" t="s">
        <v>1901</v>
      </c>
      <c r="G542" s="467"/>
      <c r="H542" s="467"/>
      <c r="I542" s="467" t="s">
        <v>72</v>
      </c>
      <c r="J542" s="467" t="s">
        <v>72</v>
      </c>
      <c r="K542" s="276" t="s">
        <v>72</v>
      </c>
      <c r="L542" s="468" t="s">
        <v>1902</v>
      </c>
      <c r="M542" s="468" t="s">
        <v>108</v>
      </c>
      <c r="N542" s="614">
        <v>624</v>
      </c>
      <c r="O542" s="396" t="s">
        <v>1058</v>
      </c>
      <c r="P542" s="673" t="s">
        <v>1885</v>
      </c>
      <c r="Q542" s="614">
        <v>31</v>
      </c>
      <c r="R542" s="673" t="s">
        <v>1886</v>
      </c>
      <c r="S542" s="396">
        <v>27</v>
      </c>
      <c r="T542" s="396">
        <v>14</v>
      </c>
      <c r="U542" s="396">
        <v>14</v>
      </c>
      <c r="V542" s="668" t="s">
        <v>1903</v>
      </c>
      <c r="W542" s="396">
        <v>2</v>
      </c>
      <c r="X542" s="396"/>
      <c r="Y542" s="396" t="s">
        <v>239</v>
      </c>
      <c r="Z542" s="396" t="s">
        <v>239</v>
      </c>
      <c r="AA542" s="396" t="s">
        <v>239</v>
      </c>
      <c r="AB542" s="396" t="s">
        <v>239</v>
      </c>
      <c r="AC542" s="396" t="s">
        <v>1897</v>
      </c>
      <c r="AD542" s="396"/>
      <c r="AE542" s="396">
        <v>1</v>
      </c>
      <c r="AF542" s="396"/>
      <c r="AG542" s="396">
        <v>1</v>
      </c>
      <c r="AH542" s="669" t="s">
        <v>1904</v>
      </c>
      <c r="AI542" s="396" t="s">
        <v>1905</v>
      </c>
      <c r="AJ542" s="396"/>
      <c r="AK542" s="396">
        <v>12</v>
      </c>
      <c r="AL542" s="396"/>
      <c r="AM542" s="741"/>
    </row>
    <row r="543" spans="1:39" ht="409.5">
      <c r="A543" s="740" t="s">
        <v>2101</v>
      </c>
      <c r="B543" s="714" t="s">
        <v>1906</v>
      </c>
      <c r="C543" s="614"/>
      <c r="D543" s="614" t="s">
        <v>72</v>
      </c>
      <c r="E543" s="614"/>
      <c r="F543" s="673" t="s">
        <v>1907</v>
      </c>
      <c r="G543" s="467"/>
      <c r="H543" s="467"/>
      <c r="I543" s="684">
        <v>1</v>
      </c>
      <c r="J543" s="684">
        <v>1</v>
      </c>
      <c r="K543" s="276">
        <f>SUM(I543:J543)</f>
        <v>2</v>
      </c>
      <c r="L543" s="681" t="s">
        <v>1908</v>
      </c>
      <c r="M543" s="681" t="s">
        <v>108</v>
      </c>
      <c r="N543" s="614">
        <v>624</v>
      </c>
      <c r="O543" s="396" t="s">
        <v>1058</v>
      </c>
      <c r="P543" s="685" t="s">
        <v>1885</v>
      </c>
      <c r="Q543" s="614">
        <v>31</v>
      </c>
      <c r="R543" s="673" t="s">
        <v>1886</v>
      </c>
      <c r="S543" s="396">
        <v>31</v>
      </c>
      <c r="T543" s="396">
        <v>31</v>
      </c>
      <c r="U543" s="396">
        <v>31</v>
      </c>
      <c r="V543" s="668" t="s">
        <v>1887</v>
      </c>
      <c r="W543" s="396">
        <v>4</v>
      </c>
      <c r="X543" s="396"/>
      <c r="Y543" s="396" t="s">
        <v>239</v>
      </c>
      <c r="Z543" s="396" t="s">
        <v>239</v>
      </c>
      <c r="AA543" s="396" t="s">
        <v>239</v>
      </c>
      <c r="AB543" s="396" t="s">
        <v>239</v>
      </c>
      <c r="AC543" s="396" t="s">
        <v>1909</v>
      </c>
      <c r="AD543" s="396"/>
      <c r="AE543" s="396">
        <v>1</v>
      </c>
      <c r="AF543" s="396"/>
      <c r="AG543" s="396">
        <v>1</v>
      </c>
      <c r="AH543" s="667" t="s">
        <v>1910</v>
      </c>
      <c r="AI543" s="396" t="s">
        <v>1911</v>
      </c>
      <c r="AJ543" s="396"/>
      <c r="AK543" s="396">
        <v>31</v>
      </c>
      <c r="AL543" s="396"/>
      <c r="AM543" s="741"/>
    </row>
    <row r="544" spans="1:39" ht="409.5">
      <c r="A544" s="740" t="s">
        <v>2101</v>
      </c>
      <c r="B544" s="714" t="s">
        <v>1913</v>
      </c>
      <c r="C544" s="467"/>
      <c r="D544" s="614" t="s">
        <v>72</v>
      </c>
      <c r="E544" s="467"/>
      <c r="F544" s="673" t="s">
        <v>1914</v>
      </c>
      <c r="G544" s="467"/>
      <c r="H544" s="467"/>
      <c r="I544" s="467"/>
      <c r="J544" s="467">
        <v>1</v>
      </c>
      <c r="K544" s="276">
        <f t="shared" ref="K544:K549" si="62">SUM(G544:J544)</f>
        <v>1</v>
      </c>
      <c r="L544" s="675" t="s">
        <v>1915</v>
      </c>
      <c r="M544" s="675" t="s">
        <v>108</v>
      </c>
      <c r="N544" s="614">
        <v>626</v>
      </c>
      <c r="O544" s="396" t="s">
        <v>1058</v>
      </c>
      <c r="P544" s="673" t="s">
        <v>1885</v>
      </c>
      <c r="Q544" s="614">
        <v>31</v>
      </c>
      <c r="R544" s="673" t="s">
        <v>1886</v>
      </c>
      <c r="S544" s="396">
        <v>31</v>
      </c>
      <c r="T544" s="396">
        <v>45</v>
      </c>
      <c r="U544" s="396">
        <v>31</v>
      </c>
      <c r="V544" s="668" t="s">
        <v>1887</v>
      </c>
      <c r="W544" s="396">
        <v>4</v>
      </c>
      <c r="X544" s="396"/>
      <c r="Y544" s="396" t="s">
        <v>239</v>
      </c>
      <c r="Z544" s="396" t="s">
        <v>239</v>
      </c>
      <c r="AA544" s="396" t="s">
        <v>239</v>
      </c>
      <c r="AB544" s="396" t="s">
        <v>239</v>
      </c>
      <c r="AC544" s="396" t="s">
        <v>1909</v>
      </c>
      <c r="AD544" s="396"/>
      <c r="AE544" s="396">
        <v>1</v>
      </c>
      <c r="AF544" s="396"/>
      <c r="AG544" s="396">
        <v>1</v>
      </c>
      <c r="AH544" s="396" t="s">
        <v>1916</v>
      </c>
      <c r="AI544" s="396" t="s">
        <v>1917</v>
      </c>
      <c r="AJ544" s="396"/>
      <c r="AK544" s="396">
        <v>45</v>
      </c>
      <c r="AL544" s="396"/>
      <c r="AM544" s="741"/>
    </row>
    <row r="545" spans="1:39" ht="371.25">
      <c r="A545" s="740" t="s">
        <v>2101</v>
      </c>
      <c r="B545" s="714" t="s">
        <v>1919</v>
      </c>
      <c r="C545" s="467" t="s">
        <v>72</v>
      </c>
      <c r="D545" s="467"/>
      <c r="E545" s="467"/>
      <c r="F545" s="673" t="s">
        <v>1920</v>
      </c>
      <c r="G545" s="467"/>
      <c r="H545" s="467"/>
      <c r="I545" s="467"/>
      <c r="J545" s="684">
        <v>1</v>
      </c>
      <c r="K545" s="276">
        <f t="shared" si="62"/>
        <v>1</v>
      </c>
      <c r="L545" s="675" t="s">
        <v>1921</v>
      </c>
      <c r="M545" s="675" t="s">
        <v>108</v>
      </c>
      <c r="N545" s="614">
        <v>627</v>
      </c>
      <c r="O545" s="396" t="s">
        <v>1058</v>
      </c>
      <c r="P545" s="673" t="s">
        <v>1885</v>
      </c>
      <c r="Q545" s="614">
        <v>24</v>
      </c>
      <c r="R545" s="673" t="s">
        <v>1886</v>
      </c>
      <c r="S545" s="396">
        <v>24</v>
      </c>
      <c r="T545" s="396">
        <v>24</v>
      </c>
      <c r="U545" s="396">
        <v>24</v>
      </c>
      <c r="V545" s="668" t="s">
        <v>1922</v>
      </c>
      <c r="W545" s="396">
        <v>5</v>
      </c>
      <c r="X545" s="396"/>
      <c r="Y545" s="396" t="s">
        <v>239</v>
      </c>
      <c r="Z545" s="396" t="s">
        <v>239</v>
      </c>
      <c r="AA545" s="396" t="s">
        <v>239</v>
      </c>
      <c r="AB545" s="396" t="s">
        <v>239</v>
      </c>
      <c r="AC545" s="396" t="s">
        <v>1897</v>
      </c>
      <c r="AD545" s="396"/>
      <c r="AE545" s="396">
        <v>1</v>
      </c>
      <c r="AF545" s="396"/>
      <c r="AG545" s="396">
        <v>1</v>
      </c>
      <c r="AH545" s="396" t="s">
        <v>1923</v>
      </c>
      <c r="AI545" s="396" t="s">
        <v>1924</v>
      </c>
      <c r="AJ545" s="667">
        <v>0.7</v>
      </c>
      <c r="AK545" s="396">
        <v>24</v>
      </c>
      <c r="AL545" s="396"/>
      <c r="AM545" s="741"/>
    </row>
    <row r="546" spans="1:39" ht="371.25">
      <c r="A546" s="740" t="s">
        <v>2101</v>
      </c>
      <c r="B546" s="714" t="s">
        <v>1925</v>
      </c>
      <c r="C546" s="467"/>
      <c r="D546" s="467" t="s">
        <v>72</v>
      </c>
      <c r="E546" s="467"/>
      <c r="F546" s="673" t="s">
        <v>2097</v>
      </c>
      <c r="G546" s="467"/>
      <c r="H546" s="467"/>
      <c r="I546" s="467">
        <v>1</v>
      </c>
      <c r="J546" s="467"/>
      <c r="K546" s="276">
        <f t="shared" si="62"/>
        <v>1</v>
      </c>
      <c r="L546" s="675" t="s">
        <v>1926</v>
      </c>
      <c r="M546" s="675" t="s">
        <v>108</v>
      </c>
      <c r="N546" s="614">
        <v>624</v>
      </c>
      <c r="O546" s="396" t="s">
        <v>1058</v>
      </c>
      <c r="P546" s="673" t="s">
        <v>1885</v>
      </c>
      <c r="Q546" s="614">
        <v>24</v>
      </c>
      <c r="R546" s="673" t="s">
        <v>1886</v>
      </c>
      <c r="S546" s="396" t="s">
        <v>1927</v>
      </c>
      <c r="T546" s="396">
        <v>24</v>
      </c>
      <c r="U546" s="396">
        <v>24</v>
      </c>
      <c r="V546" s="668" t="s">
        <v>1922</v>
      </c>
      <c r="W546" s="396">
        <v>5</v>
      </c>
      <c r="X546" s="396"/>
      <c r="Y546" s="396" t="s">
        <v>239</v>
      </c>
      <c r="Z546" s="396" t="s">
        <v>239</v>
      </c>
      <c r="AA546" s="396" t="s">
        <v>239</v>
      </c>
      <c r="AB546" s="396" t="s">
        <v>239</v>
      </c>
      <c r="AC546" s="396" t="s">
        <v>1897</v>
      </c>
      <c r="AD546" s="396"/>
      <c r="AE546" s="396">
        <v>1</v>
      </c>
      <c r="AF546" s="396"/>
      <c r="AG546" s="396">
        <v>1</v>
      </c>
      <c r="AH546" s="396" t="s">
        <v>1928</v>
      </c>
      <c r="AI546" s="396" t="s">
        <v>1929</v>
      </c>
      <c r="AJ546" s="396"/>
      <c r="AK546" s="396">
        <v>24</v>
      </c>
      <c r="AL546" s="396"/>
      <c r="AM546" s="133"/>
    </row>
    <row r="547" spans="1:39" ht="180">
      <c r="A547" s="740" t="s">
        <v>2101</v>
      </c>
      <c r="B547" s="714" t="s">
        <v>1930</v>
      </c>
      <c r="C547" s="614"/>
      <c r="D547" s="614" t="s">
        <v>72</v>
      </c>
      <c r="E547" s="614"/>
      <c r="F547" s="673" t="s">
        <v>1931</v>
      </c>
      <c r="G547" s="467"/>
      <c r="H547" s="467"/>
      <c r="I547" s="684">
        <v>1</v>
      </c>
      <c r="J547" s="684">
        <v>1</v>
      </c>
      <c r="K547" s="276">
        <f t="shared" si="62"/>
        <v>2</v>
      </c>
      <c r="L547" s="675" t="s">
        <v>1932</v>
      </c>
      <c r="M547" s="681" t="s">
        <v>108</v>
      </c>
      <c r="N547" s="614">
        <v>626</v>
      </c>
      <c r="O547" s="396" t="s">
        <v>1058</v>
      </c>
      <c r="P547" s="673" t="s">
        <v>1885</v>
      </c>
      <c r="Q547" s="614">
        <v>9</v>
      </c>
      <c r="R547" s="673" t="s">
        <v>1886</v>
      </c>
      <c r="S547" s="396">
        <v>9</v>
      </c>
      <c r="T547" s="396">
        <v>9</v>
      </c>
      <c r="U547" s="396">
        <v>9</v>
      </c>
      <c r="V547" s="668" t="s">
        <v>1933</v>
      </c>
      <c r="W547" s="396">
        <v>3</v>
      </c>
      <c r="X547" s="396"/>
      <c r="Y547" s="396" t="s">
        <v>239</v>
      </c>
      <c r="Z547" s="396" t="s">
        <v>239</v>
      </c>
      <c r="AA547" s="396" t="s">
        <v>239</v>
      </c>
      <c r="AB547" s="396" t="s">
        <v>239</v>
      </c>
      <c r="AC547" s="396" t="s">
        <v>1897</v>
      </c>
      <c r="AD547" s="396"/>
      <c r="AE547" s="396">
        <v>1</v>
      </c>
      <c r="AF547" s="396"/>
      <c r="AG547" s="396">
        <v>1</v>
      </c>
      <c r="AH547" s="396" t="s">
        <v>1934</v>
      </c>
      <c r="AI547" s="396" t="s">
        <v>1935</v>
      </c>
      <c r="AJ547" s="396"/>
      <c r="AK547" s="396">
        <v>9</v>
      </c>
      <c r="AL547" s="396"/>
      <c r="AM547" s="741"/>
    </row>
    <row r="548" spans="1:39" ht="213.75">
      <c r="A548" s="740" t="s">
        <v>2101</v>
      </c>
      <c r="B548" s="714" t="s">
        <v>1936</v>
      </c>
      <c r="C548" s="614"/>
      <c r="D548" s="614" t="s">
        <v>72</v>
      </c>
      <c r="E548" s="614"/>
      <c r="F548" s="673" t="s">
        <v>1937</v>
      </c>
      <c r="G548" s="467"/>
      <c r="H548" s="467"/>
      <c r="I548" s="467"/>
      <c r="J548" s="684">
        <v>1</v>
      </c>
      <c r="K548" s="707">
        <f t="shared" si="62"/>
        <v>1</v>
      </c>
      <c r="L548" s="675" t="s">
        <v>1938</v>
      </c>
      <c r="M548" s="681" t="s">
        <v>108</v>
      </c>
      <c r="N548" s="614">
        <v>624</v>
      </c>
      <c r="O548" s="396" t="s">
        <v>1058</v>
      </c>
      <c r="P548" s="673" t="s">
        <v>1885</v>
      </c>
      <c r="Q548" s="614">
        <v>32</v>
      </c>
      <c r="R548" s="673" t="s">
        <v>1886</v>
      </c>
      <c r="S548" s="396">
        <v>19</v>
      </c>
      <c r="T548" s="396">
        <v>80</v>
      </c>
      <c r="U548" s="396">
        <v>13</v>
      </c>
      <c r="V548" s="396" t="s">
        <v>1939</v>
      </c>
      <c r="W548" s="396">
        <v>3</v>
      </c>
      <c r="X548" s="396">
        <v>120</v>
      </c>
      <c r="Y548" s="396" t="s">
        <v>1940</v>
      </c>
      <c r="Z548" s="396" t="s">
        <v>239</v>
      </c>
      <c r="AA548" s="396" t="s">
        <v>239</v>
      </c>
      <c r="AB548" s="396" t="s">
        <v>239</v>
      </c>
      <c r="AC548" s="396" t="s">
        <v>1897</v>
      </c>
      <c r="AD548" s="396"/>
      <c r="AE548" s="396"/>
      <c r="AF548" s="396"/>
      <c r="AG548" s="396"/>
      <c r="AH548" s="396" t="s">
        <v>1941</v>
      </c>
      <c r="AI548" s="396" t="s">
        <v>1942</v>
      </c>
      <c r="AJ548" s="396"/>
      <c r="AK548" s="396">
        <v>50</v>
      </c>
      <c r="AL548" s="396"/>
      <c r="AM548" s="741"/>
    </row>
    <row r="549" spans="1:39" ht="409.5">
      <c r="A549" s="740" t="s">
        <v>2101</v>
      </c>
      <c r="B549" s="714" t="s">
        <v>1943</v>
      </c>
      <c r="C549" s="614"/>
      <c r="D549" s="614"/>
      <c r="E549" s="614" t="s">
        <v>72</v>
      </c>
      <c r="F549" s="685" t="s">
        <v>2098</v>
      </c>
      <c r="G549" s="467"/>
      <c r="H549" s="467"/>
      <c r="I549" s="684">
        <v>1</v>
      </c>
      <c r="J549" s="684">
        <v>1</v>
      </c>
      <c r="K549" s="276">
        <f t="shared" si="62"/>
        <v>2</v>
      </c>
      <c r="L549" s="681" t="s">
        <v>1944</v>
      </c>
      <c r="M549" s="681" t="s">
        <v>108</v>
      </c>
      <c r="N549" s="614">
        <v>624</v>
      </c>
      <c r="O549" s="396" t="s">
        <v>1058</v>
      </c>
      <c r="P549" s="673" t="s">
        <v>1885</v>
      </c>
      <c r="Q549" s="708">
        <v>31</v>
      </c>
      <c r="R549" s="673" t="s">
        <v>1886</v>
      </c>
      <c r="S549" s="396">
        <v>31</v>
      </c>
      <c r="T549" s="396">
        <v>31</v>
      </c>
      <c r="U549" s="396">
        <v>31</v>
      </c>
      <c r="V549" s="668" t="s">
        <v>1887</v>
      </c>
      <c r="W549" s="396">
        <v>1</v>
      </c>
      <c r="X549" s="396"/>
      <c r="Y549" s="396" t="s">
        <v>239</v>
      </c>
      <c r="Z549" s="396" t="s">
        <v>1945</v>
      </c>
      <c r="AA549" s="396" t="s">
        <v>239</v>
      </c>
      <c r="AB549" s="396" t="s">
        <v>239</v>
      </c>
      <c r="AC549" s="396" t="s">
        <v>1946</v>
      </c>
      <c r="AD549" s="396" t="s">
        <v>239</v>
      </c>
      <c r="AE549" s="396" t="s">
        <v>239</v>
      </c>
      <c r="AF549" s="396" t="s">
        <v>239</v>
      </c>
      <c r="AG549" s="396" t="s">
        <v>239</v>
      </c>
      <c r="AH549" s="667" t="s">
        <v>1947</v>
      </c>
      <c r="AI549" s="396" t="s">
        <v>1948</v>
      </c>
      <c r="AJ549" s="396"/>
      <c r="AK549" s="396">
        <v>31</v>
      </c>
      <c r="AL549" s="396"/>
      <c r="AM549" s="741"/>
    </row>
    <row r="550" spans="1:39" ht="409.5">
      <c r="A550" s="740" t="s">
        <v>2101</v>
      </c>
      <c r="B550" s="716" t="s">
        <v>1950</v>
      </c>
      <c r="C550" s="202" t="s">
        <v>72</v>
      </c>
      <c r="D550" s="202"/>
      <c r="E550" s="202"/>
      <c r="F550" s="668" t="s">
        <v>1951</v>
      </c>
      <c r="G550" s="696"/>
      <c r="H550" s="696"/>
      <c r="I550" s="696">
        <v>30</v>
      </c>
      <c r="J550" s="696">
        <v>30</v>
      </c>
      <c r="K550" s="473">
        <v>30</v>
      </c>
      <c r="L550" s="468" t="s">
        <v>1952</v>
      </c>
      <c r="M550" s="468" t="s">
        <v>108</v>
      </c>
      <c r="N550" s="202">
        <v>624</v>
      </c>
      <c r="O550" s="396" t="s">
        <v>1953</v>
      </c>
      <c r="P550" s="668" t="s">
        <v>1954</v>
      </c>
      <c r="Q550" s="202">
        <v>30</v>
      </c>
      <c r="R550" s="668" t="s">
        <v>1886</v>
      </c>
      <c r="S550" s="396">
        <v>1</v>
      </c>
      <c r="T550" s="396">
        <v>29</v>
      </c>
      <c r="U550" s="396">
        <v>26</v>
      </c>
      <c r="V550" s="668" t="s">
        <v>1955</v>
      </c>
      <c r="W550" s="396" t="s">
        <v>239</v>
      </c>
      <c r="X550" s="396" t="s">
        <v>239</v>
      </c>
      <c r="Y550" s="396" t="s">
        <v>1956</v>
      </c>
      <c r="Z550" s="396">
        <v>3</v>
      </c>
      <c r="AA550" s="396">
        <v>150</v>
      </c>
      <c r="AB550" s="396" t="s">
        <v>239</v>
      </c>
      <c r="AC550" s="396" t="s">
        <v>1957</v>
      </c>
      <c r="AD550" s="396" t="s">
        <v>239</v>
      </c>
      <c r="AE550" s="396" t="s">
        <v>239</v>
      </c>
      <c r="AF550" s="396" t="s">
        <v>239</v>
      </c>
      <c r="AG550" s="396" t="s">
        <v>239</v>
      </c>
      <c r="AH550" s="667" t="s">
        <v>1958</v>
      </c>
      <c r="AI550" s="396" t="s">
        <v>1959</v>
      </c>
      <c r="AJ550" s="396">
        <v>90</v>
      </c>
      <c r="AK550" s="396">
        <v>29</v>
      </c>
      <c r="AL550" s="396"/>
      <c r="AM550" s="741"/>
    </row>
    <row r="551" spans="1:39" ht="114">
      <c r="A551" s="740" t="s">
        <v>2101</v>
      </c>
      <c r="B551" s="714" t="s">
        <v>1961</v>
      </c>
      <c r="C551" s="614" t="s">
        <v>72</v>
      </c>
      <c r="D551" s="614"/>
      <c r="E551" s="614"/>
      <c r="F551" s="710" t="s">
        <v>1962</v>
      </c>
      <c r="G551" s="467"/>
      <c r="H551" s="467"/>
      <c r="I551" s="467"/>
      <c r="J551" s="467">
        <v>147</v>
      </c>
      <c r="K551" s="276">
        <f>SUM(I551:J551)</f>
        <v>147</v>
      </c>
      <c r="L551" s="675" t="s">
        <v>1952</v>
      </c>
      <c r="M551" s="675" t="s">
        <v>108</v>
      </c>
      <c r="N551" s="614" t="s">
        <v>1963</v>
      </c>
      <c r="O551" s="472" t="s">
        <v>1964</v>
      </c>
      <c r="P551" s="673" t="s">
        <v>1965</v>
      </c>
      <c r="Q551" s="614">
        <v>156</v>
      </c>
      <c r="R551" s="673" t="s">
        <v>1966</v>
      </c>
      <c r="S551" s="396"/>
      <c r="T551" s="396">
        <v>147</v>
      </c>
      <c r="U551" s="396">
        <v>147</v>
      </c>
      <c r="V551" s="396" t="s">
        <v>1967</v>
      </c>
      <c r="W551" s="396">
        <v>4</v>
      </c>
      <c r="X551" s="396">
        <v>4</v>
      </c>
      <c r="Y551" s="396" t="s">
        <v>1968</v>
      </c>
      <c r="Z551" s="396">
        <v>3</v>
      </c>
      <c r="AA551" s="396">
        <v>50</v>
      </c>
      <c r="AB551" s="396" t="s">
        <v>239</v>
      </c>
      <c r="AC551" s="396" t="s">
        <v>1969</v>
      </c>
      <c r="AD551" s="396" t="s">
        <v>239</v>
      </c>
      <c r="AE551" s="396" t="s">
        <v>239</v>
      </c>
      <c r="AF551" s="396" t="s">
        <v>239</v>
      </c>
      <c r="AG551" s="396" t="s">
        <v>239</v>
      </c>
      <c r="AH551" s="667" t="s">
        <v>1970</v>
      </c>
      <c r="AI551" s="396" t="s">
        <v>1971</v>
      </c>
      <c r="AJ551" s="396"/>
      <c r="AK551" s="396">
        <v>31</v>
      </c>
      <c r="AL551" s="396"/>
      <c r="AM551" s="741"/>
    </row>
    <row r="552" spans="1:39" ht="114">
      <c r="A552" s="740" t="s">
        <v>2101</v>
      </c>
      <c r="B552" s="717" t="s">
        <v>1972</v>
      </c>
      <c r="C552" s="202" t="s">
        <v>72</v>
      </c>
      <c r="D552" s="202"/>
      <c r="E552" s="202"/>
      <c r="F552" s="396" t="s">
        <v>1973</v>
      </c>
      <c r="G552" s="475"/>
      <c r="H552" s="475"/>
      <c r="I552" s="475" t="s">
        <v>72</v>
      </c>
      <c r="J552" s="475" t="s">
        <v>72</v>
      </c>
      <c r="K552" s="475" t="s">
        <v>55</v>
      </c>
      <c r="L552" s="396" t="s">
        <v>1974</v>
      </c>
      <c r="M552" s="396" t="s">
        <v>108</v>
      </c>
      <c r="N552" s="396">
        <v>503</v>
      </c>
      <c r="O552" s="396" t="s">
        <v>1058</v>
      </c>
      <c r="P552" s="396" t="s">
        <v>1362</v>
      </c>
      <c r="Q552" s="396"/>
      <c r="R552" s="396" t="s">
        <v>1975</v>
      </c>
      <c r="S552" s="396">
        <v>2</v>
      </c>
      <c r="T552" s="396">
        <v>54</v>
      </c>
      <c r="U552" s="396">
        <v>2</v>
      </c>
      <c r="V552" s="396" t="s">
        <v>1976</v>
      </c>
      <c r="W552" s="396">
        <v>1</v>
      </c>
      <c r="X552" s="396">
        <v>24</v>
      </c>
      <c r="Y552" s="396"/>
      <c r="Z552" s="396"/>
      <c r="AA552" s="396"/>
      <c r="AB552" s="396" t="s">
        <v>1976</v>
      </c>
      <c r="AC552" s="396" t="s">
        <v>1977</v>
      </c>
      <c r="AD552" s="396">
        <v>1</v>
      </c>
      <c r="AE552" s="396">
        <v>1</v>
      </c>
      <c r="AF552" s="396">
        <v>1</v>
      </c>
      <c r="AG552" s="396">
        <v>1</v>
      </c>
      <c r="AH552" s="667" t="s">
        <v>1978</v>
      </c>
      <c r="AI552" s="396" t="s">
        <v>1979</v>
      </c>
      <c r="AJ552" s="671">
        <v>0.83330000000000004</v>
      </c>
      <c r="AK552" s="687"/>
      <c r="AL552" s="687"/>
      <c r="AM552" s="741"/>
    </row>
    <row r="553" spans="1:39" ht="202.5">
      <c r="A553" s="740" t="s">
        <v>2101</v>
      </c>
      <c r="B553" s="718" t="s">
        <v>1981</v>
      </c>
      <c r="C553" s="690"/>
      <c r="D553" s="690" t="s">
        <v>72</v>
      </c>
      <c r="E553" s="690"/>
      <c r="F553" s="691" t="s">
        <v>1982</v>
      </c>
      <c r="G553" s="690"/>
      <c r="H553" s="690"/>
      <c r="I553" s="690">
        <v>116</v>
      </c>
      <c r="J553" s="690">
        <v>116</v>
      </c>
      <c r="K553" s="690">
        <v>116</v>
      </c>
      <c r="L553" s="468" t="s">
        <v>1983</v>
      </c>
      <c r="M553" s="468" t="s">
        <v>1984</v>
      </c>
      <c r="N553" s="396">
        <v>497</v>
      </c>
      <c r="O553" s="692" t="s">
        <v>1985</v>
      </c>
      <c r="P553" s="396" t="s">
        <v>1986</v>
      </c>
      <c r="Q553" s="396">
        <v>116</v>
      </c>
      <c r="R553" s="396" t="s">
        <v>1987</v>
      </c>
      <c r="S553" s="396">
        <v>21</v>
      </c>
      <c r="T553" s="396">
        <v>21</v>
      </c>
      <c r="U553" s="396">
        <v>19</v>
      </c>
      <c r="V553" s="401" t="s">
        <v>1988</v>
      </c>
      <c r="W553" s="396">
        <v>3</v>
      </c>
      <c r="X553" s="396"/>
      <c r="Y553" s="396"/>
      <c r="Z553" s="396"/>
      <c r="AA553" s="396"/>
      <c r="AB553" s="396" t="s">
        <v>1989</v>
      </c>
      <c r="AC553" s="541" t="s">
        <v>1990</v>
      </c>
      <c r="AD553" s="396"/>
      <c r="AE553" s="396" t="s">
        <v>55</v>
      </c>
      <c r="AF553" s="396"/>
      <c r="AG553" s="396"/>
      <c r="AH553" s="541" t="s">
        <v>1991</v>
      </c>
      <c r="AI553" s="541"/>
      <c r="AJ553" s="396">
        <v>100</v>
      </c>
      <c r="AK553" s="396"/>
      <c r="AL553" s="693"/>
      <c r="AM553" s="507"/>
    </row>
    <row r="554" spans="1:39" ht="123.75">
      <c r="A554" s="740" t="s">
        <v>2101</v>
      </c>
      <c r="B554" s="718" t="s">
        <v>1981</v>
      </c>
      <c r="C554" s="690" t="s">
        <v>72</v>
      </c>
      <c r="D554" s="690"/>
      <c r="E554" s="690"/>
      <c r="F554" s="691" t="s">
        <v>1982</v>
      </c>
      <c r="G554" s="690"/>
      <c r="H554" s="690"/>
      <c r="I554" s="690">
        <v>116</v>
      </c>
      <c r="J554" s="690">
        <v>116</v>
      </c>
      <c r="K554" s="690">
        <v>116</v>
      </c>
      <c r="L554" s="468" t="s">
        <v>1983</v>
      </c>
      <c r="M554" s="468" t="s">
        <v>1984</v>
      </c>
      <c r="N554" s="396">
        <v>497</v>
      </c>
      <c r="O554" s="692" t="s">
        <v>1985</v>
      </c>
      <c r="P554" s="396" t="s">
        <v>1986</v>
      </c>
      <c r="Q554" s="396">
        <v>116</v>
      </c>
      <c r="R554" s="396" t="s">
        <v>1987</v>
      </c>
      <c r="S554" s="396"/>
      <c r="T554" s="396"/>
      <c r="U554" s="396"/>
      <c r="V554" s="401" t="s">
        <v>1993</v>
      </c>
      <c r="W554" s="396"/>
      <c r="X554" s="396"/>
      <c r="Y554" s="396"/>
      <c r="Z554" s="396"/>
      <c r="AA554" s="396"/>
      <c r="AB554" s="396"/>
      <c r="AC554" s="541"/>
      <c r="AD554" s="396"/>
      <c r="AE554" s="396"/>
      <c r="AF554" s="396"/>
      <c r="AG554" s="396"/>
      <c r="AH554" s="541"/>
      <c r="AI554" s="541"/>
      <c r="AJ554" s="396"/>
      <c r="AK554" s="396"/>
      <c r="AL554" s="693"/>
      <c r="AM554" s="507"/>
    </row>
    <row r="555" spans="1:39" ht="135">
      <c r="A555" s="740" t="s">
        <v>2101</v>
      </c>
      <c r="B555" s="718" t="s">
        <v>1981</v>
      </c>
      <c r="C555" s="690"/>
      <c r="D555" s="690"/>
      <c r="E555" s="690" t="s">
        <v>72</v>
      </c>
      <c r="F555" s="691" t="s">
        <v>1982</v>
      </c>
      <c r="G555" s="690"/>
      <c r="H555" s="690"/>
      <c r="I555" s="690">
        <v>116</v>
      </c>
      <c r="J555" s="690">
        <v>116</v>
      </c>
      <c r="K555" s="690">
        <v>116</v>
      </c>
      <c r="L555" s="468" t="s">
        <v>1983</v>
      </c>
      <c r="M555" s="468" t="s">
        <v>1984</v>
      </c>
      <c r="N555" s="396">
        <v>497</v>
      </c>
      <c r="O555" s="692" t="s">
        <v>1985</v>
      </c>
      <c r="P555" s="396" t="s">
        <v>1986</v>
      </c>
      <c r="Q555" s="396">
        <v>116</v>
      </c>
      <c r="R555" s="396" t="s">
        <v>1987</v>
      </c>
      <c r="S555" s="396"/>
      <c r="T555" s="396"/>
      <c r="U555" s="396"/>
      <c r="V555" s="401" t="s">
        <v>1994</v>
      </c>
      <c r="W555" s="396"/>
      <c r="X555" s="396"/>
      <c r="Y555" s="396"/>
      <c r="Z555" s="396"/>
      <c r="AA555" s="396"/>
      <c r="AB555" s="396"/>
      <c r="AC555" s="541"/>
      <c r="AD555" s="396"/>
      <c r="AE555" s="396"/>
      <c r="AF555" s="396"/>
      <c r="AG555" s="396"/>
      <c r="AH555" s="541"/>
      <c r="AI555" s="541"/>
      <c r="AJ555" s="396"/>
      <c r="AK555" s="396"/>
      <c r="AL555" s="693"/>
      <c r="AM555" s="507" t="s">
        <v>2279</v>
      </c>
    </row>
    <row r="556" spans="1:39" ht="114">
      <c r="A556" s="740" t="s">
        <v>2101</v>
      </c>
      <c r="B556" s="718" t="s">
        <v>1995</v>
      </c>
      <c r="C556" s="690" t="s">
        <v>72</v>
      </c>
      <c r="D556" s="690"/>
      <c r="E556" s="690"/>
      <c r="F556" s="695" t="s">
        <v>1996</v>
      </c>
      <c r="G556" s="467"/>
      <c r="H556" s="467"/>
      <c r="I556" s="690">
        <v>116</v>
      </c>
      <c r="J556" s="690"/>
      <c r="K556" s="690">
        <f>SUM(G556:J556)</f>
        <v>116</v>
      </c>
      <c r="L556" s="468" t="s">
        <v>1983</v>
      </c>
      <c r="M556" s="468" t="s">
        <v>1984</v>
      </c>
      <c r="N556" s="396">
        <v>497</v>
      </c>
      <c r="O556" s="692" t="s">
        <v>1997</v>
      </c>
      <c r="P556" s="396" t="s">
        <v>1986</v>
      </c>
      <c r="Q556" s="396">
        <v>116</v>
      </c>
      <c r="R556" s="396" t="s">
        <v>1987</v>
      </c>
      <c r="S556" s="396">
        <v>11</v>
      </c>
      <c r="T556" s="396">
        <v>11</v>
      </c>
      <c r="U556" s="396">
        <v>8</v>
      </c>
      <c r="V556" s="401" t="s">
        <v>1998</v>
      </c>
      <c r="W556" s="396">
        <v>3</v>
      </c>
      <c r="X556" s="396"/>
      <c r="Y556" s="396"/>
      <c r="Z556" s="396"/>
      <c r="AA556" s="396"/>
      <c r="AB556" s="396" t="s">
        <v>1989</v>
      </c>
      <c r="AC556" s="396" t="s">
        <v>1999</v>
      </c>
      <c r="AD556" s="396"/>
      <c r="AE556" s="396" t="s">
        <v>55</v>
      </c>
      <c r="AF556" s="396"/>
      <c r="AG556" s="396"/>
      <c r="AH556" s="541"/>
      <c r="AI556" s="396" t="s">
        <v>2000</v>
      </c>
      <c r="AJ556" s="396">
        <v>100</v>
      </c>
      <c r="AK556" s="396"/>
      <c r="AL556" s="687"/>
      <c r="AM556" s="507"/>
    </row>
    <row r="557" spans="1:39" ht="225">
      <c r="A557" s="740" t="s">
        <v>2101</v>
      </c>
      <c r="B557" s="718" t="s">
        <v>2002</v>
      </c>
      <c r="C557" s="202" t="s">
        <v>55</v>
      </c>
      <c r="D557" s="202"/>
      <c r="E557" s="202"/>
      <c r="F557" s="695" t="s">
        <v>2003</v>
      </c>
      <c r="G557" s="475"/>
      <c r="H557" s="473"/>
      <c r="I557" s="473">
        <v>30</v>
      </c>
      <c r="J557" s="473">
        <v>15</v>
      </c>
      <c r="K557" s="473">
        <f>+J557+I557+H557+G557</f>
        <v>45</v>
      </c>
      <c r="L557" s="468" t="s">
        <v>2004</v>
      </c>
      <c r="M557" s="468" t="s">
        <v>59</v>
      </c>
      <c r="N557" s="396">
        <v>497</v>
      </c>
      <c r="O557" s="468"/>
      <c r="P557" s="468" t="s">
        <v>2005</v>
      </c>
      <c r="Q557" s="202">
        <v>55</v>
      </c>
      <c r="R557" s="468" t="s">
        <v>2006</v>
      </c>
      <c r="S557" s="396"/>
      <c r="T557" s="396"/>
      <c r="U557" s="396"/>
      <c r="V557" s="401" t="s">
        <v>2007</v>
      </c>
      <c r="W557" s="396">
        <v>5</v>
      </c>
      <c r="X557" s="396"/>
      <c r="Y557" s="396"/>
      <c r="Z557" s="396"/>
      <c r="AA557" s="396"/>
      <c r="AB557" s="396"/>
      <c r="AC557" s="396"/>
      <c r="AD557" s="396"/>
      <c r="AE557" s="396"/>
      <c r="AF557" s="396"/>
      <c r="AG557" s="396"/>
      <c r="AH557" s="541"/>
      <c r="AI557" s="541"/>
      <c r="AJ557" s="396"/>
      <c r="AK557" s="396"/>
      <c r="AL557" s="687"/>
      <c r="AM557" s="507"/>
    </row>
    <row r="558" spans="1:39" ht="225">
      <c r="A558" s="740" t="s">
        <v>2101</v>
      </c>
      <c r="B558" s="718" t="s">
        <v>2002</v>
      </c>
      <c r="C558" s="202"/>
      <c r="D558" s="202" t="s">
        <v>55</v>
      </c>
      <c r="E558" s="202"/>
      <c r="F558" s="695" t="s">
        <v>2003</v>
      </c>
      <c r="G558" s="475"/>
      <c r="H558" s="473"/>
      <c r="I558" s="473">
        <v>20</v>
      </c>
      <c r="J558" s="473">
        <v>10</v>
      </c>
      <c r="K558" s="473">
        <f>+J558+I558+H558</f>
        <v>30</v>
      </c>
      <c r="L558" s="668" t="s">
        <v>2008</v>
      </c>
      <c r="M558" s="468" t="s">
        <v>1177</v>
      </c>
      <c r="N558" s="396">
        <v>497</v>
      </c>
      <c r="O558" s="468"/>
      <c r="P558" s="468" t="s">
        <v>2009</v>
      </c>
      <c r="Q558" s="202">
        <v>25</v>
      </c>
      <c r="R558" s="468" t="s">
        <v>2006</v>
      </c>
      <c r="S558" s="396"/>
      <c r="T558" s="396"/>
      <c r="U558" s="396"/>
      <c r="V558" s="401" t="s">
        <v>2007</v>
      </c>
      <c r="W558" s="396">
        <v>5</v>
      </c>
      <c r="X558" s="396"/>
      <c r="Y558" s="396"/>
      <c r="Z558" s="396"/>
      <c r="AA558" s="396"/>
      <c r="AB558" s="396"/>
      <c r="AC558" s="396"/>
      <c r="AD558" s="396"/>
      <c r="AE558" s="396"/>
      <c r="AF558" s="396"/>
      <c r="AG558" s="396"/>
      <c r="AH558" s="541"/>
      <c r="AI558" s="541"/>
      <c r="AJ558" s="396"/>
      <c r="AK558" s="396"/>
      <c r="AL558" s="687"/>
      <c r="AM558" s="507"/>
    </row>
    <row r="559" spans="1:39" ht="393.75">
      <c r="A559" s="740" t="s">
        <v>2101</v>
      </c>
      <c r="B559" s="718" t="s">
        <v>2010</v>
      </c>
      <c r="C559" s="202"/>
      <c r="D559" s="202" t="s">
        <v>55</v>
      </c>
      <c r="E559" s="202"/>
      <c r="F559" s="695" t="s">
        <v>2011</v>
      </c>
      <c r="G559" s="696"/>
      <c r="H559" s="473"/>
      <c r="I559" s="473">
        <v>20</v>
      </c>
      <c r="J559" s="473">
        <v>10</v>
      </c>
      <c r="K559" s="473">
        <f>+J559+I559+H559</f>
        <v>30</v>
      </c>
      <c r="L559" s="668" t="s">
        <v>2008</v>
      </c>
      <c r="M559" s="468" t="s">
        <v>1177</v>
      </c>
      <c r="N559" s="202">
        <v>497</v>
      </c>
      <c r="O559" s="614"/>
      <c r="P559" s="468" t="s">
        <v>2009</v>
      </c>
      <c r="Q559" s="202">
        <v>25</v>
      </c>
      <c r="R559" s="468" t="s">
        <v>2006</v>
      </c>
      <c r="S559" s="396">
        <v>3</v>
      </c>
      <c r="T559" s="396">
        <v>3</v>
      </c>
      <c r="U559" s="396">
        <v>3</v>
      </c>
      <c r="V559" s="401" t="s">
        <v>2012</v>
      </c>
      <c r="W559" s="396">
        <v>5</v>
      </c>
      <c r="X559" s="396"/>
      <c r="Y559" s="396"/>
      <c r="Z559" s="396"/>
      <c r="AA559" s="396"/>
      <c r="AB559" s="396" t="s">
        <v>1989</v>
      </c>
      <c r="AC559" s="396" t="s">
        <v>2013</v>
      </c>
      <c r="AD559" s="396"/>
      <c r="AE559" s="396" t="s">
        <v>55</v>
      </c>
      <c r="AF559" s="396"/>
      <c r="AG559" s="396"/>
      <c r="AH559" s="396"/>
      <c r="AI559" s="396" t="s">
        <v>2014</v>
      </c>
      <c r="AJ559" s="396"/>
      <c r="AK559" s="396"/>
      <c r="AL559" s="687"/>
      <c r="AM559" s="56"/>
    </row>
    <row r="560" spans="1:39" ht="270">
      <c r="A560" s="740" t="s">
        <v>2101</v>
      </c>
      <c r="B560" s="713" t="s">
        <v>2016</v>
      </c>
      <c r="C560" s="202"/>
      <c r="D560" s="202" t="s">
        <v>72</v>
      </c>
      <c r="E560" s="202"/>
      <c r="F560" s="668" t="s">
        <v>2017</v>
      </c>
      <c r="G560" s="276">
        <v>50</v>
      </c>
      <c r="H560" s="276">
        <v>30</v>
      </c>
      <c r="I560" s="276">
        <v>30</v>
      </c>
      <c r="J560" s="276">
        <v>30</v>
      </c>
      <c r="K560" s="276">
        <v>140</v>
      </c>
      <c r="L560" s="396" t="s">
        <v>2018</v>
      </c>
      <c r="M560" s="396" t="s">
        <v>1884</v>
      </c>
      <c r="N560" s="396">
        <v>495</v>
      </c>
      <c r="O560" s="396" t="s">
        <v>2019</v>
      </c>
      <c r="P560" s="396" t="s">
        <v>2020</v>
      </c>
      <c r="Q560" s="396">
        <v>63</v>
      </c>
      <c r="R560" s="396" t="s">
        <v>2021</v>
      </c>
      <c r="S560" s="468">
        <v>18</v>
      </c>
      <c r="T560" s="468">
        <v>18</v>
      </c>
      <c r="U560" s="468">
        <v>11</v>
      </c>
      <c r="V560" s="396" t="s">
        <v>2022</v>
      </c>
      <c r="W560" s="475">
        <v>6</v>
      </c>
      <c r="X560" s="475" t="s">
        <v>2023</v>
      </c>
      <c r="Y560" s="475" t="s">
        <v>57</v>
      </c>
      <c r="Z560" s="475" t="s">
        <v>57</v>
      </c>
      <c r="AA560" s="475" t="s">
        <v>57</v>
      </c>
      <c r="AB560" s="475"/>
      <c r="AC560" s="475"/>
      <c r="AD560" s="475"/>
      <c r="AE560" s="475">
        <v>1</v>
      </c>
      <c r="AF560" s="475"/>
      <c r="AG560" s="475">
        <v>1</v>
      </c>
      <c r="AH560" s="396" t="s">
        <v>2024</v>
      </c>
      <c r="AI560" s="396" t="s">
        <v>2025</v>
      </c>
      <c r="AJ560" s="667">
        <v>0.09</v>
      </c>
      <c r="AK560" s="475">
        <v>18</v>
      </c>
      <c r="AL560" s="475"/>
      <c r="AM560" s="56"/>
    </row>
    <row r="561" spans="1:39" ht="123.75">
      <c r="A561" s="740" t="s">
        <v>2101</v>
      </c>
      <c r="B561" s="719" t="s">
        <v>2026</v>
      </c>
      <c r="C561" s="614"/>
      <c r="D561" s="614"/>
      <c r="E561" s="614" t="s">
        <v>72</v>
      </c>
      <c r="F561" s="673" t="s">
        <v>2027</v>
      </c>
      <c r="G561" s="276">
        <v>30</v>
      </c>
      <c r="H561" s="276">
        <v>15</v>
      </c>
      <c r="I561" s="276">
        <v>15</v>
      </c>
      <c r="J561" s="276">
        <v>15</v>
      </c>
      <c r="K561" s="276">
        <v>75</v>
      </c>
      <c r="L561" s="468" t="s">
        <v>2028</v>
      </c>
      <c r="M561" s="396" t="s">
        <v>1884</v>
      </c>
      <c r="N561" s="396">
        <v>495</v>
      </c>
      <c r="O561" s="396" t="s">
        <v>2019</v>
      </c>
      <c r="P561" s="396" t="s">
        <v>2020</v>
      </c>
      <c r="Q561" s="614">
        <v>15</v>
      </c>
      <c r="R561" s="396" t="s">
        <v>2021</v>
      </c>
      <c r="S561" s="467">
        <v>7</v>
      </c>
      <c r="T561" s="467">
        <v>7</v>
      </c>
      <c r="U561" s="467">
        <v>3</v>
      </c>
      <c r="V561" s="396" t="s">
        <v>2029</v>
      </c>
      <c r="W561" s="467">
        <v>3</v>
      </c>
      <c r="X561" s="475" t="s">
        <v>2023</v>
      </c>
      <c r="Y561" s="467" t="s">
        <v>57</v>
      </c>
      <c r="Z561" s="467" t="s">
        <v>57</v>
      </c>
      <c r="AA561" s="467" t="s">
        <v>57</v>
      </c>
      <c r="AB561" s="475"/>
      <c r="AC561" s="475"/>
      <c r="AD561" s="467"/>
      <c r="AE561" s="467">
        <v>1</v>
      </c>
      <c r="AF561" s="467"/>
      <c r="AG561" s="467">
        <v>1</v>
      </c>
      <c r="AH561" s="396" t="s">
        <v>2030</v>
      </c>
      <c r="AI561" s="396" t="s">
        <v>2031</v>
      </c>
      <c r="AJ561" s="674">
        <v>0.08</v>
      </c>
      <c r="AK561" s="467">
        <v>7</v>
      </c>
      <c r="AL561" s="467"/>
      <c r="AM561" s="56"/>
    </row>
    <row r="562" spans="1:39" ht="285">
      <c r="A562" s="740" t="s">
        <v>2101</v>
      </c>
      <c r="B562" s="719" t="s">
        <v>2032</v>
      </c>
      <c r="C562" s="614"/>
      <c r="D562" s="614" t="s">
        <v>72</v>
      </c>
      <c r="E562" s="614"/>
      <c r="F562" s="673" t="s">
        <v>2033</v>
      </c>
      <c r="G562" s="467">
        <v>10</v>
      </c>
      <c r="H562" s="467">
        <v>10</v>
      </c>
      <c r="I562" s="467">
        <v>10</v>
      </c>
      <c r="J562" s="467">
        <v>10</v>
      </c>
      <c r="K562" s="276">
        <v>40</v>
      </c>
      <c r="L562" s="675" t="s">
        <v>2034</v>
      </c>
      <c r="M562" s="396" t="s">
        <v>1884</v>
      </c>
      <c r="N562" s="396">
        <v>495</v>
      </c>
      <c r="O562" s="396" t="s">
        <v>2019</v>
      </c>
      <c r="P562" s="396" t="s">
        <v>2020</v>
      </c>
      <c r="Q562" s="614">
        <v>63</v>
      </c>
      <c r="R562" s="396" t="s">
        <v>2021</v>
      </c>
      <c r="S562" s="467">
        <v>10</v>
      </c>
      <c r="T562" s="467">
        <v>10</v>
      </c>
      <c r="U562" s="467">
        <v>7</v>
      </c>
      <c r="V562" s="673" t="s">
        <v>2035</v>
      </c>
      <c r="W562" s="467">
        <v>4</v>
      </c>
      <c r="X562" s="475" t="s">
        <v>2023</v>
      </c>
      <c r="Y562" s="467" t="s">
        <v>57</v>
      </c>
      <c r="Z562" s="467" t="s">
        <v>57</v>
      </c>
      <c r="AA562" s="467" t="s">
        <v>57</v>
      </c>
      <c r="AB562" s="475"/>
      <c r="AC562" s="475"/>
      <c r="AD562" s="467"/>
      <c r="AE562" s="467">
        <v>1</v>
      </c>
      <c r="AF562" s="467"/>
      <c r="AG562" s="467">
        <v>1</v>
      </c>
      <c r="AH562" s="396" t="s">
        <v>2036</v>
      </c>
      <c r="AI562" s="396" t="s">
        <v>2037</v>
      </c>
      <c r="AJ562" s="674">
        <v>0.1</v>
      </c>
      <c r="AK562" s="467">
        <v>10</v>
      </c>
      <c r="AL562" s="467"/>
      <c r="AM562" s="546" t="s">
        <v>2339</v>
      </c>
    </row>
    <row r="563" spans="1:39" ht="237">
      <c r="A563" s="740" t="s">
        <v>2101</v>
      </c>
      <c r="B563" s="719" t="s">
        <v>2038</v>
      </c>
      <c r="C563" s="614"/>
      <c r="D563" s="614"/>
      <c r="E563" s="614" t="s">
        <v>72</v>
      </c>
      <c r="F563" s="673" t="s">
        <v>2039</v>
      </c>
      <c r="G563" s="467">
        <v>30</v>
      </c>
      <c r="H563" s="467">
        <v>20</v>
      </c>
      <c r="I563" s="467">
        <v>20</v>
      </c>
      <c r="J563" s="467">
        <v>20</v>
      </c>
      <c r="K563" s="276">
        <v>90</v>
      </c>
      <c r="L563" s="675" t="s">
        <v>2040</v>
      </c>
      <c r="M563" s="396" t="s">
        <v>1884</v>
      </c>
      <c r="N563" s="396">
        <v>495</v>
      </c>
      <c r="O563" s="396" t="s">
        <v>2019</v>
      </c>
      <c r="P563" s="472" t="s">
        <v>2041</v>
      </c>
      <c r="Q563" s="614">
        <v>10</v>
      </c>
      <c r="R563" s="396" t="s">
        <v>2021</v>
      </c>
      <c r="S563" s="467">
        <v>12</v>
      </c>
      <c r="T563" s="467">
        <v>12</v>
      </c>
      <c r="U563" s="467">
        <v>5</v>
      </c>
      <c r="V563" s="673" t="s">
        <v>2042</v>
      </c>
      <c r="W563" s="467">
        <v>9</v>
      </c>
      <c r="X563" s="475" t="s">
        <v>2023</v>
      </c>
      <c r="Y563" s="467" t="s">
        <v>57</v>
      </c>
      <c r="Z563" s="467" t="s">
        <v>57</v>
      </c>
      <c r="AA563" s="467" t="s">
        <v>57</v>
      </c>
      <c r="AB563" s="475"/>
      <c r="AC563" s="475"/>
      <c r="AD563" s="467"/>
      <c r="AE563" s="467">
        <v>1</v>
      </c>
      <c r="AF563" s="467"/>
      <c r="AG563" s="467">
        <v>1</v>
      </c>
      <c r="AH563" s="396" t="s">
        <v>2043</v>
      </c>
      <c r="AI563" s="396" t="s">
        <v>2044</v>
      </c>
      <c r="AJ563" s="674">
        <v>0.1</v>
      </c>
      <c r="AK563" s="467">
        <v>12</v>
      </c>
      <c r="AL563" s="278"/>
      <c r="AM563" s="174"/>
    </row>
    <row r="564" spans="1:39" ht="409.6">
      <c r="A564" s="740" t="s">
        <v>2101</v>
      </c>
      <c r="B564" s="720" t="s">
        <v>2045</v>
      </c>
      <c r="C564" s="614" t="s">
        <v>72</v>
      </c>
      <c r="D564" s="614"/>
      <c r="E564" s="614"/>
      <c r="F564" s="673" t="s">
        <v>2046</v>
      </c>
      <c r="G564" s="467">
        <v>3</v>
      </c>
      <c r="H564" s="467">
        <v>2</v>
      </c>
      <c r="I564" s="467">
        <v>2</v>
      </c>
      <c r="J564" s="467">
        <v>2</v>
      </c>
      <c r="K564" s="276">
        <v>9</v>
      </c>
      <c r="L564" s="675" t="s">
        <v>2047</v>
      </c>
      <c r="M564" s="396" t="s">
        <v>1884</v>
      </c>
      <c r="N564" s="396">
        <v>495</v>
      </c>
      <c r="O564" s="396" t="s">
        <v>2019</v>
      </c>
      <c r="P564" s="472" t="s">
        <v>2048</v>
      </c>
      <c r="Q564" s="614">
        <v>100</v>
      </c>
      <c r="R564" s="396" t="s">
        <v>2021</v>
      </c>
      <c r="S564" s="467">
        <v>1</v>
      </c>
      <c r="T564" s="467">
        <v>54</v>
      </c>
      <c r="U564" s="467">
        <v>36</v>
      </c>
      <c r="V564" s="673" t="s">
        <v>2049</v>
      </c>
      <c r="W564" s="467">
        <v>4</v>
      </c>
      <c r="X564" s="467" t="s">
        <v>537</v>
      </c>
      <c r="Y564" s="467" t="s">
        <v>57</v>
      </c>
      <c r="Z564" s="467" t="s">
        <v>57</v>
      </c>
      <c r="AA564" s="467" t="s">
        <v>57</v>
      </c>
      <c r="AB564" s="475"/>
      <c r="AC564" s="475"/>
      <c r="AD564" s="467"/>
      <c r="AE564" s="467">
        <v>1</v>
      </c>
      <c r="AF564" s="467"/>
      <c r="AG564" s="467">
        <v>1</v>
      </c>
      <c r="AH564" s="396" t="s">
        <v>2050</v>
      </c>
      <c r="AI564" s="396" t="s">
        <v>2051</v>
      </c>
      <c r="AJ564" s="674">
        <v>0.09</v>
      </c>
      <c r="AK564" s="467">
        <v>54</v>
      </c>
      <c r="AL564" s="278"/>
      <c r="AM564" s="174"/>
    </row>
    <row r="565" spans="1:39" ht="135">
      <c r="A565" s="740" t="s">
        <v>2101</v>
      </c>
      <c r="B565" s="713" t="s">
        <v>2052</v>
      </c>
      <c r="C565" s="202"/>
      <c r="D565" s="202" t="s">
        <v>55</v>
      </c>
      <c r="E565" s="202"/>
      <c r="F565" s="668" t="s">
        <v>2053</v>
      </c>
      <c r="G565" s="697"/>
      <c r="H565" s="697"/>
      <c r="I565" s="697">
        <v>7</v>
      </c>
      <c r="J565" s="697">
        <v>4</v>
      </c>
      <c r="K565" s="276">
        <f t="shared" ref="K565:K566" si="63">SUM(G565:J565)</f>
        <v>11</v>
      </c>
      <c r="L565" s="401" t="s">
        <v>2054</v>
      </c>
      <c r="M565" s="401" t="s">
        <v>2055</v>
      </c>
      <c r="N565" s="396">
        <v>496</v>
      </c>
      <c r="O565" s="401" t="s">
        <v>2056</v>
      </c>
      <c r="P565" s="401" t="s">
        <v>2057</v>
      </c>
      <c r="Q565" s="401" t="s">
        <v>2058</v>
      </c>
      <c r="R565" s="401" t="s">
        <v>2059</v>
      </c>
      <c r="S565" s="396">
        <v>22</v>
      </c>
      <c r="T565" s="396">
        <v>180</v>
      </c>
      <c r="U565" s="396">
        <v>71</v>
      </c>
      <c r="V565" s="396" t="s">
        <v>2060</v>
      </c>
      <c r="W565" s="396">
        <v>3</v>
      </c>
      <c r="X565" s="396">
        <v>88</v>
      </c>
      <c r="Y565" s="396" t="s">
        <v>1058</v>
      </c>
      <c r="Z565" s="396" t="s">
        <v>1058</v>
      </c>
      <c r="AA565" s="396" t="s">
        <v>1058</v>
      </c>
      <c r="AB565" s="687"/>
      <c r="AC565" s="687"/>
      <c r="AD565" s="396" t="s">
        <v>55</v>
      </c>
      <c r="AE565" s="396"/>
      <c r="AF565" s="396" t="s">
        <v>55</v>
      </c>
      <c r="AG565" s="396"/>
      <c r="AH565" s="396" t="s">
        <v>2061</v>
      </c>
      <c r="AI565" s="396" t="s">
        <v>2062</v>
      </c>
      <c r="AJ565" s="396"/>
      <c r="AK565" s="396">
        <v>3</v>
      </c>
      <c r="AL565" s="1045"/>
      <c r="AM565" s="174"/>
    </row>
    <row r="566" spans="1:39" ht="180">
      <c r="A566" s="740" t="s">
        <v>2101</v>
      </c>
      <c r="B566" s="713" t="s">
        <v>2064</v>
      </c>
      <c r="C566" s="202"/>
      <c r="D566" s="202" t="s">
        <v>55</v>
      </c>
      <c r="E566" s="202"/>
      <c r="F566" s="668" t="s">
        <v>2065</v>
      </c>
      <c r="G566" s="697"/>
      <c r="H566" s="697"/>
      <c r="I566" s="697">
        <v>6</v>
      </c>
      <c r="J566" s="697">
        <v>2</v>
      </c>
      <c r="K566" s="276">
        <f t="shared" si="63"/>
        <v>8</v>
      </c>
      <c r="L566" s="401" t="s">
        <v>2066</v>
      </c>
      <c r="M566" s="401" t="s">
        <v>2067</v>
      </c>
      <c r="N566" s="396">
        <v>496</v>
      </c>
      <c r="O566" s="401" t="s">
        <v>2056</v>
      </c>
      <c r="P566" s="401" t="s">
        <v>2068</v>
      </c>
      <c r="Q566" s="401" t="s">
        <v>2069</v>
      </c>
      <c r="R566" s="401" t="s">
        <v>2059</v>
      </c>
      <c r="S566" s="396">
        <v>12</v>
      </c>
      <c r="T566" s="396">
        <v>26</v>
      </c>
      <c r="U566" s="396">
        <v>11</v>
      </c>
      <c r="V566" s="396" t="s">
        <v>2070</v>
      </c>
      <c r="W566" s="396">
        <v>3</v>
      </c>
      <c r="X566" s="396">
        <v>60</v>
      </c>
      <c r="Y566" s="396" t="s">
        <v>1058</v>
      </c>
      <c r="Z566" s="396" t="s">
        <v>1058</v>
      </c>
      <c r="AA566" s="396" t="s">
        <v>1058</v>
      </c>
      <c r="AB566" s="687"/>
      <c r="AC566" s="687"/>
      <c r="AD566" s="396" t="s">
        <v>55</v>
      </c>
      <c r="AE566" s="396"/>
      <c r="AF566" s="396" t="s">
        <v>55</v>
      </c>
      <c r="AG566" s="396"/>
      <c r="AH566" s="396" t="s">
        <v>2061</v>
      </c>
      <c r="AI566" s="396" t="s">
        <v>2062</v>
      </c>
      <c r="AJ566" s="396"/>
      <c r="AK566" s="396">
        <v>3</v>
      </c>
      <c r="AL566" s="1045"/>
      <c r="AM566" s="174"/>
    </row>
    <row r="567" spans="1:39" ht="315">
      <c r="A567" s="740" t="s">
        <v>2101</v>
      </c>
      <c r="B567" s="713" t="s">
        <v>2071</v>
      </c>
      <c r="C567" s="202"/>
      <c r="D567" s="202" t="s">
        <v>55</v>
      </c>
      <c r="E567" s="202"/>
      <c r="F567" s="668" t="s">
        <v>2096</v>
      </c>
      <c r="G567" s="698"/>
      <c r="H567" s="698"/>
      <c r="I567" s="698" t="s">
        <v>72</v>
      </c>
      <c r="J567" s="698" t="s">
        <v>72</v>
      </c>
      <c r="K567" s="711" t="s">
        <v>72</v>
      </c>
      <c r="L567" s="401" t="s">
        <v>2072</v>
      </c>
      <c r="M567" s="401" t="s">
        <v>2073</v>
      </c>
      <c r="N567" s="396">
        <v>565</v>
      </c>
      <c r="O567" s="401" t="s">
        <v>2074</v>
      </c>
      <c r="P567" s="401" t="s">
        <v>2075</v>
      </c>
      <c r="Q567" s="401" t="s">
        <v>2076</v>
      </c>
      <c r="R567" s="401" t="s">
        <v>2059</v>
      </c>
      <c r="S567" s="396">
        <v>10</v>
      </c>
      <c r="T567" s="396">
        <v>4</v>
      </c>
      <c r="U567" s="396">
        <v>3</v>
      </c>
      <c r="V567" s="396" t="s">
        <v>2077</v>
      </c>
      <c r="W567" s="396">
        <v>4</v>
      </c>
      <c r="X567" s="396">
        <v>27</v>
      </c>
      <c r="Y567" s="396" t="s">
        <v>1058</v>
      </c>
      <c r="Z567" s="396" t="s">
        <v>1058</v>
      </c>
      <c r="AA567" s="396" t="s">
        <v>1058</v>
      </c>
      <c r="AB567" s="687"/>
      <c r="AC567" s="687"/>
      <c r="AD567" s="396"/>
      <c r="AE567" s="396" t="s">
        <v>55</v>
      </c>
      <c r="AF567" s="396" t="s">
        <v>55</v>
      </c>
      <c r="AG567" s="396"/>
      <c r="AH567" s="396" t="s">
        <v>2078</v>
      </c>
      <c r="AI567" s="396" t="s">
        <v>2079</v>
      </c>
      <c r="AJ567" s="396"/>
      <c r="AK567" s="396">
        <v>5</v>
      </c>
      <c r="AL567" s="1045"/>
      <c r="AM567" s="174"/>
    </row>
    <row r="568" spans="1:39" ht="409.5">
      <c r="A568" s="740" t="s">
        <v>2101</v>
      </c>
      <c r="B568" s="713" t="s">
        <v>2080</v>
      </c>
      <c r="C568" s="202"/>
      <c r="D568" s="202" t="s">
        <v>55</v>
      </c>
      <c r="E568" s="202"/>
      <c r="F568" s="668" t="s">
        <v>2081</v>
      </c>
      <c r="G568" s="698"/>
      <c r="H568" s="698"/>
      <c r="I568" s="698" t="s">
        <v>72</v>
      </c>
      <c r="J568" s="698" t="s">
        <v>72</v>
      </c>
      <c r="K568" s="711" t="s">
        <v>72</v>
      </c>
      <c r="L568" s="401" t="s">
        <v>2082</v>
      </c>
      <c r="M568" s="401" t="s">
        <v>2083</v>
      </c>
      <c r="N568" s="396">
        <v>565</v>
      </c>
      <c r="O568" s="401" t="s">
        <v>2074</v>
      </c>
      <c r="P568" s="401" t="s">
        <v>2084</v>
      </c>
      <c r="Q568" s="401" t="s">
        <v>2076</v>
      </c>
      <c r="R568" s="401" t="s">
        <v>2059</v>
      </c>
      <c r="S568" s="396">
        <v>17</v>
      </c>
      <c r="T568" s="396">
        <v>15</v>
      </c>
      <c r="U568" s="396">
        <v>4</v>
      </c>
      <c r="V568" s="396" t="s">
        <v>2085</v>
      </c>
      <c r="W568" s="396"/>
      <c r="X568" s="396"/>
      <c r="Y568" s="396" t="s">
        <v>1058</v>
      </c>
      <c r="Z568" s="396" t="s">
        <v>1058</v>
      </c>
      <c r="AA568" s="396" t="s">
        <v>1058</v>
      </c>
      <c r="AB568" s="687"/>
      <c r="AC568" s="687"/>
      <c r="AD568" s="396"/>
      <c r="AE568" s="396" t="s">
        <v>55</v>
      </c>
      <c r="AF568" s="396" t="s">
        <v>55</v>
      </c>
      <c r="AG568" s="396"/>
      <c r="AH568" s="396" t="s">
        <v>2086</v>
      </c>
      <c r="AI568" s="396" t="s">
        <v>2087</v>
      </c>
      <c r="AJ568" s="396"/>
      <c r="AK568" s="396">
        <v>10</v>
      </c>
      <c r="AL568" s="1045"/>
      <c r="AM568" s="174"/>
    </row>
    <row r="569" spans="1:39" ht="169.5" thickBot="1">
      <c r="A569" s="740" t="s">
        <v>2101</v>
      </c>
      <c r="B569" s="721" t="s">
        <v>2088</v>
      </c>
      <c r="C569" s="700"/>
      <c r="D569" s="700" t="s">
        <v>55</v>
      </c>
      <c r="E569" s="700"/>
      <c r="F569" s="701" t="s">
        <v>2089</v>
      </c>
      <c r="G569" s="702"/>
      <c r="H569" s="702"/>
      <c r="I569" s="622" t="s">
        <v>72</v>
      </c>
      <c r="J569" s="622" t="s">
        <v>72</v>
      </c>
      <c r="K569" s="712" t="s">
        <v>72</v>
      </c>
      <c r="L569" s="703" t="s">
        <v>2090</v>
      </c>
      <c r="M569" s="703" t="s">
        <v>2091</v>
      </c>
      <c r="N569" s="677">
        <v>566</v>
      </c>
      <c r="O569" s="703" t="s">
        <v>2092</v>
      </c>
      <c r="P569" s="703" t="s">
        <v>2093</v>
      </c>
      <c r="Q569" s="703" t="s">
        <v>2076</v>
      </c>
      <c r="R569" s="703" t="s">
        <v>2059</v>
      </c>
      <c r="S569" s="53">
        <v>2</v>
      </c>
      <c r="T569" s="53">
        <v>20</v>
      </c>
      <c r="U569" s="53">
        <v>10</v>
      </c>
      <c r="V569" s="53">
        <v>10</v>
      </c>
      <c r="W569" s="53">
        <v>1</v>
      </c>
      <c r="X569" s="53">
        <v>10</v>
      </c>
      <c r="Y569" s="53" t="s">
        <v>2094</v>
      </c>
      <c r="Z569" s="677" t="s">
        <v>1058</v>
      </c>
      <c r="AA569" s="677" t="s">
        <v>1058</v>
      </c>
      <c r="AB569" s="704"/>
      <c r="AC569" s="704"/>
      <c r="AD569" s="53"/>
      <c r="AE569" s="53" t="s">
        <v>55</v>
      </c>
      <c r="AF569" s="53" t="s">
        <v>55</v>
      </c>
      <c r="AG569" s="53"/>
      <c r="AH569" s="677" t="s">
        <v>2095</v>
      </c>
      <c r="AI569" s="700"/>
      <c r="AJ569" s="705"/>
      <c r="AK569" s="53">
        <v>10</v>
      </c>
      <c r="AL569" s="1046"/>
      <c r="AM569" s="174"/>
    </row>
    <row r="570" spans="1:39" ht="135">
      <c r="A570" s="740" t="s">
        <v>2137</v>
      </c>
      <c r="B570" s="456" t="s">
        <v>2104</v>
      </c>
      <c r="C570" s="56"/>
      <c r="D570" s="56" t="s">
        <v>55</v>
      </c>
      <c r="E570" s="56"/>
      <c r="F570" s="56" t="s">
        <v>2105</v>
      </c>
      <c r="G570" s="56"/>
      <c r="H570" s="56"/>
      <c r="I570" s="56" t="s">
        <v>55</v>
      </c>
      <c r="J570" s="56" t="s">
        <v>55</v>
      </c>
      <c r="K570" s="56">
        <f t="shared" ref="K570:K571" si="64">SUM(G570:J570)</f>
        <v>0</v>
      </c>
      <c r="L570" s="56" t="s">
        <v>2106</v>
      </c>
      <c r="M570" s="56" t="s">
        <v>2107</v>
      </c>
      <c r="N570" s="56">
        <v>176</v>
      </c>
      <c r="O570" s="56" t="s">
        <v>2108</v>
      </c>
      <c r="P570" s="56" t="s">
        <v>2109</v>
      </c>
      <c r="Q570" s="56" t="s">
        <v>2109</v>
      </c>
      <c r="R570" s="56" t="s">
        <v>2110</v>
      </c>
      <c r="S570" s="360">
        <v>57</v>
      </c>
      <c r="T570" s="51">
        <v>238</v>
      </c>
      <c r="U570" s="51" t="s">
        <v>2111</v>
      </c>
      <c r="V570" s="51" t="s">
        <v>2112</v>
      </c>
      <c r="W570" s="51">
        <v>2</v>
      </c>
      <c r="X570" s="51" t="s">
        <v>2113</v>
      </c>
      <c r="Y570" s="235"/>
      <c r="Z570" s="235"/>
      <c r="AA570" s="235"/>
      <c r="AB570" s="52" t="s">
        <v>2114</v>
      </c>
      <c r="AC570" s="52" t="s">
        <v>2115</v>
      </c>
      <c r="AD570" s="51">
        <v>1</v>
      </c>
      <c r="AE570" s="51">
        <v>0</v>
      </c>
      <c r="AF570" s="51">
        <v>0</v>
      </c>
      <c r="AG570" s="51">
        <v>1</v>
      </c>
      <c r="AH570" s="42" t="s">
        <v>2116</v>
      </c>
      <c r="AI570" s="43" t="s">
        <v>2117</v>
      </c>
      <c r="AJ570" s="364">
        <v>1</v>
      </c>
      <c r="AK570" s="52">
        <v>0</v>
      </c>
      <c r="AL570" s="226"/>
      <c r="AM570" s="174"/>
    </row>
    <row r="571" spans="1:39" ht="90">
      <c r="A571" s="740" t="s">
        <v>2137</v>
      </c>
      <c r="B571" s="456" t="s">
        <v>2118</v>
      </c>
      <c r="C571" s="56"/>
      <c r="D571" s="56"/>
      <c r="E571" s="56" t="s">
        <v>55</v>
      </c>
      <c r="F571" s="56" t="s">
        <v>2119</v>
      </c>
      <c r="G571" s="56"/>
      <c r="H571" s="56"/>
      <c r="I571" s="56" t="s">
        <v>55</v>
      </c>
      <c r="J571" s="56" t="s">
        <v>55</v>
      </c>
      <c r="K571" s="56">
        <f t="shared" si="64"/>
        <v>0</v>
      </c>
      <c r="L571" s="56" t="s">
        <v>2120</v>
      </c>
      <c r="M571" s="56" t="s">
        <v>2107</v>
      </c>
      <c r="N571" s="56">
        <v>175</v>
      </c>
      <c r="O571" s="56" t="s">
        <v>1058</v>
      </c>
      <c r="P571" s="56" t="s">
        <v>2109</v>
      </c>
      <c r="Q571" s="56" t="s">
        <v>2109</v>
      </c>
      <c r="R571" s="56" t="s">
        <v>2121</v>
      </c>
      <c r="S571" s="360">
        <v>35</v>
      </c>
      <c r="T571" s="235"/>
      <c r="U571" s="51">
        <v>4</v>
      </c>
      <c r="V571" s="235"/>
      <c r="W571" s="51">
        <f>SUM(U571)</f>
        <v>4</v>
      </c>
      <c r="X571" s="51">
        <f>SUM(W571,S571)</f>
        <v>39</v>
      </c>
      <c r="Y571" s="51" t="s">
        <v>2122</v>
      </c>
      <c r="Z571" s="51">
        <f>SUM(X571)</f>
        <v>39</v>
      </c>
      <c r="AA571" s="51">
        <f>SUM(Z571)</f>
        <v>39</v>
      </c>
      <c r="AB571" s="52" t="s">
        <v>2123</v>
      </c>
      <c r="AC571" s="52" t="s">
        <v>2124</v>
      </c>
      <c r="AD571" s="51">
        <f>SUM(AA571)</f>
        <v>39</v>
      </c>
      <c r="AE571" s="51">
        <f>SUM(AD571)</f>
        <v>39</v>
      </c>
      <c r="AF571" s="51">
        <f>SUM(AE571)</f>
        <v>39</v>
      </c>
      <c r="AG571" s="51">
        <f>SUM(AF571)</f>
        <v>39</v>
      </c>
      <c r="AH571" s="56" t="s">
        <v>2125</v>
      </c>
      <c r="AI571" s="57" t="s">
        <v>2126</v>
      </c>
      <c r="AJ571" s="58">
        <v>1</v>
      </c>
      <c r="AK571" s="51"/>
      <c r="AL571" s="224"/>
      <c r="AM571" s="174"/>
    </row>
    <row r="572" spans="1:39" ht="15">
      <c r="A572" s="1393" t="s">
        <v>2137</v>
      </c>
      <c r="B572" s="1389" t="s">
        <v>1196</v>
      </c>
      <c r="C572" s="1372" t="s">
        <v>55</v>
      </c>
      <c r="D572" s="1372"/>
      <c r="E572" s="1372"/>
      <c r="F572" s="1372" t="s">
        <v>1196</v>
      </c>
      <c r="G572" s="1372"/>
      <c r="H572" s="1372">
        <v>10</v>
      </c>
      <c r="I572" s="1372">
        <v>56</v>
      </c>
      <c r="J572" s="1372">
        <v>1</v>
      </c>
      <c r="K572" s="1372">
        <f>SUM(G573:J573)</f>
        <v>0</v>
      </c>
      <c r="L572" s="1372" t="s">
        <v>2047</v>
      </c>
      <c r="M572" s="1372" t="s">
        <v>2107</v>
      </c>
      <c r="N572" s="1372">
        <v>176</v>
      </c>
      <c r="O572" s="1372" t="s">
        <v>2127</v>
      </c>
      <c r="P572" s="1372" t="s">
        <v>2128</v>
      </c>
      <c r="Q572" s="1372" t="s">
        <v>2128</v>
      </c>
      <c r="R572" s="1372" t="s">
        <v>2129</v>
      </c>
      <c r="S572" s="1376">
        <v>10</v>
      </c>
      <c r="T572" s="1376">
        <v>193</v>
      </c>
      <c r="U572" s="1376">
        <v>29</v>
      </c>
      <c r="V572" s="1372" t="s">
        <v>2130</v>
      </c>
      <c r="W572" s="1376">
        <v>2</v>
      </c>
      <c r="X572" s="1376" t="s">
        <v>2131</v>
      </c>
      <c r="Y572" s="1374"/>
      <c r="Z572" s="1374"/>
      <c r="AA572" s="1374"/>
      <c r="AB572" s="1372" t="s">
        <v>2132</v>
      </c>
      <c r="AC572" s="1372" t="s">
        <v>2115</v>
      </c>
      <c r="AD572" s="1372">
        <v>1</v>
      </c>
      <c r="AE572" s="1374"/>
      <c r="AF572" s="1374"/>
      <c r="AG572" s="1376">
        <v>1</v>
      </c>
      <c r="AH572" s="1372" t="s">
        <v>2133</v>
      </c>
      <c r="AI572" s="1372" t="s">
        <v>2134</v>
      </c>
      <c r="AJ572" s="1380">
        <v>1</v>
      </c>
      <c r="AK572" s="1376">
        <v>53</v>
      </c>
      <c r="AL572" s="1391"/>
      <c r="AM572" s="174"/>
    </row>
    <row r="573" spans="1:39" ht="15">
      <c r="A573" s="1393"/>
      <c r="B573" s="1390"/>
      <c r="C573" s="1373"/>
      <c r="D573" s="1373"/>
      <c r="E573" s="1373"/>
      <c r="F573" s="1373"/>
      <c r="G573" s="1373"/>
      <c r="H573" s="1373"/>
      <c r="I573" s="1373"/>
      <c r="J573" s="1373"/>
      <c r="K573" s="1373"/>
      <c r="L573" s="1373"/>
      <c r="M573" s="1373"/>
      <c r="N573" s="1373"/>
      <c r="O573" s="1373"/>
      <c r="P573" s="1373"/>
      <c r="Q573" s="1373"/>
      <c r="R573" s="1373"/>
      <c r="S573" s="1377"/>
      <c r="T573" s="1377"/>
      <c r="U573" s="1377"/>
      <c r="V573" s="1373"/>
      <c r="W573" s="1377"/>
      <c r="X573" s="1377"/>
      <c r="Y573" s="1375"/>
      <c r="Z573" s="1375"/>
      <c r="AA573" s="1375"/>
      <c r="AB573" s="1373"/>
      <c r="AC573" s="1373"/>
      <c r="AD573" s="1373"/>
      <c r="AE573" s="1375"/>
      <c r="AF573" s="1375"/>
      <c r="AG573" s="1377"/>
      <c r="AH573" s="1373"/>
      <c r="AI573" s="1373"/>
      <c r="AJ573" s="1381"/>
      <c r="AK573" s="1377"/>
      <c r="AL573" s="1392"/>
      <c r="AM573" s="174"/>
    </row>
    <row r="574" spans="1:39" ht="91.5">
      <c r="A574" s="755" t="s">
        <v>2310</v>
      </c>
      <c r="B574" s="133" t="s">
        <v>2139</v>
      </c>
      <c r="C574" s="133" t="s">
        <v>55</v>
      </c>
      <c r="D574" s="133">
        <v>0</v>
      </c>
      <c r="E574" s="133">
        <v>0</v>
      </c>
      <c r="F574" s="133" t="s">
        <v>2140</v>
      </c>
      <c r="G574" s="133">
        <v>0</v>
      </c>
      <c r="H574" s="133">
        <v>4</v>
      </c>
      <c r="I574" s="133">
        <v>1</v>
      </c>
      <c r="J574" s="133">
        <v>0</v>
      </c>
      <c r="K574" s="133">
        <v>5</v>
      </c>
      <c r="L574" s="133" t="s">
        <v>2141</v>
      </c>
      <c r="M574" s="133" t="s">
        <v>2142</v>
      </c>
      <c r="N574" s="133">
        <v>431</v>
      </c>
      <c r="O574" s="133" t="s">
        <v>2143</v>
      </c>
      <c r="P574" s="133" t="s">
        <v>2144</v>
      </c>
      <c r="Q574" s="133" t="s">
        <v>2145</v>
      </c>
      <c r="R574" s="133" t="s">
        <v>2146</v>
      </c>
      <c r="S574" s="133">
        <v>5</v>
      </c>
      <c r="T574" s="133">
        <v>140</v>
      </c>
      <c r="U574" s="133">
        <v>5</v>
      </c>
      <c r="V574" s="133" t="s">
        <v>2147</v>
      </c>
      <c r="W574" s="133">
        <v>2</v>
      </c>
      <c r="X574" s="133">
        <v>32</v>
      </c>
      <c r="Y574" s="133" t="s">
        <v>2148</v>
      </c>
      <c r="Z574" s="133">
        <v>35</v>
      </c>
      <c r="AA574" s="133">
        <v>35</v>
      </c>
      <c r="AB574" s="133" t="s">
        <v>2149</v>
      </c>
      <c r="AC574" s="133" t="s">
        <v>2150</v>
      </c>
      <c r="AD574" s="133">
        <v>0</v>
      </c>
      <c r="AE574" s="133">
        <v>1</v>
      </c>
      <c r="AF574" s="133">
        <v>0</v>
      </c>
      <c r="AG574" s="133">
        <v>1</v>
      </c>
      <c r="AH574" s="133" t="s">
        <v>2151</v>
      </c>
      <c r="AI574" s="133" t="s">
        <v>2152</v>
      </c>
      <c r="AJ574" s="141">
        <v>1</v>
      </c>
      <c r="AK574" s="133">
        <v>10</v>
      </c>
      <c r="AL574" s="140"/>
      <c r="AM574" s="174"/>
    </row>
    <row r="575" spans="1:39" ht="101.25">
      <c r="A575" s="299" t="s">
        <v>2310</v>
      </c>
      <c r="B575" s="133" t="s">
        <v>2139</v>
      </c>
      <c r="C575" s="133" t="s">
        <v>55</v>
      </c>
      <c r="D575" s="133">
        <v>0</v>
      </c>
      <c r="E575" s="133">
        <v>0</v>
      </c>
      <c r="F575" s="133" t="s">
        <v>2154</v>
      </c>
      <c r="G575" s="133">
        <v>0</v>
      </c>
      <c r="H575" s="133">
        <v>8</v>
      </c>
      <c r="I575" s="133">
        <v>2</v>
      </c>
      <c r="J575" s="133">
        <v>0</v>
      </c>
      <c r="K575" s="133">
        <v>10</v>
      </c>
      <c r="L575" s="133" t="s">
        <v>2141</v>
      </c>
      <c r="M575" s="133" t="s">
        <v>2142</v>
      </c>
      <c r="N575" s="133">
        <v>431</v>
      </c>
      <c r="O575" s="133" t="s">
        <v>2143</v>
      </c>
      <c r="P575" s="133" t="s">
        <v>2144</v>
      </c>
      <c r="Q575" s="133" t="s">
        <v>2155</v>
      </c>
      <c r="R575" s="133" t="s">
        <v>2146</v>
      </c>
      <c r="S575" s="133">
        <v>10</v>
      </c>
      <c r="T575" s="133">
        <v>340</v>
      </c>
      <c r="U575" s="133">
        <v>8</v>
      </c>
      <c r="V575" s="133" t="s">
        <v>2156</v>
      </c>
      <c r="W575" s="133">
        <v>2</v>
      </c>
      <c r="X575" s="133">
        <v>32</v>
      </c>
      <c r="Y575" s="133" t="s">
        <v>2148</v>
      </c>
      <c r="Z575" s="133">
        <v>36</v>
      </c>
      <c r="AA575" s="133">
        <v>36</v>
      </c>
      <c r="AB575" s="133" t="s">
        <v>2157</v>
      </c>
      <c r="AC575" s="133" t="s">
        <v>2158</v>
      </c>
      <c r="AD575" s="133">
        <v>0</v>
      </c>
      <c r="AE575" s="133">
        <v>1</v>
      </c>
      <c r="AF575" s="133">
        <v>0</v>
      </c>
      <c r="AG575" s="133">
        <v>1</v>
      </c>
      <c r="AH575" s="133" t="s">
        <v>2159</v>
      </c>
      <c r="AI575" s="133" t="s">
        <v>2160</v>
      </c>
      <c r="AJ575" s="141">
        <v>1</v>
      </c>
      <c r="AK575" s="133">
        <v>0</v>
      </c>
      <c r="AL575" s="140"/>
      <c r="AM575" s="174"/>
    </row>
    <row r="576" spans="1:39" ht="157.5">
      <c r="A576" s="299" t="s">
        <v>2310</v>
      </c>
      <c r="B576" s="133" t="s">
        <v>2161</v>
      </c>
      <c r="C576" s="741">
        <v>0</v>
      </c>
      <c r="D576" s="133">
        <v>0</v>
      </c>
      <c r="E576" s="133" t="s">
        <v>55</v>
      </c>
      <c r="F576" s="133" t="s">
        <v>2162</v>
      </c>
      <c r="G576" s="133">
        <v>1</v>
      </c>
      <c r="H576" s="133">
        <v>0</v>
      </c>
      <c r="I576" s="133">
        <v>0</v>
      </c>
      <c r="J576" s="133">
        <v>0</v>
      </c>
      <c r="K576" s="133">
        <v>1</v>
      </c>
      <c r="L576" s="133" t="s">
        <v>2163</v>
      </c>
      <c r="M576" s="133" t="s">
        <v>2142</v>
      </c>
      <c r="N576" s="133">
        <v>193</v>
      </c>
      <c r="O576" s="133" t="s">
        <v>2164</v>
      </c>
      <c r="P576" s="133" t="s">
        <v>2165</v>
      </c>
      <c r="Q576" s="133" t="s">
        <v>2166</v>
      </c>
      <c r="R576" s="133" t="s">
        <v>2146</v>
      </c>
      <c r="S576" s="133">
        <v>1</v>
      </c>
      <c r="T576" s="133">
        <v>41</v>
      </c>
      <c r="U576" s="133">
        <v>41</v>
      </c>
      <c r="V576" s="133" t="s">
        <v>2167</v>
      </c>
      <c r="W576" s="741">
        <v>1</v>
      </c>
      <c r="X576" s="741">
        <v>8</v>
      </c>
      <c r="Y576" s="133" t="s">
        <v>2168</v>
      </c>
      <c r="Z576" s="741">
        <v>3</v>
      </c>
      <c r="AA576" s="741">
        <v>8</v>
      </c>
      <c r="AB576" s="741" t="s">
        <v>154</v>
      </c>
      <c r="AC576" s="741" t="s">
        <v>2169</v>
      </c>
      <c r="AD576" s="741">
        <v>0</v>
      </c>
      <c r="AE576" s="741">
        <v>1</v>
      </c>
      <c r="AF576" s="741">
        <v>1</v>
      </c>
      <c r="AG576" s="741">
        <v>1</v>
      </c>
      <c r="AH576" s="133" t="s">
        <v>2170</v>
      </c>
      <c r="AI576" s="133" t="s">
        <v>2171</v>
      </c>
      <c r="AJ576" s="742" t="s">
        <v>2172</v>
      </c>
      <c r="AK576" s="741">
        <v>0</v>
      </c>
      <c r="AL576" s="1047"/>
      <c r="AM576" s="174"/>
    </row>
    <row r="577" spans="1:39" ht="67.5">
      <c r="A577" s="299" t="s">
        <v>2310</v>
      </c>
      <c r="B577" s="133" t="s">
        <v>2173</v>
      </c>
      <c r="C577" s="133" t="s">
        <v>55</v>
      </c>
      <c r="D577" s="133">
        <v>0</v>
      </c>
      <c r="E577" s="133">
        <v>0</v>
      </c>
      <c r="F577" s="133" t="s">
        <v>2174</v>
      </c>
      <c r="G577" s="133">
        <v>0</v>
      </c>
      <c r="H577" s="133">
        <v>0</v>
      </c>
      <c r="I577" s="133">
        <v>6</v>
      </c>
      <c r="J577" s="133">
        <v>0</v>
      </c>
      <c r="K577" s="133">
        <v>6</v>
      </c>
      <c r="L577" s="133" t="s">
        <v>2175</v>
      </c>
      <c r="M577" s="133" t="s">
        <v>2142</v>
      </c>
      <c r="N577" s="133">
        <v>183</v>
      </c>
      <c r="O577" s="133" t="s">
        <v>2176</v>
      </c>
      <c r="P577" s="133" t="s">
        <v>2177</v>
      </c>
      <c r="Q577" s="133" t="s">
        <v>2178</v>
      </c>
      <c r="R577" s="133" t="s">
        <v>2146</v>
      </c>
      <c r="S577" s="133">
        <v>6</v>
      </c>
      <c r="T577" s="133">
        <v>40</v>
      </c>
      <c r="U577" s="133">
        <v>2</v>
      </c>
      <c r="V577" s="133" t="s">
        <v>2179</v>
      </c>
      <c r="W577" s="133">
        <v>1</v>
      </c>
      <c r="X577" s="133">
        <v>12</v>
      </c>
      <c r="Y577" s="133" t="s">
        <v>2180</v>
      </c>
      <c r="Z577" s="133">
        <v>1</v>
      </c>
      <c r="AA577" s="133">
        <v>12</v>
      </c>
      <c r="AB577" s="133" t="s">
        <v>2181</v>
      </c>
      <c r="AC577" s="133" t="s">
        <v>2182</v>
      </c>
      <c r="AD577" s="133">
        <v>0</v>
      </c>
      <c r="AE577" s="133">
        <v>1</v>
      </c>
      <c r="AF577" s="133">
        <v>0</v>
      </c>
      <c r="AG577" s="133">
        <v>1</v>
      </c>
      <c r="AH577" s="133" t="s">
        <v>2183</v>
      </c>
      <c r="AI577" s="133" t="s">
        <v>2184</v>
      </c>
      <c r="AJ577" s="141">
        <v>1</v>
      </c>
      <c r="AK577" s="133"/>
      <c r="AL577" s="1047"/>
      <c r="AM577" s="174"/>
    </row>
    <row r="578" spans="1:39" ht="67.5">
      <c r="A578" s="299" t="s">
        <v>2310</v>
      </c>
      <c r="B578" s="133" t="s">
        <v>2173</v>
      </c>
      <c r="C578" s="133" t="s">
        <v>55</v>
      </c>
      <c r="D578" s="133">
        <v>0</v>
      </c>
      <c r="E578" s="133">
        <v>0</v>
      </c>
      <c r="F578" s="133" t="s">
        <v>2185</v>
      </c>
      <c r="G578" s="133">
        <v>0</v>
      </c>
      <c r="H578" s="133">
        <v>0</v>
      </c>
      <c r="I578" s="133">
        <v>2</v>
      </c>
      <c r="J578" s="133">
        <v>0</v>
      </c>
      <c r="K578" s="133">
        <v>2</v>
      </c>
      <c r="L578" s="133" t="s">
        <v>2175</v>
      </c>
      <c r="M578" s="133" t="s">
        <v>2142</v>
      </c>
      <c r="N578" s="133">
        <v>183</v>
      </c>
      <c r="O578" s="133" t="s">
        <v>2176</v>
      </c>
      <c r="P578" s="133" t="s">
        <v>2186</v>
      </c>
      <c r="Q578" s="133" t="s">
        <v>2178</v>
      </c>
      <c r="R578" s="133" t="s">
        <v>2146</v>
      </c>
      <c r="S578" s="133">
        <v>2</v>
      </c>
      <c r="T578" s="133">
        <v>40</v>
      </c>
      <c r="U578" s="133">
        <v>2</v>
      </c>
      <c r="V578" s="133" t="s">
        <v>2179</v>
      </c>
      <c r="W578" s="133">
        <v>2</v>
      </c>
      <c r="X578" s="133">
        <v>12</v>
      </c>
      <c r="Y578" s="133" t="s">
        <v>2180</v>
      </c>
      <c r="Z578" s="133">
        <v>2</v>
      </c>
      <c r="AA578" s="133">
        <v>8</v>
      </c>
      <c r="AB578" s="133" t="s">
        <v>2181</v>
      </c>
      <c r="AC578" s="133" t="s">
        <v>2187</v>
      </c>
      <c r="AD578" s="133">
        <v>0</v>
      </c>
      <c r="AE578" s="133">
        <v>1</v>
      </c>
      <c r="AF578" s="133">
        <v>0</v>
      </c>
      <c r="AG578" s="133">
        <v>1</v>
      </c>
      <c r="AH578" s="133" t="s">
        <v>2188</v>
      </c>
      <c r="AI578" s="133" t="s">
        <v>2189</v>
      </c>
      <c r="AJ578" s="141">
        <v>1</v>
      </c>
      <c r="AK578" s="133"/>
      <c r="AL578" s="140"/>
      <c r="AM578" s="174"/>
    </row>
    <row r="579" spans="1:39" ht="91.5">
      <c r="A579" s="299" t="s">
        <v>2310</v>
      </c>
      <c r="B579" s="133" t="s">
        <v>2190</v>
      </c>
      <c r="C579" s="133" t="s">
        <v>55</v>
      </c>
      <c r="D579" s="133">
        <v>0</v>
      </c>
      <c r="E579" s="133">
        <v>0</v>
      </c>
      <c r="F579" s="133" t="s">
        <v>2191</v>
      </c>
      <c r="G579" s="133">
        <v>0</v>
      </c>
      <c r="H579" s="133">
        <v>1</v>
      </c>
      <c r="I579" s="133">
        <v>2</v>
      </c>
      <c r="J579" s="133">
        <v>0</v>
      </c>
      <c r="K579" s="133">
        <v>3</v>
      </c>
      <c r="L579" s="133" t="s">
        <v>2192</v>
      </c>
      <c r="M579" s="133" t="s">
        <v>2142</v>
      </c>
      <c r="N579" s="133">
        <v>391</v>
      </c>
      <c r="O579" s="133" t="s">
        <v>2193</v>
      </c>
      <c r="P579" s="133" t="s">
        <v>2194</v>
      </c>
      <c r="Q579" s="133" t="s">
        <v>2195</v>
      </c>
      <c r="R579" s="133" t="s">
        <v>2146</v>
      </c>
      <c r="S579" s="133">
        <v>3</v>
      </c>
      <c r="T579" s="133">
        <v>173</v>
      </c>
      <c r="U579" s="133">
        <v>5</v>
      </c>
      <c r="V579" s="133" t="s">
        <v>2196</v>
      </c>
      <c r="W579" s="133">
        <v>0</v>
      </c>
      <c r="X579" s="133">
        <v>0</v>
      </c>
      <c r="Y579" s="133" t="s">
        <v>2197</v>
      </c>
      <c r="Z579" s="133">
        <v>1</v>
      </c>
      <c r="AA579" s="133">
        <v>3</v>
      </c>
      <c r="AB579" s="133" t="s">
        <v>2198</v>
      </c>
      <c r="AC579" s="133" t="s">
        <v>2199</v>
      </c>
      <c r="AD579" s="133">
        <v>0</v>
      </c>
      <c r="AE579" s="133">
        <v>1</v>
      </c>
      <c r="AF579" s="133">
        <v>0</v>
      </c>
      <c r="AG579" s="133">
        <v>1</v>
      </c>
      <c r="AH579" s="133" t="s">
        <v>2200</v>
      </c>
      <c r="AI579" s="133" t="s">
        <v>2201</v>
      </c>
      <c r="AJ579" s="141">
        <v>1</v>
      </c>
      <c r="AK579" s="741"/>
      <c r="AL579" s="140"/>
      <c r="AM579" s="174"/>
    </row>
    <row r="580" spans="1:39" ht="91.5">
      <c r="A580" s="299" t="s">
        <v>2310</v>
      </c>
      <c r="B580" s="133" t="s">
        <v>2203</v>
      </c>
      <c r="C580" s="741">
        <v>0</v>
      </c>
      <c r="D580" s="741">
        <v>0</v>
      </c>
      <c r="E580" s="133" t="s">
        <v>55</v>
      </c>
      <c r="F580" s="133" t="s">
        <v>2204</v>
      </c>
      <c r="G580" s="133">
        <v>0</v>
      </c>
      <c r="H580" s="133">
        <v>7</v>
      </c>
      <c r="I580" s="133">
        <v>0</v>
      </c>
      <c r="J580" s="133">
        <v>0</v>
      </c>
      <c r="K580" s="133">
        <v>7</v>
      </c>
      <c r="L580" s="133" t="s">
        <v>2205</v>
      </c>
      <c r="M580" s="133" t="s">
        <v>2142</v>
      </c>
      <c r="N580" s="133">
        <v>182</v>
      </c>
      <c r="O580" s="133" t="s">
        <v>2206</v>
      </c>
      <c r="P580" s="133" t="s">
        <v>2207</v>
      </c>
      <c r="Q580" s="133" t="s">
        <v>2208</v>
      </c>
      <c r="R580" s="133" t="s">
        <v>2146</v>
      </c>
      <c r="S580" s="133">
        <v>7</v>
      </c>
      <c r="T580" s="133">
        <v>350</v>
      </c>
      <c r="U580" s="133">
        <v>7</v>
      </c>
      <c r="V580" s="133" t="s">
        <v>2179</v>
      </c>
      <c r="W580" s="133">
        <v>7</v>
      </c>
      <c r="X580" s="133">
        <v>14</v>
      </c>
      <c r="Y580" s="133">
        <v>0</v>
      </c>
      <c r="Z580" s="133">
        <v>0</v>
      </c>
      <c r="AA580" s="133">
        <v>0</v>
      </c>
      <c r="AB580" s="133" t="s">
        <v>2209</v>
      </c>
      <c r="AC580" s="133" t="s">
        <v>2210</v>
      </c>
      <c r="AD580" s="133">
        <v>1</v>
      </c>
      <c r="AE580" s="133">
        <v>0</v>
      </c>
      <c r="AF580" s="133">
        <v>0</v>
      </c>
      <c r="AG580" s="133">
        <v>1</v>
      </c>
      <c r="AH580" s="133" t="s">
        <v>2211</v>
      </c>
      <c r="AI580" s="133" t="s">
        <v>2201</v>
      </c>
      <c r="AJ580" s="141">
        <v>1</v>
      </c>
      <c r="AK580" s="741"/>
      <c r="AL580" s="140"/>
      <c r="AM580" s="174"/>
    </row>
    <row r="581" spans="1:39" ht="67.5">
      <c r="A581" s="299" t="s">
        <v>2310</v>
      </c>
      <c r="B581" s="133" t="s">
        <v>2212</v>
      </c>
      <c r="C581" s="133">
        <v>0</v>
      </c>
      <c r="D581" s="133">
        <v>0</v>
      </c>
      <c r="E581" s="133" t="s">
        <v>55</v>
      </c>
      <c r="F581" s="133" t="s">
        <v>2213</v>
      </c>
      <c r="G581" s="133">
        <v>0</v>
      </c>
      <c r="H581" s="133">
        <v>1</v>
      </c>
      <c r="I581" s="133">
        <v>0</v>
      </c>
      <c r="J581" s="133">
        <v>0</v>
      </c>
      <c r="K581" s="133">
        <v>1</v>
      </c>
      <c r="L581" s="133" t="s">
        <v>2214</v>
      </c>
      <c r="M581" s="133" t="s">
        <v>2142</v>
      </c>
      <c r="N581" s="133">
        <v>182</v>
      </c>
      <c r="O581" s="133" t="s">
        <v>2215</v>
      </c>
      <c r="P581" s="741" t="s">
        <v>2216</v>
      </c>
      <c r="Q581" s="133" t="s">
        <v>2217</v>
      </c>
      <c r="R581" s="133" t="s">
        <v>2146</v>
      </c>
      <c r="S581" s="133">
        <v>1</v>
      </c>
      <c r="T581" s="133">
        <v>200</v>
      </c>
      <c r="U581" s="133">
        <v>3</v>
      </c>
      <c r="V581" s="133" t="s">
        <v>2218</v>
      </c>
      <c r="W581" s="133">
        <v>14</v>
      </c>
      <c r="X581" s="133">
        <v>4</v>
      </c>
      <c r="Y581" s="133">
        <v>0</v>
      </c>
      <c r="Z581" s="133">
        <v>20</v>
      </c>
      <c r="AA581" s="133">
        <v>4</v>
      </c>
      <c r="AB581" s="133" t="s">
        <v>2219</v>
      </c>
      <c r="AC581" s="133" t="s">
        <v>2220</v>
      </c>
      <c r="AD581" s="133">
        <v>1</v>
      </c>
      <c r="AE581" s="133">
        <v>0</v>
      </c>
      <c r="AF581" s="133">
        <v>0</v>
      </c>
      <c r="AG581" s="133">
        <v>1</v>
      </c>
      <c r="AH581" s="133" t="s">
        <v>2221</v>
      </c>
      <c r="AI581" s="133" t="s">
        <v>2201</v>
      </c>
      <c r="AJ581" s="141">
        <v>1</v>
      </c>
      <c r="AK581" s="133"/>
      <c r="AL581" s="140"/>
      <c r="AM581" s="174"/>
    </row>
    <row r="582" spans="1:39" ht="146.25">
      <c r="A582" s="299" t="s">
        <v>2310</v>
      </c>
      <c r="B582" s="133" t="s">
        <v>2222</v>
      </c>
      <c r="C582" s="741">
        <v>0</v>
      </c>
      <c r="D582" s="133" t="s">
        <v>55</v>
      </c>
      <c r="E582" s="741">
        <v>0</v>
      </c>
      <c r="F582" s="133" t="s">
        <v>2223</v>
      </c>
      <c r="G582" s="741">
        <v>0</v>
      </c>
      <c r="H582" s="741">
        <v>15</v>
      </c>
      <c r="I582" s="741">
        <v>0</v>
      </c>
      <c r="J582" s="741">
        <v>0</v>
      </c>
      <c r="K582" s="741">
        <v>15</v>
      </c>
      <c r="L582" s="133" t="s">
        <v>2224</v>
      </c>
      <c r="M582" s="133" t="s">
        <v>2142</v>
      </c>
      <c r="N582" s="133">
        <v>194</v>
      </c>
      <c r="O582" s="133" t="s">
        <v>2225</v>
      </c>
      <c r="P582" s="133" t="s">
        <v>2226</v>
      </c>
      <c r="Q582" s="133" t="s">
        <v>2227</v>
      </c>
      <c r="R582" s="133" t="s">
        <v>2146</v>
      </c>
      <c r="S582" s="133">
        <v>6</v>
      </c>
      <c r="T582" s="133">
        <v>75</v>
      </c>
      <c r="U582" s="133">
        <v>6</v>
      </c>
      <c r="V582" s="133" t="s">
        <v>2228</v>
      </c>
      <c r="W582" s="133">
        <v>4</v>
      </c>
      <c r="X582" s="133">
        <v>3</v>
      </c>
      <c r="Y582" s="133" t="s">
        <v>2197</v>
      </c>
      <c r="Z582" s="133">
        <v>4</v>
      </c>
      <c r="AA582" s="133">
        <v>2</v>
      </c>
      <c r="AB582" s="133" t="s">
        <v>2229</v>
      </c>
      <c r="AC582" s="133" t="s">
        <v>2230</v>
      </c>
      <c r="AD582" s="133">
        <v>0</v>
      </c>
      <c r="AE582" s="133">
        <v>1</v>
      </c>
      <c r="AF582" s="133">
        <v>0</v>
      </c>
      <c r="AG582" s="133">
        <v>1</v>
      </c>
      <c r="AH582" s="133" t="s">
        <v>2231</v>
      </c>
      <c r="AI582" s="133" t="s">
        <v>2201</v>
      </c>
      <c r="AJ582" s="141">
        <v>1</v>
      </c>
      <c r="AK582" s="133">
        <v>0</v>
      </c>
      <c r="AL582" s="140"/>
      <c r="AM582" s="174"/>
    </row>
    <row r="583" spans="1:39" ht="57.75">
      <c r="A583" s="299" t="s">
        <v>2310</v>
      </c>
      <c r="B583" s="133" t="s">
        <v>2232</v>
      </c>
      <c r="C583" s="133" t="s">
        <v>55</v>
      </c>
      <c r="D583" s="133" t="s">
        <v>55</v>
      </c>
      <c r="E583" s="133" t="s">
        <v>55</v>
      </c>
      <c r="F583" s="396" t="s">
        <v>2233</v>
      </c>
      <c r="G583" s="133"/>
      <c r="H583" s="133"/>
      <c r="I583" s="133"/>
      <c r="J583" s="133">
        <v>4</v>
      </c>
      <c r="K583" s="133">
        <v>4</v>
      </c>
      <c r="L583" s="133" t="s">
        <v>2234</v>
      </c>
      <c r="M583" s="133" t="s">
        <v>2142</v>
      </c>
      <c r="N583" s="133">
        <v>469</v>
      </c>
      <c r="O583" s="133" t="s">
        <v>575</v>
      </c>
      <c r="P583" s="133" t="s">
        <v>2235</v>
      </c>
      <c r="Q583" s="133">
        <v>60</v>
      </c>
      <c r="R583" s="133" t="s">
        <v>2236</v>
      </c>
      <c r="S583" s="133">
        <v>2</v>
      </c>
      <c r="T583" s="133">
        <v>4</v>
      </c>
      <c r="U583" s="133">
        <v>2</v>
      </c>
      <c r="V583" s="133" t="s">
        <v>2237</v>
      </c>
      <c r="W583" s="133">
        <v>1</v>
      </c>
      <c r="X583" s="133">
        <v>6</v>
      </c>
      <c r="Y583" s="133"/>
      <c r="Z583" s="133"/>
      <c r="AA583" s="133"/>
      <c r="AB583" s="133" t="s">
        <v>2238</v>
      </c>
      <c r="AC583" s="133" t="s">
        <v>2239</v>
      </c>
      <c r="AD583" s="133"/>
      <c r="AE583" s="133">
        <v>1</v>
      </c>
      <c r="AF583" s="133"/>
      <c r="AG583" s="133">
        <v>1</v>
      </c>
      <c r="AH583" s="133" t="s">
        <v>2240</v>
      </c>
      <c r="AI583" s="133" t="s">
        <v>2241</v>
      </c>
      <c r="AJ583" s="133">
        <v>100</v>
      </c>
      <c r="AK583" s="133"/>
      <c r="AL583" s="140"/>
      <c r="AM583" s="174"/>
    </row>
    <row r="584" spans="1:39" ht="91.5">
      <c r="A584" s="299" t="s">
        <v>2310</v>
      </c>
      <c r="B584" s="133" t="s">
        <v>2232</v>
      </c>
      <c r="C584" s="741"/>
      <c r="D584" s="133"/>
      <c r="E584" s="133"/>
      <c r="F584" s="133" t="s">
        <v>2242</v>
      </c>
      <c r="G584" s="133"/>
      <c r="H584" s="133"/>
      <c r="I584" s="133"/>
      <c r="J584" s="133">
        <v>2</v>
      </c>
      <c r="K584" s="133">
        <v>2</v>
      </c>
      <c r="L584" s="133" t="s">
        <v>2243</v>
      </c>
      <c r="M584" s="133" t="s">
        <v>2142</v>
      </c>
      <c r="N584" s="133">
        <v>378</v>
      </c>
      <c r="O584" s="133" t="s">
        <v>5</v>
      </c>
      <c r="P584" s="133" t="s">
        <v>2235</v>
      </c>
      <c r="Q584" s="133">
        <v>60</v>
      </c>
      <c r="R584" s="133" t="s">
        <v>2236</v>
      </c>
      <c r="S584" s="133">
        <v>2</v>
      </c>
      <c r="T584" s="133">
        <v>5</v>
      </c>
      <c r="U584" s="133">
        <v>2</v>
      </c>
      <c r="V584" s="741" t="s">
        <v>2244</v>
      </c>
      <c r="W584" s="741">
        <v>1</v>
      </c>
      <c r="X584" s="741">
        <v>6</v>
      </c>
      <c r="Y584" s="741"/>
      <c r="Z584" s="741"/>
      <c r="AA584" s="741"/>
      <c r="AB584" s="741" t="s">
        <v>2245</v>
      </c>
      <c r="AC584" s="741" t="s">
        <v>2246</v>
      </c>
      <c r="AD584" s="741"/>
      <c r="AE584" s="741">
        <v>1</v>
      </c>
      <c r="AF584" s="741"/>
      <c r="AG584" s="741">
        <v>1</v>
      </c>
      <c r="AH584" s="741" t="s">
        <v>2247</v>
      </c>
      <c r="AI584" s="741" t="s">
        <v>2248</v>
      </c>
      <c r="AJ584" s="742">
        <v>1</v>
      </c>
      <c r="AK584" s="741"/>
      <c r="AL584" s="1047"/>
      <c r="AM584" s="174"/>
    </row>
    <row r="585" spans="1:39" ht="91.5">
      <c r="A585" s="299" t="s">
        <v>2310</v>
      </c>
      <c r="B585" s="133" t="s">
        <v>2249</v>
      </c>
      <c r="C585" s="133" t="s">
        <v>55</v>
      </c>
      <c r="D585" s="133"/>
      <c r="E585" s="133" t="s">
        <v>55</v>
      </c>
      <c r="F585" s="133" t="s">
        <v>2250</v>
      </c>
      <c r="G585" s="741"/>
      <c r="H585" s="741"/>
      <c r="I585" s="133">
        <v>1</v>
      </c>
      <c r="J585" s="133">
        <v>9</v>
      </c>
      <c r="K585" s="133">
        <v>10</v>
      </c>
      <c r="L585" s="133" t="s">
        <v>2251</v>
      </c>
      <c r="M585" s="133" t="s">
        <v>2142</v>
      </c>
      <c r="N585" s="133">
        <v>470</v>
      </c>
      <c r="O585" s="56"/>
      <c r="P585" s="56" t="s">
        <v>2252</v>
      </c>
      <c r="Q585" s="56"/>
      <c r="R585" s="133" t="s">
        <v>2236</v>
      </c>
      <c r="S585" s="507">
        <v>10</v>
      </c>
      <c r="T585" s="507">
        <v>220</v>
      </c>
      <c r="U585" s="507">
        <v>10</v>
      </c>
      <c r="V585" s="507" t="s">
        <v>2253</v>
      </c>
      <c r="W585" s="507">
        <v>1</v>
      </c>
      <c r="X585" s="507">
        <v>20</v>
      </c>
      <c r="Y585" s="507" t="s">
        <v>2254</v>
      </c>
      <c r="Z585" s="507">
        <v>1</v>
      </c>
      <c r="AA585" s="507">
        <v>20</v>
      </c>
      <c r="AB585" s="507" t="s">
        <v>2255</v>
      </c>
      <c r="AC585" s="507" t="s">
        <v>2256</v>
      </c>
      <c r="AD585" s="507"/>
      <c r="AE585" s="507">
        <v>1</v>
      </c>
      <c r="AF585" s="507"/>
      <c r="AG585" s="507">
        <v>1</v>
      </c>
      <c r="AH585" s="507" t="s">
        <v>2257</v>
      </c>
      <c r="AI585" s="507" t="s">
        <v>2258</v>
      </c>
      <c r="AJ585" s="507">
        <v>100</v>
      </c>
      <c r="AK585" s="507"/>
      <c r="AL585" s="247"/>
      <c r="AM585" s="174"/>
    </row>
    <row r="586" spans="1:39" ht="124.5">
      <c r="A586" s="299" t="s">
        <v>2310</v>
      </c>
      <c r="B586" s="133" t="s">
        <v>2259</v>
      </c>
      <c r="C586" s="133" t="s">
        <v>55</v>
      </c>
      <c r="D586" s="133" t="s">
        <v>55</v>
      </c>
      <c r="E586" s="133" t="s">
        <v>55</v>
      </c>
      <c r="F586" s="133" t="s">
        <v>2260</v>
      </c>
      <c r="G586" s="741"/>
      <c r="H586" s="741"/>
      <c r="I586" s="741"/>
      <c r="J586" s="741">
        <v>14</v>
      </c>
      <c r="K586" s="741">
        <v>14</v>
      </c>
      <c r="L586" s="133" t="s">
        <v>2261</v>
      </c>
      <c r="M586" s="133" t="s">
        <v>2142</v>
      </c>
      <c r="N586" s="133">
        <v>463</v>
      </c>
      <c r="O586" s="56"/>
      <c r="P586" s="56" t="s">
        <v>2262</v>
      </c>
      <c r="Q586" s="56"/>
      <c r="R586" s="133" t="s">
        <v>2236</v>
      </c>
      <c r="S586" s="507">
        <v>4</v>
      </c>
      <c r="T586" s="507">
        <v>24</v>
      </c>
      <c r="U586" s="507">
        <v>19</v>
      </c>
      <c r="V586" s="507" t="s">
        <v>2263</v>
      </c>
      <c r="W586" s="507">
        <v>4</v>
      </c>
      <c r="X586" s="507">
        <v>19</v>
      </c>
      <c r="Y586" s="507" t="s">
        <v>2264</v>
      </c>
      <c r="Z586" s="507" t="s">
        <v>2264</v>
      </c>
      <c r="AA586" s="507" t="s">
        <v>2264</v>
      </c>
      <c r="AB586" s="507" t="s">
        <v>2265</v>
      </c>
      <c r="AC586" s="743" t="s">
        <v>2266</v>
      </c>
      <c r="AD586" s="507">
        <v>0</v>
      </c>
      <c r="AE586" s="507">
        <v>1</v>
      </c>
      <c r="AF586" s="507">
        <v>0</v>
      </c>
      <c r="AG586" s="507">
        <v>1</v>
      </c>
      <c r="AH586" s="744" t="s">
        <v>2267</v>
      </c>
      <c r="AI586" s="744" t="s">
        <v>2268</v>
      </c>
      <c r="AJ586" s="507">
        <v>100</v>
      </c>
      <c r="AK586" s="507">
        <v>24</v>
      </c>
      <c r="AL586" s="247"/>
      <c r="AM586" s="174"/>
    </row>
    <row r="587" spans="1:39" ht="337.5">
      <c r="A587" s="299" t="s">
        <v>2310</v>
      </c>
      <c r="B587" s="133" t="s">
        <v>2269</v>
      </c>
      <c r="C587" s="133"/>
      <c r="D587" s="133"/>
      <c r="E587" s="133" t="s">
        <v>55</v>
      </c>
      <c r="F587" s="133" t="s">
        <v>2270</v>
      </c>
      <c r="G587" s="741"/>
      <c r="H587" s="741">
        <v>14</v>
      </c>
      <c r="I587" s="741">
        <v>2</v>
      </c>
      <c r="J587" s="741">
        <v>0</v>
      </c>
      <c r="K587" s="741">
        <v>16</v>
      </c>
      <c r="L587" s="133" t="s">
        <v>2271</v>
      </c>
      <c r="M587" s="133" t="s">
        <v>2142</v>
      </c>
      <c r="N587" s="133" t="s">
        <v>2272</v>
      </c>
      <c r="O587" s="56" t="s">
        <v>2273</v>
      </c>
      <c r="P587" s="56" t="s">
        <v>2274</v>
      </c>
      <c r="Q587" s="56">
        <v>116</v>
      </c>
      <c r="R587" s="133" t="s">
        <v>2275</v>
      </c>
      <c r="S587" s="507">
        <v>8665</v>
      </c>
      <c r="T587" s="507">
        <v>0</v>
      </c>
      <c r="U587" s="507">
        <v>0</v>
      </c>
      <c r="V587" s="507"/>
      <c r="W587" s="507">
        <v>2</v>
      </c>
      <c r="X587" s="507">
        <v>8667</v>
      </c>
      <c r="Y587" s="507" t="s">
        <v>2276</v>
      </c>
      <c r="Z587" s="507">
        <v>8667</v>
      </c>
      <c r="AA587" s="507">
        <v>8667</v>
      </c>
      <c r="AB587" s="507" t="s">
        <v>2277</v>
      </c>
      <c r="AC587" s="743"/>
      <c r="AD587" s="507">
        <v>8667</v>
      </c>
      <c r="AE587" s="507">
        <v>8667</v>
      </c>
      <c r="AF587" s="507">
        <v>8667</v>
      </c>
      <c r="AG587" s="507">
        <v>8667</v>
      </c>
      <c r="AH587" s="744" t="s">
        <v>2278</v>
      </c>
      <c r="AI587" s="744"/>
      <c r="AJ587" s="507">
        <v>0.98</v>
      </c>
      <c r="AK587" s="507">
        <v>0</v>
      </c>
      <c r="AL587" s="247"/>
      <c r="AM587" s="174"/>
    </row>
    <row r="588" spans="1:39" ht="91.5">
      <c r="A588" s="299" t="s">
        <v>2310</v>
      </c>
      <c r="B588" s="133" t="s">
        <v>2280</v>
      </c>
      <c r="C588" s="133"/>
      <c r="D588" s="133" t="s">
        <v>55</v>
      </c>
      <c r="E588" s="133" t="s">
        <v>2281</v>
      </c>
      <c r="F588" s="133" t="s">
        <v>2282</v>
      </c>
      <c r="G588" s="741"/>
      <c r="H588" s="741"/>
      <c r="I588" s="741">
        <v>1</v>
      </c>
      <c r="J588" s="741">
        <v>0</v>
      </c>
      <c r="K588" s="741">
        <v>1</v>
      </c>
      <c r="L588" s="133" t="s">
        <v>2283</v>
      </c>
      <c r="M588" s="133" t="s">
        <v>2142</v>
      </c>
      <c r="N588" s="133">
        <v>179</v>
      </c>
      <c r="O588" s="56" t="s">
        <v>2284</v>
      </c>
      <c r="P588" s="56" t="s">
        <v>2285</v>
      </c>
      <c r="Q588" s="56">
        <v>116</v>
      </c>
      <c r="R588" s="133" t="s">
        <v>2286</v>
      </c>
      <c r="S588" s="507">
        <v>2</v>
      </c>
      <c r="T588" s="507">
        <v>0</v>
      </c>
      <c r="U588" s="507">
        <v>2</v>
      </c>
      <c r="V588" s="507" t="s">
        <v>2287</v>
      </c>
      <c r="W588" s="507">
        <v>1</v>
      </c>
      <c r="X588" s="507">
        <v>5</v>
      </c>
      <c r="Y588" s="507"/>
      <c r="Z588" s="507"/>
      <c r="AA588" s="507">
        <v>0</v>
      </c>
      <c r="AB588" s="507" t="s">
        <v>2288</v>
      </c>
      <c r="AC588" s="743"/>
      <c r="AD588" s="507">
        <v>0</v>
      </c>
      <c r="AE588" s="507">
        <v>0</v>
      </c>
      <c r="AF588" s="507">
        <v>0</v>
      </c>
      <c r="AG588" s="507">
        <v>0</v>
      </c>
      <c r="AH588" s="744" t="s">
        <v>2289</v>
      </c>
      <c r="AI588" s="744" t="s">
        <v>2290</v>
      </c>
      <c r="AJ588" s="507">
        <v>1</v>
      </c>
      <c r="AK588" s="507"/>
      <c r="AL588" s="247"/>
      <c r="AM588" s="174"/>
    </row>
    <row r="589" spans="1:39" ht="338.25">
      <c r="A589" s="299" t="s">
        <v>2310</v>
      </c>
      <c r="B589" s="133" t="s">
        <v>2291</v>
      </c>
      <c r="C589" s="133" t="s">
        <v>55</v>
      </c>
      <c r="D589" s="133" t="s">
        <v>55</v>
      </c>
      <c r="E589" s="133" t="s">
        <v>55</v>
      </c>
      <c r="F589" s="133" t="s">
        <v>2292</v>
      </c>
      <c r="G589" s="741"/>
      <c r="H589" s="741"/>
      <c r="I589" s="741">
        <v>180</v>
      </c>
      <c r="J589" s="741">
        <v>30</v>
      </c>
      <c r="K589" s="741">
        <v>210</v>
      </c>
      <c r="L589" s="133" t="s">
        <v>2293</v>
      </c>
      <c r="M589" s="133" t="s">
        <v>2142</v>
      </c>
      <c r="N589" s="133">
        <v>181</v>
      </c>
      <c r="O589" s="56" t="s">
        <v>2294</v>
      </c>
      <c r="P589" s="56" t="s">
        <v>2295</v>
      </c>
      <c r="Q589" s="56" t="s">
        <v>2296</v>
      </c>
      <c r="R589" s="133" t="s">
        <v>2286</v>
      </c>
      <c r="S589" s="507">
        <v>180</v>
      </c>
      <c r="T589" s="507">
        <v>180</v>
      </c>
      <c r="U589" s="507">
        <v>180</v>
      </c>
      <c r="V589" s="507" t="s">
        <v>2297</v>
      </c>
      <c r="W589" s="507"/>
      <c r="X589" s="507">
        <v>0</v>
      </c>
      <c r="Y589" s="507" t="s">
        <v>2298</v>
      </c>
      <c r="Z589" s="507">
        <v>10</v>
      </c>
      <c r="AA589" s="507">
        <v>10</v>
      </c>
      <c r="AB589" s="507" t="s">
        <v>2299</v>
      </c>
      <c r="AC589" s="743" t="s">
        <v>2300</v>
      </c>
      <c r="AD589" s="507">
        <v>0</v>
      </c>
      <c r="AE589" s="507" t="s">
        <v>55</v>
      </c>
      <c r="AF589" s="507">
        <v>0</v>
      </c>
      <c r="AG589" s="507" t="s">
        <v>55</v>
      </c>
      <c r="AH589" s="744" t="s">
        <v>2301</v>
      </c>
      <c r="AI589" s="744" t="s">
        <v>2302</v>
      </c>
      <c r="AJ589" s="507">
        <v>1</v>
      </c>
      <c r="AK589" s="507">
        <v>180</v>
      </c>
      <c r="AL589" s="247"/>
      <c r="AM589" s="174"/>
    </row>
    <row r="590" spans="1:39" ht="91.5">
      <c r="A590" s="299" t="s">
        <v>2310</v>
      </c>
      <c r="B590" s="133" t="s">
        <v>2303</v>
      </c>
      <c r="C590" s="133"/>
      <c r="D590" s="133" t="s">
        <v>72</v>
      </c>
      <c r="E590" s="133"/>
      <c r="F590" s="133" t="s">
        <v>2304</v>
      </c>
      <c r="G590" s="741"/>
      <c r="H590" s="741"/>
      <c r="I590" s="741">
        <v>3</v>
      </c>
      <c r="J590" s="472">
        <v>1</v>
      </c>
      <c r="K590" s="741">
        <v>3</v>
      </c>
      <c r="L590" s="133" t="s">
        <v>2305</v>
      </c>
      <c r="M590" s="133" t="s">
        <v>2142</v>
      </c>
      <c r="N590" s="133">
        <v>180</v>
      </c>
      <c r="O590" s="56" t="s">
        <v>2306</v>
      </c>
      <c r="P590" s="56" t="s">
        <v>2295</v>
      </c>
      <c r="Q590" s="56">
        <v>200</v>
      </c>
      <c r="R590" s="133" t="s">
        <v>2286</v>
      </c>
      <c r="S590" s="507">
        <v>3</v>
      </c>
      <c r="T590" s="507">
        <v>3</v>
      </c>
      <c r="U590" s="507">
        <v>3</v>
      </c>
      <c r="V590" s="507" t="s">
        <v>2307</v>
      </c>
      <c r="W590" s="507">
        <v>1</v>
      </c>
      <c r="X590" s="507">
        <v>4</v>
      </c>
      <c r="Y590" s="507"/>
      <c r="Z590" s="507"/>
      <c r="AA590" s="507"/>
      <c r="AB590" s="507"/>
      <c r="AC590" s="743"/>
      <c r="AD590" s="507">
        <v>0</v>
      </c>
      <c r="AE590" s="507" t="s">
        <v>55</v>
      </c>
      <c r="AF590" s="507">
        <v>0</v>
      </c>
      <c r="AG590" s="507" t="s">
        <v>55</v>
      </c>
      <c r="AH590" s="744" t="s">
        <v>2308</v>
      </c>
      <c r="AI590" s="744" t="s">
        <v>2309</v>
      </c>
      <c r="AJ590" s="507">
        <v>1</v>
      </c>
      <c r="AK590" s="507"/>
      <c r="AL590" s="247"/>
      <c r="AM590" s="174"/>
    </row>
    <row r="591" spans="1:39" ht="326.25">
      <c r="A591" s="299" t="s">
        <v>2342</v>
      </c>
      <c r="B591" s="763" t="s">
        <v>2312</v>
      </c>
      <c r="C591" s="763" t="s">
        <v>72</v>
      </c>
      <c r="D591" s="65"/>
      <c r="E591" s="65"/>
      <c r="F591" s="763" t="s">
        <v>2313</v>
      </c>
      <c r="G591" s="540"/>
      <c r="H591" s="540"/>
      <c r="I591" s="763">
        <v>1</v>
      </c>
      <c r="J591" s="763">
        <v>4</v>
      </c>
      <c r="K591" s="763">
        <f>SUM(I591:J591)</f>
        <v>5</v>
      </c>
      <c r="L591" s="763" t="s">
        <v>2314</v>
      </c>
      <c r="M591" s="763" t="s">
        <v>108</v>
      </c>
      <c r="N591" s="763">
        <v>543</v>
      </c>
      <c r="O591" s="763" t="s">
        <v>2315</v>
      </c>
      <c r="P591" s="763" t="s">
        <v>2316</v>
      </c>
      <c r="Q591" s="763"/>
      <c r="R591" s="763" t="s">
        <v>2317</v>
      </c>
      <c r="S591" s="65">
        <v>9</v>
      </c>
      <c r="T591" s="56">
        <v>90</v>
      </c>
      <c r="U591" s="56">
        <v>6</v>
      </c>
      <c r="V591" s="56" t="s">
        <v>2318</v>
      </c>
      <c r="W591" s="65">
        <v>1</v>
      </c>
      <c r="X591" s="65" t="s">
        <v>1291</v>
      </c>
      <c r="Y591" s="65" t="s">
        <v>2319</v>
      </c>
      <c r="Z591" s="65">
        <v>3</v>
      </c>
      <c r="AA591" s="65" t="s">
        <v>1291</v>
      </c>
      <c r="AB591" s="56" t="s">
        <v>2320</v>
      </c>
      <c r="AC591" s="56" t="s">
        <v>2321</v>
      </c>
      <c r="AD591" s="202">
        <v>1</v>
      </c>
      <c r="AE591" s="202"/>
      <c r="AF591" s="202">
        <v>1</v>
      </c>
      <c r="AG591" s="202"/>
      <c r="AH591" s="56" t="s">
        <v>2322</v>
      </c>
      <c r="AI591" s="56" t="s">
        <v>2323</v>
      </c>
      <c r="AJ591" s="204"/>
      <c r="AK591" s="202"/>
      <c r="AL591" s="616"/>
      <c r="AM591" s="174"/>
    </row>
    <row r="592" spans="1:39" ht="326.25">
      <c r="A592" s="299" t="s">
        <v>2342</v>
      </c>
      <c r="B592" s="763" t="s">
        <v>2312</v>
      </c>
      <c r="C592" s="281"/>
      <c r="D592" s="763" t="s">
        <v>72</v>
      </c>
      <c r="E592" s="281"/>
      <c r="F592" s="763" t="s">
        <v>2324</v>
      </c>
      <c r="G592" s="455"/>
      <c r="H592" s="455"/>
      <c r="I592" s="763">
        <v>2</v>
      </c>
      <c r="J592" s="763">
        <v>9</v>
      </c>
      <c r="K592" s="763">
        <f>SUM(I592:J592)</f>
        <v>11</v>
      </c>
      <c r="L592" s="763" t="s">
        <v>2325</v>
      </c>
      <c r="M592" s="763" t="s">
        <v>108</v>
      </c>
      <c r="N592" s="763">
        <v>543</v>
      </c>
      <c r="O592" s="763" t="s">
        <v>2326</v>
      </c>
      <c r="P592" s="763" t="s">
        <v>2316</v>
      </c>
      <c r="Q592" s="763">
        <v>7</v>
      </c>
      <c r="R592" s="763" t="s">
        <v>2327</v>
      </c>
      <c r="S592" s="65">
        <v>9</v>
      </c>
      <c r="T592" s="65">
        <v>90</v>
      </c>
      <c r="U592" s="56">
        <v>6</v>
      </c>
      <c r="V592" s="56" t="s">
        <v>2318</v>
      </c>
      <c r="W592" s="65">
        <v>1</v>
      </c>
      <c r="X592" s="65" t="s">
        <v>1291</v>
      </c>
      <c r="Y592" s="65" t="s">
        <v>2319</v>
      </c>
      <c r="Z592" s="65">
        <v>3</v>
      </c>
      <c r="AA592" s="65" t="s">
        <v>1291</v>
      </c>
      <c r="AB592" s="56" t="s">
        <v>2320</v>
      </c>
      <c r="AC592" s="56" t="s">
        <v>2321</v>
      </c>
      <c r="AD592" s="202">
        <v>1</v>
      </c>
      <c r="AE592" s="202"/>
      <c r="AF592" s="202">
        <v>1</v>
      </c>
      <c r="AG592" s="202"/>
      <c r="AH592" s="56" t="s">
        <v>2328</v>
      </c>
      <c r="AI592" s="56" t="s">
        <v>2329</v>
      </c>
      <c r="AJ592" s="204"/>
      <c r="AK592" s="467"/>
      <c r="AL592" s="278"/>
      <c r="AM592" s="174"/>
    </row>
    <row r="593" spans="1:39" ht="326.25">
      <c r="A593" s="299" t="s">
        <v>2342</v>
      </c>
      <c r="B593" s="763" t="s">
        <v>2312</v>
      </c>
      <c r="C593" s="281"/>
      <c r="D593" s="281"/>
      <c r="E593" s="763" t="s">
        <v>72</v>
      </c>
      <c r="F593" s="763" t="s">
        <v>2330</v>
      </c>
      <c r="G593" s="455"/>
      <c r="H593" s="455"/>
      <c r="I593" s="763">
        <v>0</v>
      </c>
      <c r="J593" s="763">
        <v>3</v>
      </c>
      <c r="K593" s="763">
        <f>SUM(I593:J593)</f>
        <v>3</v>
      </c>
      <c r="L593" s="763" t="s">
        <v>2331</v>
      </c>
      <c r="M593" s="763" t="s">
        <v>108</v>
      </c>
      <c r="N593" s="763">
        <v>543</v>
      </c>
      <c r="O593" s="763" t="s">
        <v>2315</v>
      </c>
      <c r="P593" s="763" t="s">
        <v>2316</v>
      </c>
      <c r="Q593" s="763">
        <v>7</v>
      </c>
      <c r="R593" s="763" t="s">
        <v>2327</v>
      </c>
      <c r="S593" s="65">
        <v>9</v>
      </c>
      <c r="T593" s="65">
        <v>90</v>
      </c>
      <c r="U593" s="56">
        <v>6</v>
      </c>
      <c r="V593" s="56" t="s">
        <v>2318</v>
      </c>
      <c r="W593" s="65">
        <v>1</v>
      </c>
      <c r="X593" s="65" t="s">
        <v>1291</v>
      </c>
      <c r="Y593" s="65" t="s">
        <v>2319</v>
      </c>
      <c r="Z593" s="65">
        <v>3</v>
      </c>
      <c r="AA593" s="65" t="s">
        <v>1291</v>
      </c>
      <c r="AB593" s="56" t="s">
        <v>2320</v>
      </c>
      <c r="AC593" s="56" t="s">
        <v>2321</v>
      </c>
      <c r="AD593" s="202">
        <v>1</v>
      </c>
      <c r="AE593" s="202"/>
      <c r="AF593" s="202">
        <v>1</v>
      </c>
      <c r="AG593" s="202"/>
      <c r="AH593" s="56" t="s">
        <v>2332</v>
      </c>
      <c r="AI593" s="56" t="s">
        <v>2329</v>
      </c>
      <c r="AJ593" s="204"/>
      <c r="AK593" s="467"/>
      <c r="AL593" s="278"/>
      <c r="AM593" s="174"/>
    </row>
    <row r="594" spans="1:39" ht="126" thickBot="1">
      <c r="A594" s="299" t="s">
        <v>2342</v>
      </c>
      <c r="B594" s="763" t="s">
        <v>2333</v>
      </c>
      <c r="C594" s="281"/>
      <c r="D594" s="281"/>
      <c r="E594" s="281" t="s">
        <v>72</v>
      </c>
      <c r="F594" s="763" t="s">
        <v>2334</v>
      </c>
      <c r="G594" s="173"/>
      <c r="H594" s="173"/>
      <c r="I594" s="763">
        <v>20</v>
      </c>
      <c r="J594" s="763">
        <v>10</v>
      </c>
      <c r="K594" s="763">
        <f>SUM(I594:J594)</f>
        <v>30</v>
      </c>
      <c r="L594" s="763" t="s">
        <v>2335</v>
      </c>
      <c r="M594" s="763" t="s">
        <v>108</v>
      </c>
      <c r="N594" s="763">
        <v>544</v>
      </c>
      <c r="O594" s="763" t="s">
        <v>2336</v>
      </c>
      <c r="P594" s="763" t="s">
        <v>2337</v>
      </c>
      <c r="Q594" s="763">
        <v>1</v>
      </c>
      <c r="R594" s="763" t="s">
        <v>2338</v>
      </c>
      <c r="S594" s="173">
        <v>0</v>
      </c>
      <c r="T594" s="173">
        <v>0</v>
      </c>
      <c r="U594" s="173">
        <v>0</v>
      </c>
      <c r="V594" s="173"/>
      <c r="W594" s="65">
        <v>0</v>
      </c>
      <c r="X594" s="173">
        <v>0</v>
      </c>
      <c r="Y594" s="173"/>
      <c r="Z594" s="173">
        <v>0</v>
      </c>
      <c r="AA594" s="173">
        <v>0</v>
      </c>
      <c r="AB594" s="173"/>
      <c r="AC594" s="173"/>
      <c r="AD594" s="467" t="s">
        <v>50</v>
      </c>
      <c r="AE594" s="467">
        <v>0</v>
      </c>
      <c r="AF594" s="467">
        <v>1</v>
      </c>
      <c r="AG594" s="467">
        <v>0</v>
      </c>
      <c r="AH594" s="173"/>
      <c r="AI594" s="173"/>
      <c r="AJ594" s="173"/>
      <c r="AK594" s="173"/>
      <c r="AL594" s="240"/>
      <c r="AM594" s="174"/>
    </row>
    <row r="595" spans="1:39" ht="203.25" thickBot="1">
      <c r="A595" s="291" t="s">
        <v>2922</v>
      </c>
      <c r="B595" s="417" t="s">
        <v>2876</v>
      </c>
      <c r="C595" s="418" t="s">
        <v>55</v>
      </c>
      <c r="D595" s="418"/>
      <c r="E595" s="419"/>
      <c r="F595" s="420" t="s">
        <v>2877</v>
      </c>
      <c r="G595" s="421">
        <v>16</v>
      </c>
      <c r="H595" s="421">
        <v>38</v>
      </c>
      <c r="I595" s="421">
        <v>32</v>
      </c>
      <c r="J595" s="421">
        <v>30</v>
      </c>
      <c r="K595" s="1030">
        <v>116</v>
      </c>
      <c r="L595" s="420" t="s">
        <v>2878</v>
      </c>
      <c r="M595" s="420" t="s">
        <v>2879</v>
      </c>
      <c r="N595" s="424" t="s">
        <v>2880</v>
      </c>
      <c r="O595" s="420" t="s">
        <v>2881</v>
      </c>
      <c r="P595" s="420" t="s">
        <v>2882</v>
      </c>
      <c r="Q595" s="420">
        <v>116</v>
      </c>
      <c r="R595" s="420" t="s">
        <v>2883</v>
      </c>
      <c r="S595" s="420">
        <v>16</v>
      </c>
      <c r="T595" s="420">
        <v>556</v>
      </c>
      <c r="U595" s="422">
        <v>15</v>
      </c>
      <c r="V595" s="420" t="s">
        <v>2884</v>
      </c>
      <c r="W595" s="422">
        <v>4</v>
      </c>
      <c r="X595" s="422" t="s">
        <v>501</v>
      </c>
      <c r="Y595" s="422" t="s">
        <v>2885</v>
      </c>
      <c r="Z595" s="422">
        <v>8</v>
      </c>
      <c r="AA595" s="422" t="s">
        <v>1478</v>
      </c>
      <c r="AB595" s="422" t="s">
        <v>2886</v>
      </c>
      <c r="AC595" s="1031" t="s">
        <v>2887</v>
      </c>
      <c r="AD595" s="422"/>
      <c r="AE595" s="422">
        <v>1</v>
      </c>
      <c r="AF595" s="422"/>
      <c r="AG595" s="422">
        <v>1</v>
      </c>
      <c r="AH595" s="420" t="s">
        <v>2888</v>
      </c>
      <c r="AI595" s="420" t="s">
        <v>2889</v>
      </c>
      <c r="AJ595" s="1032">
        <v>1</v>
      </c>
      <c r="AK595" s="422">
        <v>0</v>
      </c>
      <c r="AL595" s="422">
        <v>0</v>
      </c>
      <c r="AM595" s="1048">
        <v>0</v>
      </c>
    </row>
    <row r="596" spans="1:39" ht="226.5" thickBot="1">
      <c r="A596" s="291" t="s">
        <v>2922</v>
      </c>
      <c r="B596" s="1033" t="s">
        <v>2890</v>
      </c>
      <c r="C596" s="602"/>
      <c r="D596" s="266"/>
      <c r="E596" s="1034" t="s">
        <v>72</v>
      </c>
      <c r="F596" s="1035" t="s">
        <v>2891</v>
      </c>
      <c r="G596" s="605">
        <v>16</v>
      </c>
      <c r="H596" s="605">
        <v>38</v>
      </c>
      <c r="I596" s="605">
        <v>32</v>
      </c>
      <c r="J596" s="605">
        <v>30</v>
      </c>
      <c r="K596" s="605">
        <v>116</v>
      </c>
      <c r="L596" s="606" t="s">
        <v>2892</v>
      </c>
      <c r="M596" s="257">
        <v>116</v>
      </c>
      <c r="N596" s="1036" t="s">
        <v>2893</v>
      </c>
      <c r="O596" s="1035" t="s">
        <v>57</v>
      </c>
      <c r="P596" s="1035" t="s">
        <v>2882</v>
      </c>
      <c r="Q596" s="602">
        <v>348</v>
      </c>
      <c r="R596" s="1035" t="s">
        <v>2894</v>
      </c>
      <c r="S596" s="274">
        <v>30</v>
      </c>
      <c r="T596" s="274">
        <v>405</v>
      </c>
      <c r="U596" s="273">
        <v>1</v>
      </c>
      <c r="V596" s="257" t="s">
        <v>2895</v>
      </c>
      <c r="W596" s="273">
        <v>2</v>
      </c>
      <c r="X596" s="273" t="s">
        <v>274</v>
      </c>
      <c r="Y596" s="422" t="s">
        <v>2885</v>
      </c>
      <c r="Z596" s="422">
        <v>8</v>
      </c>
      <c r="AA596" s="273" t="s">
        <v>2896</v>
      </c>
      <c r="AB596" s="273" t="s">
        <v>2897</v>
      </c>
      <c r="AC596" s="1037" t="s">
        <v>2898</v>
      </c>
      <c r="AD596" s="273"/>
      <c r="AE596" s="273">
        <v>1</v>
      </c>
      <c r="AF596" s="273"/>
      <c r="AG596" s="273">
        <v>1</v>
      </c>
      <c r="AH596" s="257" t="s">
        <v>2899</v>
      </c>
      <c r="AI596" s="257" t="s">
        <v>2900</v>
      </c>
      <c r="AJ596" s="1032">
        <v>1</v>
      </c>
      <c r="AK596" s="273">
        <v>0</v>
      </c>
      <c r="AL596" s="273"/>
      <c r="AM596" s="1038">
        <v>0</v>
      </c>
    </row>
    <row r="597" spans="1:39" ht="351.75" thickBot="1">
      <c r="A597" s="291" t="s">
        <v>2922</v>
      </c>
      <c r="B597" s="1039" t="s">
        <v>2901</v>
      </c>
      <c r="C597" s="1040"/>
      <c r="D597" s="418" t="s">
        <v>2902</v>
      </c>
      <c r="E597" s="418" t="s">
        <v>2902</v>
      </c>
      <c r="F597" s="420" t="s">
        <v>2903</v>
      </c>
      <c r="G597" s="1029">
        <v>338</v>
      </c>
      <c r="H597" s="1029">
        <v>339</v>
      </c>
      <c r="I597" s="1029">
        <v>338</v>
      </c>
      <c r="J597" s="1029">
        <v>340</v>
      </c>
      <c r="K597" s="1029">
        <f>SUM(G597:J597)</f>
        <v>1355</v>
      </c>
      <c r="L597" s="420" t="s">
        <v>2904</v>
      </c>
      <c r="M597" s="420" t="s">
        <v>2142</v>
      </c>
      <c r="N597" s="418">
        <v>494</v>
      </c>
      <c r="O597" s="925" t="s">
        <v>2905</v>
      </c>
      <c r="P597" s="925" t="s">
        <v>2906</v>
      </c>
      <c r="Q597" s="925" t="s">
        <v>2907</v>
      </c>
      <c r="R597" s="925" t="s">
        <v>2908</v>
      </c>
      <c r="S597" s="920">
        <v>716</v>
      </c>
      <c r="T597" s="420">
        <v>716</v>
      </c>
      <c r="U597" s="418">
        <v>98</v>
      </c>
      <c r="V597" s="420" t="s">
        <v>2909</v>
      </c>
      <c r="W597" s="418">
        <v>12</v>
      </c>
      <c r="X597" s="418" t="s">
        <v>2910</v>
      </c>
      <c r="Y597" s="420" t="s">
        <v>2911</v>
      </c>
      <c r="Z597" s="418">
        <v>6</v>
      </c>
      <c r="AA597" s="420" t="s">
        <v>2912</v>
      </c>
      <c r="AB597" s="1041" t="s">
        <v>2913</v>
      </c>
      <c r="AC597" s="420" t="s">
        <v>2914</v>
      </c>
      <c r="AD597" s="420" t="s">
        <v>2915</v>
      </c>
      <c r="AE597" s="420"/>
      <c r="AF597" s="1041" t="s">
        <v>2916</v>
      </c>
      <c r="AG597" s="421"/>
      <c r="AH597" s="420" t="s">
        <v>2917</v>
      </c>
      <c r="AI597" s="420" t="s">
        <v>2918</v>
      </c>
      <c r="AJ597" s="1042">
        <v>1</v>
      </c>
      <c r="AK597" s="418">
        <v>80</v>
      </c>
      <c r="AL597" s="1043"/>
      <c r="AM597" s="1044" t="s">
        <v>2919</v>
      </c>
    </row>
    <row r="598" spans="1:39" ht="237.75">
      <c r="A598" s="299" t="s">
        <v>2470</v>
      </c>
      <c r="B598" s="791" t="s">
        <v>2343</v>
      </c>
      <c r="C598" s="768" t="s">
        <v>55</v>
      </c>
      <c r="D598" s="281"/>
      <c r="E598" s="768"/>
      <c r="F598" s="769" t="s">
        <v>2344</v>
      </c>
      <c r="G598" s="173"/>
      <c r="H598" s="173"/>
      <c r="I598" s="397">
        <v>200</v>
      </c>
      <c r="J598" s="397">
        <v>200</v>
      </c>
      <c r="K598" s="770">
        <f t="shared" ref="K598" si="65">SUM(G598:J598)</f>
        <v>400</v>
      </c>
      <c r="L598" s="211" t="s">
        <v>2345</v>
      </c>
      <c r="M598" s="215" t="s">
        <v>697</v>
      </c>
      <c r="N598" s="281">
        <v>392</v>
      </c>
      <c r="O598" s="769" t="s">
        <v>2346</v>
      </c>
      <c r="P598" s="769" t="s">
        <v>2347</v>
      </c>
      <c r="Q598" s="65">
        <v>3</v>
      </c>
      <c r="R598" s="133" t="s">
        <v>2348</v>
      </c>
      <c r="S598" s="296">
        <v>2</v>
      </c>
      <c r="T598" s="133">
        <v>192</v>
      </c>
      <c r="U598" s="133">
        <v>1</v>
      </c>
      <c r="V598" s="133" t="s">
        <v>2349</v>
      </c>
      <c r="W598" s="133">
        <v>0</v>
      </c>
      <c r="X598" s="133">
        <v>0</v>
      </c>
      <c r="Y598" s="133" t="s">
        <v>2350</v>
      </c>
      <c r="Z598" s="133">
        <v>6</v>
      </c>
      <c r="AA598" s="760" t="s">
        <v>2351</v>
      </c>
      <c r="AD598" s="760">
        <v>0</v>
      </c>
      <c r="AE598" s="760">
        <v>1</v>
      </c>
      <c r="AF598" s="760">
        <v>0</v>
      </c>
      <c r="AG598" s="760">
        <v>1</v>
      </c>
      <c r="AH598" s="760" t="s">
        <v>2352</v>
      </c>
      <c r="AI598" s="760" t="s">
        <v>2353</v>
      </c>
      <c r="AJ598" s="760"/>
      <c r="AK598" s="760">
        <v>0</v>
      </c>
      <c r="AL598" s="760"/>
      <c r="AM598" s="771" t="s">
        <v>2354</v>
      </c>
    </row>
    <row r="599" spans="1:39" ht="361.5">
      <c r="A599" s="299" t="s">
        <v>2470</v>
      </c>
      <c r="B599" s="791" t="s">
        <v>2355</v>
      </c>
      <c r="C599" s="768" t="s">
        <v>55</v>
      </c>
      <c r="D599" s="281"/>
      <c r="E599" s="768"/>
      <c r="F599" s="769" t="s">
        <v>2344</v>
      </c>
      <c r="G599" s="173"/>
      <c r="H599" s="173"/>
      <c r="I599" s="397">
        <v>170</v>
      </c>
      <c r="J599" s="397">
        <v>170</v>
      </c>
      <c r="K599" s="770">
        <f t="shared" ref="K599:K618" si="66">SUM(G599:J599)</f>
        <v>340</v>
      </c>
      <c r="L599" s="211" t="s">
        <v>2345</v>
      </c>
      <c r="M599" s="215" t="s">
        <v>697</v>
      </c>
      <c r="N599" s="281">
        <v>392</v>
      </c>
      <c r="O599" s="768" t="s">
        <v>2356</v>
      </c>
      <c r="P599" s="769" t="s">
        <v>2347</v>
      </c>
      <c r="Q599" s="281">
        <v>3</v>
      </c>
      <c r="R599" s="133" t="s">
        <v>2348</v>
      </c>
      <c r="S599" s="772">
        <v>17</v>
      </c>
      <c r="T599" s="132">
        <v>440</v>
      </c>
      <c r="U599" s="133">
        <v>17</v>
      </c>
      <c r="V599" s="133" t="s">
        <v>2357</v>
      </c>
      <c r="W599" s="133">
        <v>1</v>
      </c>
      <c r="X599" s="133">
        <v>8</v>
      </c>
      <c r="Y599" s="133" t="s">
        <v>2356</v>
      </c>
      <c r="Z599" s="133">
        <v>10</v>
      </c>
      <c r="AA599" s="760" t="s">
        <v>2358</v>
      </c>
      <c r="AD599" s="760"/>
      <c r="AE599" s="760">
        <v>1</v>
      </c>
      <c r="AF599" s="760"/>
      <c r="AG599" s="760">
        <v>1</v>
      </c>
      <c r="AH599" s="760" t="s">
        <v>2359</v>
      </c>
      <c r="AI599" s="760" t="s">
        <v>2360</v>
      </c>
      <c r="AJ599" s="760"/>
      <c r="AK599" s="760">
        <v>0</v>
      </c>
      <c r="AL599" s="760"/>
      <c r="AM599" s="773" t="s">
        <v>2361</v>
      </c>
    </row>
    <row r="600" spans="1:39" ht="215.25">
      <c r="A600" s="299" t="s">
        <v>2470</v>
      </c>
      <c r="B600" s="791" t="s">
        <v>2362</v>
      </c>
      <c r="C600" s="768" t="s">
        <v>55</v>
      </c>
      <c r="D600" s="281"/>
      <c r="E600" s="768"/>
      <c r="F600" s="769" t="s">
        <v>2344</v>
      </c>
      <c r="G600" s="173"/>
      <c r="H600" s="173"/>
      <c r="I600" s="397">
        <v>250</v>
      </c>
      <c r="J600" s="397">
        <v>250</v>
      </c>
      <c r="K600" s="770">
        <f t="shared" si="66"/>
        <v>500</v>
      </c>
      <c r="L600" s="211" t="s">
        <v>2345</v>
      </c>
      <c r="M600" s="215" t="s">
        <v>697</v>
      </c>
      <c r="N600" s="65">
        <v>392</v>
      </c>
      <c r="O600" s="768" t="s">
        <v>2346</v>
      </c>
      <c r="P600" s="769" t="s">
        <v>2347</v>
      </c>
      <c r="Q600" s="65">
        <v>6</v>
      </c>
      <c r="R600" s="133" t="s">
        <v>2348</v>
      </c>
      <c r="S600" s="296">
        <v>6</v>
      </c>
      <c r="T600" s="296">
        <v>165</v>
      </c>
      <c r="U600" s="133">
        <v>7</v>
      </c>
      <c r="V600" s="133" t="s">
        <v>2363</v>
      </c>
      <c r="W600" s="133">
        <v>0</v>
      </c>
      <c r="X600" s="133">
        <v>0</v>
      </c>
      <c r="Y600" s="133" t="s">
        <v>2364</v>
      </c>
      <c r="Z600" s="133">
        <v>8</v>
      </c>
      <c r="AA600" s="760" t="s">
        <v>2365</v>
      </c>
      <c r="AD600" s="760">
        <v>0</v>
      </c>
      <c r="AE600" s="760">
        <v>1</v>
      </c>
      <c r="AF600" s="760">
        <v>1</v>
      </c>
      <c r="AG600" s="760">
        <v>1</v>
      </c>
      <c r="AH600" s="760" t="s">
        <v>2366</v>
      </c>
      <c r="AI600" s="760" t="s">
        <v>2367</v>
      </c>
      <c r="AJ600" s="760"/>
      <c r="AK600" s="760">
        <v>0</v>
      </c>
      <c r="AL600" s="760"/>
      <c r="AM600" s="771" t="s">
        <v>2354</v>
      </c>
    </row>
    <row r="601" spans="1:39" ht="361.5">
      <c r="A601" s="299" t="s">
        <v>2470</v>
      </c>
      <c r="B601" s="791" t="s">
        <v>2368</v>
      </c>
      <c r="C601" s="768" t="s">
        <v>55</v>
      </c>
      <c r="D601" s="281"/>
      <c r="E601" s="768"/>
      <c r="F601" s="769" t="s">
        <v>2344</v>
      </c>
      <c r="G601" s="173"/>
      <c r="H601" s="173"/>
      <c r="I601" s="397">
        <v>250</v>
      </c>
      <c r="J601" s="397">
        <v>250</v>
      </c>
      <c r="K601" s="770">
        <f t="shared" si="66"/>
        <v>500</v>
      </c>
      <c r="L601" s="211" t="s">
        <v>2345</v>
      </c>
      <c r="M601" s="215" t="s">
        <v>697</v>
      </c>
      <c r="N601" s="281">
        <v>392</v>
      </c>
      <c r="O601" s="768" t="s">
        <v>2346</v>
      </c>
      <c r="P601" s="769" t="s">
        <v>2347</v>
      </c>
      <c r="Q601" s="281">
        <v>10</v>
      </c>
      <c r="R601" s="133" t="s">
        <v>2348</v>
      </c>
      <c r="S601" s="296">
        <v>1</v>
      </c>
      <c r="T601" s="296">
        <v>50</v>
      </c>
      <c r="U601" s="133">
        <v>1</v>
      </c>
      <c r="V601" s="133" t="s">
        <v>2369</v>
      </c>
      <c r="W601" s="133">
        <v>1</v>
      </c>
      <c r="X601" s="133" t="s">
        <v>1291</v>
      </c>
      <c r="Y601" s="133" t="s">
        <v>2370</v>
      </c>
      <c r="Z601" s="133">
        <v>1</v>
      </c>
      <c r="AA601" s="760" t="s">
        <v>501</v>
      </c>
      <c r="AD601" s="760">
        <v>0</v>
      </c>
      <c r="AE601" s="760">
        <v>1</v>
      </c>
      <c r="AF601" s="760">
        <v>0</v>
      </c>
      <c r="AG601" s="760">
        <v>1</v>
      </c>
      <c r="AH601" s="760" t="s">
        <v>2371</v>
      </c>
      <c r="AI601" s="760" t="s">
        <v>2372</v>
      </c>
      <c r="AJ601" s="760"/>
      <c r="AK601" s="760">
        <v>0</v>
      </c>
      <c r="AL601" s="760"/>
      <c r="AM601" s="771" t="s">
        <v>2354</v>
      </c>
    </row>
    <row r="602" spans="1:39" ht="165">
      <c r="A602" s="299" t="s">
        <v>2470</v>
      </c>
      <c r="B602" s="791" t="s">
        <v>2373</v>
      </c>
      <c r="C602" s="768" t="s">
        <v>55</v>
      </c>
      <c r="D602" s="281"/>
      <c r="E602" s="768"/>
      <c r="F602" s="769" t="s">
        <v>2344</v>
      </c>
      <c r="G602" s="173"/>
      <c r="H602" s="173"/>
      <c r="I602" s="397">
        <v>200</v>
      </c>
      <c r="J602" s="397">
        <v>200</v>
      </c>
      <c r="K602" s="770">
        <f t="shared" si="66"/>
        <v>400</v>
      </c>
      <c r="L602" s="211" t="s">
        <v>2345</v>
      </c>
      <c r="M602" s="215" t="s">
        <v>697</v>
      </c>
      <c r="N602" s="281">
        <v>392</v>
      </c>
      <c r="O602" s="768" t="s">
        <v>2346</v>
      </c>
      <c r="P602" s="769" t="s">
        <v>2347</v>
      </c>
      <c r="Q602" s="281">
        <v>4</v>
      </c>
      <c r="R602" s="133" t="s">
        <v>2348</v>
      </c>
      <c r="S602" s="772">
        <v>23</v>
      </c>
      <c r="T602" s="133">
        <v>350</v>
      </c>
      <c r="U602" s="133">
        <v>4</v>
      </c>
      <c r="V602" s="133" t="s">
        <v>2374</v>
      </c>
      <c r="W602" s="133">
        <v>0</v>
      </c>
      <c r="X602" s="133">
        <v>0</v>
      </c>
      <c r="Y602" s="133" t="s">
        <v>1953</v>
      </c>
      <c r="Z602" s="133">
        <v>7</v>
      </c>
      <c r="AA602" s="760" t="s">
        <v>2375</v>
      </c>
      <c r="AD602" s="760">
        <v>0</v>
      </c>
      <c r="AE602" s="760">
        <v>1</v>
      </c>
      <c r="AF602" s="760">
        <v>0</v>
      </c>
      <c r="AG602" s="760">
        <v>1</v>
      </c>
      <c r="AH602" s="760" t="s">
        <v>2376</v>
      </c>
      <c r="AI602" s="760" t="s">
        <v>2377</v>
      </c>
      <c r="AJ602" s="760"/>
      <c r="AK602" s="760">
        <v>0</v>
      </c>
      <c r="AL602" s="760"/>
      <c r="AM602" s="773" t="s">
        <v>2361</v>
      </c>
    </row>
    <row r="603" spans="1:39" ht="361.5">
      <c r="A603" s="299" t="s">
        <v>2470</v>
      </c>
      <c r="B603" s="791" t="s">
        <v>2378</v>
      </c>
      <c r="C603" s="768" t="s">
        <v>55</v>
      </c>
      <c r="D603" s="281"/>
      <c r="E603" s="768"/>
      <c r="F603" s="769" t="s">
        <v>2344</v>
      </c>
      <c r="G603" s="173"/>
      <c r="H603" s="173"/>
      <c r="I603" s="397">
        <v>200</v>
      </c>
      <c r="J603" s="397">
        <v>200</v>
      </c>
      <c r="K603" s="770">
        <f t="shared" si="66"/>
        <v>400</v>
      </c>
      <c r="L603" s="211" t="s">
        <v>2345</v>
      </c>
      <c r="M603" s="215" t="s">
        <v>697</v>
      </c>
      <c r="N603" s="281">
        <v>392</v>
      </c>
      <c r="O603" s="768" t="s">
        <v>2356</v>
      </c>
      <c r="P603" s="769" t="s">
        <v>2347</v>
      </c>
      <c r="Q603" s="281">
        <v>4</v>
      </c>
      <c r="R603" s="133" t="s">
        <v>2348</v>
      </c>
      <c r="S603" s="772">
        <v>14</v>
      </c>
      <c r="T603" s="132">
        <v>280</v>
      </c>
      <c r="U603" s="133">
        <v>6</v>
      </c>
      <c r="V603" s="133" t="s">
        <v>2379</v>
      </c>
      <c r="W603" s="133">
        <v>0</v>
      </c>
      <c r="X603" s="133">
        <v>0</v>
      </c>
      <c r="Y603" s="133" t="s">
        <v>2356</v>
      </c>
      <c r="Z603" s="133">
        <v>18</v>
      </c>
      <c r="AA603" s="760" t="s">
        <v>2380</v>
      </c>
      <c r="AD603" s="760">
        <v>0</v>
      </c>
      <c r="AE603" s="760">
        <v>1</v>
      </c>
      <c r="AF603" s="760">
        <v>0</v>
      </c>
      <c r="AG603" s="760">
        <v>1</v>
      </c>
      <c r="AH603" s="760" t="s">
        <v>2381</v>
      </c>
      <c r="AI603" s="760" t="s">
        <v>2382</v>
      </c>
      <c r="AJ603" s="760"/>
      <c r="AK603" s="760">
        <v>0</v>
      </c>
      <c r="AL603" s="760"/>
      <c r="AM603" s="773" t="s">
        <v>2361</v>
      </c>
    </row>
    <row r="604" spans="1:39" ht="409.5">
      <c r="A604" s="299" t="s">
        <v>2470</v>
      </c>
      <c r="B604" s="791" t="s">
        <v>2383</v>
      </c>
      <c r="C604" s="768" t="s">
        <v>55</v>
      </c>
      <c r="D604" s="281"/>
      <c r="E604" s="768"/>
      <c r="F604" s="769" t="s">
        <v>2384</v>
      </c>
      <c r="G604" s="173"/>
      <c r="H604" s="173"/>
      <c r="I604" s="397">
        <v>400</v>
      </c>
      <c r="J604" s="397">
        <v>400</v>
      </c>
      <c r="K604" s="770">
        <f t="shared" si="66"/>
        <v>800</v>
      </c>
      <c r="L604" s="211" t="s">
        <v>2345</v>
      </c>
      <c r="M604" s="215" t="s">
        <v>697</v>
      </c>
      <c r="N604" s="281">
        <v>392</v>
      </c>
      <c r="O604" s="769" t="s">
        <v>2346</v>
      </c>
      <c r="P604" s="769" t="s">
        <v>2347</v>
      </c>
      <c r="Q604" s="281">
        <v>10</v>
      </c>
      <c r="R604" s="133" t="s">
        <v>2348</v>
      </c>
      <c r="S604" s="133">
        <v>150</v>
      </c>
      <c r="T604" s="133" t="s">
        <v>2385</v>
      </c>
      <c r="U604" s="133">
        <v>10</v>
      </c>
      <c r="V604" s="133" t="s">
        <v>2386</v>
      </c>
      <c r="W604" s="133">
        <v>0</v>
      </c>
      <c r="X604" s="133">
        <v>0</v>
      </c>
      <c r="Y604" s="133" t="s">
        <v>1953</v>
      </c>
      <c r="Z604" s="133">
        <v>3</v>
      </c>
      <c r="AA604" s="774" t="s">
        <v>1445</v>
      </c>
      <c r="AD604" s="774">
        <v>0</v>
      </c>
      <c r="AE604" s="774">
        <v>1</v>
      </c>
      <c r="AF604" s="774">
        <v>0</v>
      </c>
      <c r="AG604" s="774">
        <v>1</v>
      </c>
      <c r="AH604" s="774" t="s">
        <v>2387</v>
      </c>
      <c r="AI604" s="774" t="s">
        <v>2388</v>
      </c>
      <c r="AJ604" s="774"/>
      <c r="AK604" s="774">
        <v>0</v>
      </c>
      <c r="AL604" s="774"/>
      <c r="AM604" s="775" t="s">
        <v>2389</v>
      </c>
    </row>
    <row r="605" spans="1:39" ht="361.5">
      <c r="A605" s="299" t="s">
        <v>2470</v>
      </c>
      <c r="B605" s="791" t="s">
        <v>2390</v>
      </c>
      <c r="C605" s="768" t="s">
        <v>55</v>
      </c>
      <c r="D605" s="281"/>
      <c r="E605" s="768"/>
      <c r="F605" s="769" t="s">
        <v>2384</v>
      </c>
      <c r="G605" s="173"/>
      <c r="H605" s="173"/>
      <c r="I605" s="397">
        <v>200</v>
      </c>
      <c r="J605" s="397">
        <v>200</v>
      </c>
      <c r="K605" s="770">
        <f t="shared" si="66"/>
        <v>400</v>
      </c>
      <c r="L605" s="211" t="s">
        <v>2345</v>
      </c>
      <c r="M605" s="215" t="s">
        <v>697</v>
      </c>
      <c r="N605" s="281">
        <v>392</v>
      </c>
      <c r="O605" s="768" t="s">
        <v>2346</v>
      </c>
      <c r="P605" s="769" t="s">
        <v>2347</v>
      </c>
      <c r="Q605" s="281">
        <v>4</v>
      </c>
      <c r="R605" s="133" t="s">
        <v>2348</v>
      </c>
      <c r="S605" s="39">
        <v>4</v>
      </c>
      <c r="T605" s="39">
        <v>80</v>
      </c>
      <c r="U605" s="39">
        <v>1</v>
      </c>
      <c r="V605" s="39" t="s">
        <v>2391</v>
      </c>
      <c r="W605" s="39">
        <v>0</v>
      </c>
      <c r="X605" s="39">
        <v>0</v>
      </c>
      <c r="Y605" s="133" t="s">
        <v>1953</v>
      </c>
      <c r="Z605" s="39">
        <v>4</v>
      </c>
      <c r="AA605" s="776" t="s">
        <v>2392</v>
      </c>
      <c r="AD605" s="776">
        <v>0</v>
      </c>
      <c r="AE605" s="776">
        <v>1</v>
      </c>
      <c r="AF605" s="776">
        <v>0</v>
      </c>
      <c r="AG605" s="776">
        <v>1</v>
      </c>
      <c r="AH605" s="776" t="s">
        <v>2393</v>
      </c>
      <c r="AI605" s="774" t="s">
        <v>2394</v>
      </c>
      <c r="AJ605" s="776"/>
      <c r="AK605" s="776">
        <v>0</v>
      </c>
      <c r="AL605" s="776"/>
      <c r="AM605" s="771" t="s">
        <v>2354</v>
      </c>
    </row>
    <row r="606" spans="1:39" ht="361.5">
      <c r="A606" s="299" t="s">
        <v>2470</v>
      </c>
      <c r="B606" s="791" t="s">
        <v>2395</v>
      </c>
      <c r="C606" s="768" t="s">
        <v>55</v>
      </c>
      <c r="D606" s="281"/>
      <c r="E606" s="768"/>
      <c r="F606" s="769" t="s">
        <v>2384</v>
      </c>
      <c r="G606" s="173"/>
      <c r="H606" s="173"/>
      <c r="I606" s="397">
        <v>170</v>
      </c>
      <c r="J606" s="397">
        <v>170</v>
      </c>
      <c r="K606" s="770">
        <f t="shared" si="66"/>
        <v>340</v>
      </c>
      <c r="L606" s="211" t="s">
        <v>2345</v>
      </c>
      <c r="M606" s="215" t="s">
        <v>697</v>
      </c>
      <c r="N606" s="281">
        <v>392</v>
      </c>
      <c r="O606" s="768" t="s">
        <v>2346</v>
      </c>
      <c r="P606" s="769" t="s">
        <v>2347</v>
      </c>
      <c r="Q606" s="281">
        <v>8</v>
      </c>
      <c r="R606" s="133" t="s">
        <v>2348</v>
      </c>
      <c r="S606" s="133"/>
      <c r="T606" s="133"/>
      <c r="U606" s="133"/>
      <c r="V606" s="133"/>
      <c r="W606" s="133"/>
      <c r="X606" s="133"/>
      <c r="Y606" s="133"/>
      <c r="Z606" s="133"/>
      <c r="AA606" s="774"/>
      <c r="AD606" s="774"/>
      <c r="AE606" s="774"/>
      <c r="AF606" s="774"/>
      <c r="AG606" s="774"/>
      <c r="AH606" s="774"/>
      <c r="AI606" s="774"/>
      <c r="AJ606" s="774"/>
      <c r="AK606" s="774"/>
      <c r="AL606" s="774"/>
      <c r="AM606" s="771" t="s">
        <v>2396</v>
      </c>
    </row>
    <row r="607" spans="1:39" ht="361.5">
      <c r="A607" s="299" t="s">
        <v>2470</v>
      </c>
      <c r="B607" s="791" t="s">
        <v>2397</v>
      </c>
      <c r="C607" s="768" t="s">
        <v>55</v>
      </c>
      <c r="D607" s="281"/>
      <c r="E607" s="768"/>
      <c r="F607" s="769" t="s">
        <v>2384</v>
      </c>
      <c r="G607" s="173"/>
      <c r="H607" s="173"/>
      <c r="I607" s="397">
        <v>150</v>
      </c>
      <c r="J607" s="397">
        <v>150</v>
      </c>
      <c r="K607" s="770">
        <f t="shared" si="66"/>
        <v>300</v>
      </c>
      <c r="L607" s="211" t="s">
        <v>2345</v>
      </c>
      <c r="M607" s="215" t="s">
        <v>697</v>
      </c>
      <c r="N607" s="281">
        <v>392</v>
      </c>
      <c r="O607" s="768" t="s">
        <v>2346</v>
      </c>
      <c r="P607" s="769" t="s">
        <v>2347</v>
      </c>
      <c r="Q607" s="281">
        <v>3</v>
      </c>
      <c r="R607" s="133" t="s">
        <v>2348</v>
      </c>
      <c r="S607" s="133">
        <v>4</v>
      </c>
      <c r="T607" s="133">
        <v>53</v>
      </c>
      <c r="U607" s="133">
        <v>3</v>
      </c>
      <c r="V607" s="133" t="s">
        <v>2398</v>
      </c>
      <c r="W607" s="133">
        <v>0</v>
      </c>
      <c r="X607" s="133">
        <v>0</v>
      </c>
      <c r="Y607" s="133" t="s">
        <v>2399</v>
      </c>
      <c r="Z607" s="133">
        <v>5</v>
      </c>
      <c r="AA607" s="774">
        <v>64</v>
      </c>
      <c r="AD607" s="774"/>
      <c r="AE607" s="774">
        <v>1</v>
      </c>
      <c r="AF607" s="774">
        <v>0</v>
      </c>
      <c r="AG607" s="774">
        <v>1</v>
      </c>
      <c r="AH607" s="774" t="s">
        <v>2400</v>
      </c>
      <c r="AI607" s="774"/>
      <c r="AJ607" s="774"/>
      <c r="AK607" s="774">
        <v>0</v>
      </c>
      <c r="AL607" s="774"/>
      <c r="AM607" s="771" t="s">
        <v>2354</v>
      </c>
    </row>
    <row r="608" spans="1:39" ht="375">
      <c r="A608" s="299" t="s">
        <v>2470</v>
      </c>
      <c r="B608" s="791" t="s">
        <v>2401</v>
      </c>
      <c r="C608" s="768" t="s">
        <v>55</v>
      </c>
      <c r="D608" s="281"/>
      <c r="E608" s="768"/>
      <c r="F608" s="769" t="s">
        <v>2402</v>
      </c>
      <c r="G608" s="173"/>
      <c r="H608" s="173"/>
      <c r="I608" s="397">
        <v>50</v>
      </c>
      <c r="J608" s="397">
        <v>50</v>
      </c>
      <c r="K608" s="770">
        <f t="shared" si="66"/>
        <v>100</v>
      </c>
      <c r="L608" s="211" t="s">
        <v>2403</v>
      </c>
      <c r="M608" s="215" t="s">
        <v>697</v>
      </c>
      <c r="N608" s="281">
        <v>392</v>
      </c>
      <c r="O608" s="768" t="s">
        <v>2346</v>
      </c>
      <c r="P608" s="769" t="s">
        <v>2404</v>
      </c>
      <c r="Q608" s="281">
        <v>2</v>
      </c>
      <c r="R608" s="133" t="s">
        <v>2348</v>
      </c>
      <c r="S608" s="133"/>
      <c r="T608" s="133"/>
      <c r="U608" s="133"/>
      <c r="V608" s="133"/>
      <c r="W608" s="133"/>
      <c r="X608" s="133"/>
      <c r="Y608" s="133"/>
      <c r="Z608" s="133"/>
      <c r="AA608" s="56"/>
      <c r="AD608" s="56"/>
      <c r="AE608" s="56"/>
      <c r="AF608" s="56"/>
      <c r="AG608" s="56"/>
      <c r="AH608" s="56"/>
      <c r="AI608" s="56"/>
      <c r="AJ608" s="56"/>
      <c r="AK608" s="56"/>
      <c r="AL608" s="56"/>
      <c r="AM608" s="777" t="s">
        <v>2405</v>
      </c>
    </row>
    <row r="609" spans="1:39" ht="180">
      <c r="A609" s="299" t="s">
        <v>2470</v>
      </c>
      <c r="B609" s="791" t="s">
        <v>2406</v>
      </c>
      <c r="C609" s="768" t="s">
        <v>55</v>
      </c>
      <c r="D609" s="281"/>
      <c r="E609" s="768"/>
      <c r="F609" s="769" t="s">
        <v>2407</v>
      </c>
      <c r="G609" s="173"/>
      <c r="H609" s="173"/>
      <c r="I609" s="397">
        <v>22</v>
      </c>
      <c r="J609" s="397"/>
      <c r="K609" s="770">
        <f t="shared" si="66"/>
        <v>22</v>
      </c>
      <c r="L609" s="211" t="s">
        <v>2408</v>
      </c>
      <c r="M609" s="215" t="s">
        <v>697</v>
      </c>
      <c r="N609" s="281">
        <v>380</v>
      </c>
      <c r="O609" s="768" t="s">
        <v>2409</v>
      </c>
      <c r="P609" s="769" t="s">
        <v>2410</v>
      </c>
      <c r="Q609" s="281" t="s">
        <v>2411</v>
      </c>
      <c r="R609" s="133" t="s">
        <v>2412</v>
      </c>
      <c r="S609" s="56"/>
      <c r="T609" s="56">
        <v>0</v>
      </c>
      <c r="U609" s="56">
        <v>0</v>
      </c>
      <c r="V609" s="56">
        <v>0</v>
      </c>
      <c r="W609" s="56">
        <v>0</v>
      </c>
      <c r="X609" s="56">
        <v>0</v>
      </c>
      <c r="Y609" s="56"/>
      <c r="Z609" s="56">
        <v>0</v>
      </c>
      <c r="AA609" s="56">
        <v>0</v>
      </c>
      <c r="AD609" s="56">
        <v>0</v>
      </c>
      <c r="AE609" s="56">
        <v>0</v>
      </c>
      <c r="AF609" s="56">
        <v>0</v>
      </c>
      <c r="AG609" s="56"/>
      <c r="AH609" s="56"/>
      <c r="AI609" s="56"/>
      <c r="AJ609" s="56" t="s">
        <v>1177</v>
      </c>
      <c r="AK609" s="56"/>
      <c r="AL609" s="56"/>
      <c r="AM609" s="778" t="s">
        <v>2413</v>
      </c>
    </row>
    <row r="610" spans="1:39" ht="237.75">
      <c r="A610" s="299" t="s">
        <v>2470</v>
      </c>
      <c r="B610" s="791" t="s">
        <v>2414</v>
      </c>
      <c r="C610" s="768"/>
      <c r="D610" s="281"/>
      <c r="E610" s="768" t="s">
        <v>55</v>
      </c>
      <c r="F610" s="769" t="s">
        <v>2415</v>
      </c>
      <c r="G610" s="173"/>
      <c r="H610" s="173"/>
      <c r="I610" s="397">
        <v>10</v>
      </c>
      <c r="J610" s="397"/>
      <c r="K610" s="770">
        <f t="shared" si="66"/>
        <v>10</v>
      </c>
      <c r="L610" s="211" t="s">
        <v>2416</v>
      </c>
      <c r="M610" s="215" t="s">
        <v>697</v>
      </c>
      <c r="N610" s="281">
        <v>380</v>
      </c>
      <c r="O610" s="768" t="s">
        <v>2417</v>
      </c>
      <c r="P610" s="769" t="s">
        <v>2418</v>
      </c>
      <c r="Q610" s="65" t="s">
        <v>2411</v>
      </c>
      <c r="R610" s="133" t="s">
        <v>2412</v>
      </c>
      <c r="S610" s="56">
        <v>10</v>
      </c>
      <c r="T610" s="56">
        <v>0</v>
      </c>
      <c r="U610" s="56">
        <v>0</v>
      </c>
      <c r="V610" s="56">
        <v>0</v>
      </c>
      <c r="W610" s="56">
        <v>0</v>
      </c>
      <c r="X610" s="56"/>
      <c r="Y610" s="56"/>
      <c r="Z610" s="56">
        <v>0</v>
      </c>
      <c r="AA610" s="56">
        <v>0</v>
      </c>
      <c r="AD610" s="56">
        <v>0</v>
      </c>
      <c r="AE610" s="56"/>
      <c r="AF610" s="56">
        <v>0</v>
      </c>
      <c r="AG610" s="56"/>
      <c r="AH610" s="56"/>
      <c r="AI610" s="56"/>
      <c r="AJ610" s="56"/>
      <c r="AK610" s="56">
        <v>0</v>
      </c>
      <c r="AL610" s="56"/>
      <c r="AM610" s="778" t="s">
        <v>2419</v>
      </c>
    </row>
    <row r="611" spans="1:39" ht="237.75">
      <c r="A611" s="299" t="s">
        <v>2470</v>
      </c>
      <c r="B611" s="791" t="s">
        <v>2420</v>
      </c>
      <c r="C611" s="768"/>
      <c r="D611" s="281"/>
      <c r="E611" s="768" t="s">
        <v>55</v>
      </c>
      <c r="F611" s="769" t="s">
        <v>2421</v>
      </c>
      <c r="G611" s="173"/>
      <c r="H611" s="173"/>
      <c r="I611" s="397">
        <v>1</v>
      </c>
      <c r="J611" s="397"/>
      <c r="K611" s="770">
        <f t="shared" si="66"/>
        <v>1</v>
      </c>
      <c r="L611" s="211" t="s">
        <v>2422</v>
      </c>
      <c r="M611" s="215" t="s">
        <v>697</v>
      </c>
      <c r="N611" s="281">
        <v>380</v>
      </c>
      <c r="O611" s="768" t="s">
        <v>2423</v>
      </c>
      <c r="P611" s="769" t="s">
        <v>2424</v>
      </c>
      <c r="Q611" s="56" t="s">
        <v>2425</v>
      </c>
      <c r="R611" s="133" t="s">
        <v>2412</v>
      </c>
      <c r="S611" s="56">
        <v>42</v>
      </c>
      <c r="T611" s="56">
        <v>2</v>
      </c>
      <c r="U611" s="56">
        <v>4</v>
      </c>
      <c r="V611" s="56" t="s">
        <v>2426</v>
      </c>
      <c r="W611" s="56">
        <v>0</v>
      </c>
      <c r="X611" s="56">
        <v>0</v>
      </c>
      <c r="Y611" s="56" t="s">
        <v>2427</v>
      </c>
      <c r="Z611" s="56">
        <v>4</v>
      </c>
      <c r="AA611" s="56">
        <v>40</v>
      </c>
      <c r="AD611" s="56">
        <v>1</v>
      </c>
      <c r="AE611" s="56">
        <v>1</v>
      </c>
      <c r="AF611" s="56">
        <v>1</v>
      </c>
      <c r="AG611" s="56">
        <v>1</v>
      </c>
      <c r="AH611" s="56" t="s">
        <v>2428</v>
      </c>
      <c r="AI611" s="56" t="s">
        <v>2429</v>
      </c>
      <c r="AJ611" s="56">
        <v>0.51</v>
      </c>
      <c r="AK611" s="56">
        <v>0</v>
      </c>
      <c r="AL611" s="56">
        <v>0</v>
      </c>
      <c r="AM611" s="778" t="s">
        <v>2430</v>
      </c>
    </row>
    <row r="612" spans="1:39" ht="409.5">
      <c r="A612" s="299" t="s">
        <v>2470</v>
      </c>
      <c r="B612" s="791" t="s">
        <v>2431</v>
      </c>
      <c r="C612" s="768" t="s">
        <v>55</v>
      </c>
      <c r="D612" s="281"/>
      <c r="E612" s="768"/>
      <c r="F612" s="769" t="s">
        <v>2432</v>
      </c>
      <c r="G612" s="173"/>
      <c r="H612" s="173"/>
      <c r="I612" s="397">
        <v>8</v>
      </c>
      <c r="J612" s="397">
        <v>4</v>
      </c>
      <c r="K612" s="770">
        <f t="shared" si="66"/>
        <v>12</v>
      </c>
      <c r="L612" s="211" t="s">
        <v>2433</v>
      </c>
      <c r="M612" s="215" t="s">
        <v>697</v>
      </c>
      <c r="N612" s="281">
        <v>380</v>
      </c>
      <c r="O612" s="769" t="s">
        <v>2434</v>
      </c>
      <c r="P612" s="769" t="s">
        <v>2435</v>
      </c>
      <c r="Q612" s="56">
        <v>280</v>
      </c>
      <c r="R612" s="133" t="s">
        <v>2436</v>
      </c>
      <c r="S612" s="133">
        <v>0</v>
      </c>
      <c r="T612" s="133">
        <v>0</v>
      </c>
      <c r="U612" s="133">
        <v>0</v>
      </c>
      <c r="V612" s="133">
        <v>0</v>
      </c>
      <c r="W612" s="133">
        <v>0</v>
      </c>
      <c r="X612" s="133">
        <v>0</v>
      </c>
      <c r="Y612" s="133">
        <v>0</v>
      </c>
      <c r="Z612" s="133">
        <v>0</v>
      </c>
      <c r="AA612" s="133">
        <v>0</v>
      </c>
      <c r="AD612" s="133">
        <v>0</v>
      </c>
      <c r="AE612" s="133">
        <v>0</v>
      </c>
      <c r="AF612" s="133">
        <v>0</v>
      </c>
      <c r="AG612" s="133">
        <v>0</v>
      </c>
      <c r="AH612" s="133">
        <v>0</v>
      </c>
      <c r="AI612" s="133">
        <v>0</v>
      </c>
      <c r="AJ612" s="133">
        <v>0</v>
      </c>
      <c r="AK612" s="133">
        <v>0</v>
      </c>
      <c r="AL612" s="133">
        <v>0</v>
      </c>
      <c r="AM612" s="779" t="s">
        <v>2437</v>
      </c>
    </row>
    <row r="613" spans="1:39" ht="409.5">
      <c r="A613" s="299" t="s">
        <v>2470</v>
      </c>
      <c r="B613" s="791" t="s">
        <v>2438</v>
      </c>
      <c r="C613" s="768" t="s">
        <v>55</v>
      </c>
      <c r="D613" s="281"/>
      <c r="E613" s="768"/>
      <c r="F613" s="769" t="s">
        <v>2439</v>
      </c>
      <c r="G613" s="173"/>
      <c r="H613" s="173"/>
      <c r="I613" s="397">
        <v>8</v>
      </c>
      <c r="J613" s="397">
        <v>4</v>
      </c>
      <c r="K613" s="770">
        <f t="shared" si="66"/>
        <v>12</v>
      </c>
      <c r="L613" s="211" t="s">
        <v>2433</v>
      </c>
      <c r="M613" s="215" t="s">
        <v>697</v>
      </c>
      <c r="N613" s="281">
        <v>380</v>
      </c>
      <c r="O613" s="768" t="s">
        <v>2434</v>
      </c>
      <c r="P613" s="769" t="s">
        <v>2435</v>
      </c>
      <c r="Q613" s="56">
        <v>280</v>
      </c>
      <c r="R613" s="133" t="s">
        <v>2436</v>
      </c>
      <c r="S613" s="133">
        <v>0</v>
      </c>
      <c r="T613" s="133">
        <v>0</v>
      </c>
      <c r="U613" s="133">
        <v>0</v>
      </c>
      <c r="V613" s="133">
        <v>0</v>
      </c>
      <c r="W613" s="133">
        <v>0</v>
      </c>
      <c r="X613" s="133">
        <v>0</v>
      </c>
      <c r="Y613" s="133">
        <v>0</v>
      </c>
      <c r="Z613" s="133">
        <v>0</v>
      </c>
      <c r="AA613" s="133">
        <v>0</v>
      </c>
      <c r="AD613" s="133">
        <v>0</v>
      </c>
      <c r="AE613" s="133">
        <v>0</v>
      </c>
      <c r="AF613" s="133">
        <v>0</v>
      </c>
      <c r="AG613" s="133">
        <v>0</v>
      </c>
      <c r="AH613" s="133">
        <v>0</v>
      </c>
      <c r="AI613" s="133">
        <v>0</v>
      </c>
      <c r="AJ613" s="133">
        <v>0</v>
      </c>
      <c r="AK613" s="133">
        <v>0</v>
      </c>
      <c r="AL613" s="133">
        <v>0</v>
      </c>
      <c r="AM613" s="779" t="s">
        <v>2440</v>
      </c>
    </row>
    <row r="614" spans="1:39" ht="409.5">
      <c r="A614" s="299" t="s">
        <v>2470</v>
      </c>
      <c r="B614" s="791" t="s">
        <v>2441</v>
      </c>
      <c r="C614" s="768" t="s">
        <v>55</v>
      </c>
      <c r="D614" s="281"/>
      <c r="E614" s="768"/>
      <c r="F614" s="769" t="s">
        <v>2442</v>
      </c>
      <c r="G614" s="173"/>
      <c r="H614" s="173"/>
      <c r="I614" s="397">
        <v>8</v>
      </c>
      <c r="J614" s="397">
        <v>4</v>
      </c>
      <c r="K614" s="770">
        <f t="shared" si="66"/>
        <v>12</v>
      </c>
      <c r="L614" s="211" t="s">
        <v>2433</v>
      </c>
      <c r="M614" s="215" t="s">
        <v>697</v>
      </c>
      <c r="N614" s="281">
        <v>380</v>
      </c>
      <c r="O614" s="769" t="s">
        <v>2443</v>
      </c>
      <c r="P614" s="769" t="s">
        <v>2435</v>
      </c>
      <c r="Q614" s="56">
        <v>280</v>
      </c>
      <c r="R614" s="133" t="s">
        <v>2436</v>
      </c>
      <c r="S614" s="133">
        <v>0</v>
      </c>
      <c r="T614" s="133">
        <v>0</v>
      </c>
      <c r="U614" s="133">
        <v>0</v>
      </c>
      <c r="V614" s="133">
        <v>0</v>
      </c>
      <c r="W614" s="133">
        <v>0</v>
      </c>
      <c r="X614" s="133">
        <v>0</v>
      </c>
      <c r="Y614" s="133">
        <v>0</v>
      </c>
      <c r="Z614" s="133">
        <v>0</v>
      </c>
      <c r="AA614" s="133">
        <v>0</v>
      </c>
      <c r="AD614" s="133">
        <v>0</v>
      </c>
      <c r="AE614" s="133">
        <v>0</v>
      </c>
      <c r="AF614" s="133">
        <v>0</v>
      </c>
      <c r="AG614" s="133">
        <v>0</v>
      </c>
      <c r="AH614" s="133">
        <v>0</v>
      </c>
      <c r="AI614" s="133">
        <v>0</v>
      </c>
      <c r="AJ614" s="133">
        <v>0</v>
      </c>
      <c r="AK614" s="133">
        <v>0</v>
      </c>
      <c r="AL614" s="133">
        <v>0</v>
      </c>
      <c r="AM614" s="779" t="s">
        <v>2444</v>
      </c>
    </row>
    <row r="615" spans="1:39" ht="361.5">
      <c r="A615" s="299" t="s">
        <v>2470</v>
      </c>
      <c r="B615" s="791" t="s">
        <v>2445</v>
      </c>
      <c r="C615" s="768" t="s">
        <v>55</v>
      </c>
      <c r="D615" s="281"/>
      <c r="E615" s="768"/>
      <c r="F615" s="769" t="s">
        <v>2446</v>
      </c>
      <c r="G615" s="173"/>
      <c r="H615" s="173"/>
      <c r="I615" s="397">
        <v>3</v>
      </c>
      <c r="J615" s="397">
        <v>3</v>
      </c>
      <c r="K615" s="770">
        <f t="shared" si="66"/>
        <v>6</v>
      </c>
      <c r="L615" s="211" t="s">
        <v>2433</v>
      </c>
      <c r="M615" s="215" t="s">
        <v>697</v>
      </c>
      <c r="N615" s="281">
        <v>380</v>
      </c>
      <c r="O615" s="769" t="s">
        <v>2447</v>
      </c>
      <c r="P615" s="769" t="s">
        <v>2448</v>
      </c>
      <c r="Q615" s="56">
        <v>360</v>
      </c>
      <c r="R615" s="133" t="s">
        <v>2436</v>
      </c>
      <c r="S615" s="56">
        <v>3</v>
      </c>
      <c r="T615" s="56">
        <v>391</v>
      </c>
      <c r="U615" s="56">
        <v>20</v>
      </c>
      <c r="V615" s="780" t="s">
        <v>2449</v>
      </c>
      <c r="W615" s="56">
        <v>3</v>
      </c>
      <c r="X615" s="56">
        <v>4</v>
      </c>
      <c r="Y615" s="56"/>
      <c r="Z615" s="56"/>
      <c r="AA615" s="56"/>
      <c r="AD615" s="56"/>
      <c r="AE615" s="56">
        <v>1</v>
      </c>
      <c r="AF615" s="56"/>
      <c r="AG615" s="56">
        <v>1</v>
      </c>
      <c r="AH615" s="56" t="s">
        <v>2450</v>
      </c>
      <c r="AI615" s="56" t="s">
        <v>2451</v>
      </c>
      <c r="AJ615" s="216">
        <v>1</v>
      </c>
      <c r="AK615" s="56">
        <v>0</v>
      </c>
      <c r="AL615" s="56"/>
      <c r="AM615" s="778"/>
    </row>
    <row r="616" spans="1:39" ht="136.5">
      <c r="A616" s="299" t="s">
        <v>2470</v>
      </c>
      <c r="B616" s="791" t="s">
        <v>2452</v>
      </c>
      <c r="C616" s="781" t="s">
        <v>2453</v>
      </c>
      <c r="D616" s="281"/>
      <c r="E616" s="768"/>
      <c r="F616" s="769" t="s">
        <v>2452</v>
      </c>
      <c r="G616" s="173"/>
      <c r="H616" s="173"/>
      <c r="I616" s="397">
        <v>2</v>
      </c>
      <c r="J616" s="397">
        <v>3</v>
      </c>
      <c r="K616" s="770">
        <f t="shared" si="66"/>
        <v>5</v>
      </c>
      <c r="L616" s="211" t="s">
        <v>2408</v>
      </c>
      <c r="M616" s="211" t="s">
        <v>697</v>
      </c>
      <c r="N616" s="281">
        <v>380</v>
      </c>
      <c r="O616" s="768" t="s">
        <v>2454</v>
      </c>
      <c r="P616" s="769" t="s">
        <v>2455</v>
      </c>
      <c r="Q616" s="56"/>
      <c r="R616" s="133" t="s">
        <v>2456</v>
      </c>
      <c r="S616" s="56">
        <v>2</v>
      </c>
      <c r="T616" s="56">
        <v>80</v>
      </c>
      <c r="U616" s="56">
        <v>3</v>
      </c>
      <c r="V616" s="56" t="s">
        <v>2457</v>
      </c>
      <c r="W616" s="56">
        <v>2</v>
      </c>
      <c r="X616" s="56">
        <v>2</v>
      </c>
      <c r="Y616" s="56"/>
      <c r="Z616" s="56"/>
      <c r="AA616" s="56"/>
      <c r="AD616" s="56"/>
      <c r="AE616" s="56">
        <v>1</v>
      </c>
      <c r="AF616" s="56"/>
      <c r="AG616" s="56">
        <v>1</v>
      </c>
      <c r="AH616" s="782" t="s">
        <v>2458</v>
      </c>
      <c r="AI616" s="56" t="s">
        <v>2459</v>
      </c>
      <c r="AJ616" s="216">
        <v>1</v>
      </c>
      <c r="AK616" s="56">
        <v>7</v>
      </c>
      <c r="AL616" s="56"/>
      <c r="AM616" s="778"/>
    </row>
    <row r="617" spans="1:39" ht="237.75">
      <c r="A617" s="299" t="s">
        <v>2470</v>
      </c>
      <c r="B617" s="791" t="s">
        <v>2460</v>
      </c>
      <c r="C617" s="781" t="s">
        <v>2453</v>
      </c>
      <c r="D617" s="281"/>
      <c r="E617" s="768"/>
      <c r="F617" s="769" t="s">
        <v>2460</v>
      </c>
      <c r="G617" s="173"/>
      <c r="H617" s="173"/>
      <c r="I617" s="397">
        <v>1</v>
      </c>
      <c r="J617" s="397">
        <v>1</v>
      </c>
      <c r="K617" s="770">
        <f t="shared" si="66"/>
        <v>2</v>
      </c>
      <c r="L617" s="211" t="s">
        <v>2408</v>
      </c>
      <c r="M617" s="211" t="s">
        <v>697</v>
      </c>
      <c r="N617" s="281">
        <v>380</v>
      </c>
      <c r="O617" s="768" t="s">
        <v>2461</v>
      </c>
      <c r="P617" s="769" t="s">
        <v>2455</v>
      </c>
      <c r="Q617" s="56"/>
      <c r="R617" s="133" t="s">
        <v>2456</v>
      </c>
      <c r="S617" s="56">
        <v>2</v>
      </c>
      <c r="T617" s="56">
        <v>17</v>
      </c>
      <c r="U617" s="56">
        <v>1</v>
      </c>
      <c r="V617" s="56" t="s">
        <v>2462</v>
      </c>
      <c r="W617" s="56">
        <v>2</v>
      </c>
      <c r="X617" s="56">
        <v>4</v>
      </c>
      <c r="Y617" s="56"/>
      <c r="Z617" s="56"/>
      <c r="AA617" s="56"/>
      <c r="AD617" s="56"/>
      <c r="AE617" s="56">
        <v>1</v>
      </c>
      <c r="AF617" s="56"/>
      <c r="AG617" s="56">
        <v>1</v>
      </c>
      <c r="AH617" s="56" t="s">
        <v>2463</v>
      </c>
      <c r="AI617" s="56" t="s">
        <v>2459</v>
      </c>
      <c r="AJ617" s="216">
        <v>0.89</v>
      </c>
      <c r="AK617" s="56">
        <v>0</v>
      </c>
      <c r="AL617" s="56"/>
      <c r="AM617" s="778"/>
    </row>
    <row r="618" spans="1:39" ht="238.5" thickBot="1">
      <c r="A618" s="299" t="s">
        <v>2470</v>
      </c>
      <c r="B618" s="792" t="s">
        <v>2464</v>
      </c>
      <c r="C618" s="784" t="s">
        <v>2453</v>
      </c>
      <c r="D618" s="785"/>
      <c r="E618" s="786"/>
      <c r="F618" s="787" t="s">
        <v>2464</v>
      </c>
      <c r="G618" s="162"/>
      <c r="H618" s="162"/>
      <c r="I618" s="788">
        <v>1</v>
      </c>
      <c r="J618" s="788">
        <v>1</v>
      </c>
      <c r="K618" s="789">
        <f t="shared" si="66"/>
        <v>2</v>
      </c>
      <c r="L618" s="790" t="s">
        <v>2408</v>
      </c>
      <c r="M618" s="790" t="s">
        <v>697</v>
      </c>
      <c r="N618" s="785">
        <v>380</v>
      </c>
      <c r="O618" s="786" t="s">
        <v>2461</v>
      </c>
      <c r="P618" s="787" t="s">
        <v>2455</v>
      </c>
      <c r="Q618" s="56"/>
      <c r="R618" s="133" t="s">
        <v>2456</v>
      </c>
      <c r="S618" s="56">
        <v>2</v>
      </c>
      <c r="T618" s="56">
        <v>35</v>
      </c>
      <c r="U618" s="56">
        <v>2</v>
      </c>
      <c r="V618" s="56" t="s">
        <v>2465</v>
      </c>
      <c r="W618" s="56">
        <v>2</v>
      </c>
      <c r="X618" s="56">
        <v>3.5</v>
      </c>
      <c r="Y618" s="56"/>
      <c r="Z618" s="56"/>
      <c r="AA618" s="56"/>
      <c r="AB618" s="174"/>
      <c r="AC618" s="174"/>
      <c r="AD618" s="56"/>
      <c r="AE618" s="56">
        <v>1</v>
      </c>
      <c r="AF618" s="56"/>
      <c r="AG618" s="56">
        <v>1</v>
      </c>
      <c r="AH618" s="56" t="s">
        <v>2466</v>
      </c>
      <c r="AI618" s="56" t="s">
        <v>2459</v>
      </c>
      <c r="AJ618" s="216">
        <v>0.97</v>
      </c>
      <c r="AK618" s="56">
        <v>0</v>
      </c>
      <c r="AL618" s="56"/>
      <c r="AM618" s="778"/>
    </row>
    <row r="619" spans="1:39">
      <c r="S619">
        <f>SUM(S538:S618)</f>
        <v>10475</v>
      </c>
      <c r="T619">
        <f t="shared" ref="T619:AM619" si="67">SUM(T538:T618)</f>
        <v>7328</v>
      </c>
      <c r="U619">
        <f t="shared" si="67"/>
        <v>1184</v>
      </c>
      <c r="V619">
        <f t="shared" si="67"/>
        <v>10</v>
      </c>
      <c r="W619">
        <f t="shared" si="67"/>
        <v>182</v>
      </c>
      <c r="X619">
        <f t="shared" si="67"/>
        <v>9237.5</v>
      </c>
      <c r="Y619">
        <f t="shared" si="67"/>
        <v>0</v>
      </c>
      <c r="Z619">
        <f t="shared" si="67"/>
        <v>8923</v>
      </c>
      <c r="AA619">
        <f t="shared" si="67"/>
        <v>9151</v>
      </c>
      <c r="AB619">
        <f t="shared" si="67"/>
        <v>0</v>
      </c>
      <c r="AC619">
        <f t="shared" si="67"/>
        <v>0</v>
      </c>
      <c r="AD619">
        <f t="shared" si="67"/>
        <v>8715</v>
      </c>
      <c r="AE619">
        <f t="shared" si="67"/>
        <v>8746</v>
      </c>
      <c r="AF619">
        <f t="shared" si="67"/>
        <v>8714</v>
      </c>
      <c r="AG619">
        <f t="shared" si="67"/>
        <v>8751</v>
      </c>
      <c r="AH619">
        <f t="shared" si="67"/>
        <v>0</v>
      </c>
      <c r="AI619">
        <f t="shared" si="67"/>
        <v>0</v>
      </c>
      <c r="AJ619">
        <f t="shared" si="67"/>
        <v>618.28329999999994</v>
      </c>
      <c r="AK619">
        <f t="shared" si="67"/>
        <v>784</v>
      </c>
      <c r="AL619">
        <f t="shared" si="67"/>
        <v>0</v>
      </c>
      <c r="AM619">
        <f t="shared" si="67"/>
        <v>0</v>
      </c>
    </row>
  </sheetData>
  <protectedRanges>
    <protectedRange algorithmName="SHA-512" hashValue="MVchZQ5oH7Y3yGUrk5sBc+uwEP0m8Y/LubD1hFNeducfGRbN6TCD8auNI/mQc5QLWj5bATzwQQ5uW4YbSeIiFw==" saltValue="SwmlEdEr6/XZdqvgR7CV7g==" spinCount="100000" sqref="S477:AM478" name="Rango1"/>
    <protectedRange algorithmName="SHA-512" hashValue="DNdK/crAaNWZF50R/kOo4pwzYxWh+s3o9hdQ59l9DxmO82boauSydbKBxdFduHYnObSikzcInVMkGCmST6b5Lg==" saltValue="VTXzGpSITvdL7TkbGcc4fA==" spinCount="100000" sqref="S479:AM479" name="Rango1_1"/>
    <protectedRange password="CF7A" sqref="S491:AM497" name="Rango1_2"/>
    <protectedRange password="CF7A" sqref="S498:AM498" name="Rango1_3"/>
    <protectedRange password="CF7A" sqref="S481:AM483" name="Rango1_4"/>
  </protectedRanges>
  <mergeCells count="76">
    <mergeCell ref="AK572:AK573"/>
    <mergeCell ref="AL572:AL573"/>
    <mergeCell ref="AM540:AM541"/>
    <mergeCell ref="A572:A573"/>
    <mergeCell ref="AF572:AF573"/>
    <mergeCell ref="AG572:AG573"/>
    <mergeCell ref="AH572:AH573"/>
    <mergeCell ref="AI572:AI573"/>
    <mergeCell ref="AJ572:AJ573"/>
    <mergeCell ref="AA572:AA573"/>
    <mergeCell ref="AB572:AB573"/>
    <mergeCell ref="AC572:AC573"/>
    <mergeCell ref="AD572:AD573"/>
    <mergeCell ref="AE572:AE573"/>
    <mergeCell ref="V572:V573"/>
    <mergeCell ref="W572:W573"/>
    <mergeCell ref="X572:X573"/>
    <mergeCell ref="Y572:Y573"/>
    <mergeCell ref="Z572:Z573"/>
    <mergeCell ref="Q572:Q573"/>
    <mergeCell ref="R572:R573"/>
    <mergeCell ref="S572:S573"/>
    <mergeCell ref="T572:T573"/>
    <mergeCell ref="U572:U573"/>
    <mergeCell ref="L572:L573"/>
    <mergeCell ref="M572:M573"/>
    <mergeCell ref="N572:N573"/>
    <mergeCell ref="O572:O573"/>
    <mergeCell ref="P572:P573"/>
    <mergeCell ref="G572:G573"/>
    <mergeCell ref="H572:H573"/>
    <mergeCell ref="I572:I573"/>
    <mergeCell ref="J572:J573"/>
    <mergeCell ref="K572:K573"/>
    <mergeCell ref="B572:B573"/>
    <mergeCell ref="C572:C573"/>
    <mergeCell ref="D572:D573"/>
    <mergeCell ref="E572:E573"/>
    <mergeCell ref="F572:F573"/>
    <mergeCell ref="B1:F4"/>
    <mergeCell ref="G1:P2"/>
    <mergeCell ref="Q1:R1"/>
    <mergeCell ref="Q2:R2"/>
    <mergeCell ref="G3:P4"/>
    <mergeCell ref="Q3:R4"/>
    <mergeCell ref="A11:A13"/>
    <mergeCell ref="B10:O10"/>
    <mergeCell ref="S10:AM10"/>
    <mergeCell ref="B11:B13"/>
    <mergeCell ref="C11:E12"/>
    <mergeCell ref="F11:F13"/>
    <mergeCell ref="G11:K12"/>
    <mergeCell ref="L11:L13"/>
    <mergeCell ref="M11:M13"/>
    <mergeCell ref="N11:N13"/>
    <mergeCell ref="O11:O13"/>
    <mergeCell ref="AL11:AL13"/>
    <mergeCell ref="AM11:AM13"/>
    <mergeCell ref="V11:V13"/>
    <mergeCell ref="W11:AA11"/>
    <mergeCell ref="AB11:AB13"/>
    <mergeCell ref="AH11:AH13"/>
    <mergeCell ref="AI11:AI13"/>
    <mergeCell ref="AJ11:AJ13"/>
    <mergeCell ref="AK11:AK13"/>
    <mergeCell ref="P11:P13"/>
    <mergeCell ref="Q11:Q13"/>
    <mergeCell ref="R11:R13"/>
    <mergeCell ref="S11:S13"/>
    <mergeCell ref="T11:T13"/>
    <mergeCell ref="U11:U13"/>
    <mergeCell ref="AD11:AE12"/>
    <mergeCell ref="AF11:AG12"/>
    <mergeCell ref="W12:X12"/>
    <mergeCell ref="Y12:AA12"/>
    <mergeCell ref="AC11:AC13"/>
  </mergeCells>
  <dataValidations count="5">
    <dataValidation type="list" allowBlank="1" showInputMessage="1" showErrorMessage="1" sqref="P397:P399">
      <formula1>$S$9:$S$9</formula1>
    </dataValidation>
    <dataValidation type="list" allowBlank="1" showInputMessage="1" showErrorMessage="1" sqref="P413:P417">
      <formula1>$T$9:$T$10</formula1>
    </dataValidation>
    <dataValidation type="list" allowBlank="1" showInputMessage="1" showErrorMessage="1" sqref="P411:P412">
      <formula1>$T$11:$T$20</formula1>
    </dataValidation>
    <dataValidation type="list" allowBlank="1" showInputMessage="1" showErrorMessage="1" sqref="P491:P496">
      <formula1>$T$9:$T$9</formula1>
    </dataValidation>
    <dataValidation allowBlank="1" showInputMessage="1" showErrorMessage="1" sqref="O191:P195"/>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7"/>
  <sheetViews>
    <sheetView workbookViewId="0">
      <selection sqref="A1:E4"/>
    </sheetView>
  </sheetViews>
  <sheetFormatPr baseColWidth="10" defaultRowHeight="1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9.7109375"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c r="A7" s="4" t="s">
        <v>1192</v>
      </c>
    </row>
    <row r="8" spans="1:38">
      <c r="A8" s="4" t="s">
        <v>1193</v>
      </c>
      <c r="B8" s="4"/>
      <c r="C8" s="4"/>
      <c r="D8" s="4"/>
      <c r="E8" s="4"/>
      <c r="F8" s="4"/>
      <c r="G8" s="4"/>
      <c r="H8" s="4"/>
      <c r="I8" s="4"/>
    </row>
    <row r="9" spans="1:38" ht="15.75" thickBot="1">
      <c r="A9" s="5"/>
      <c r="B9" s="5"/>
      <c r="C9" s="5"/>
      <c r="D9" s="5"/>
      <c r="E9" s="5"/>
      <c r="F9" s="5"/>
      <c r="G9" s="5"/>
      <c r="H9" s="5"/>
      <c r="I9" s="5"/>
    </row>
    <row r="10" spans="1:38" ht="15.75"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8.25" thickBot="1">
      <c r="A13" s="1151"/>
      <c r="B13" s="127" t="s">
        <v>38</v>
      </c>
      <c r="C13" s="127" t="s">
        <v>39</v>
      </c>
      <c r="D13" s="128" t="s">
        <v>40</v>
      </c>
      <c r="E13" s="1160"/>
      <c r="F13" s="107" t="s">
        <v>41</v>
      </c>
      <c r="G13" s="107" t="s">
        <v>42</v>
      </c>
      <c r="H13" s="107" t="s">
        <v>43</v>
      </c>
      <c r="I13" s="107" t="s">
        <v>44</v>
      </c>
      <c r="J13" s="108" t="s">
        <v>45</v>
      </c>
      <c r="K13" s="1160"/>
      <c r="L13" s="1160"/>
      <c r="M13" s="1160"/>
      <c r="N13" s="1135"/>
      <c r="O13" s="1165"/>
      <c r="P13" s="1166"/>
      <c r="Q13" s="1167"/>
      <c r="R13" s="1168"/>
      <c r="S13" s="1163"/>
      <c r="T13" s="1163"/>
      <c r="U13" s="1163"/>
      <c r="V13" s="109" t="s">
        <v>46</v>
      </c>
      <c r="W13" s="109" t="s">
        <v>47</v>
      </c>
      <c r="X13" s="109" t="s">
        <v>48</v>
      </c>
      <c r="Y13" s="109" t="s">
        <v>49</v>
      </c>
      <c r="Z13" s="109" t="s">
        <v>47</v>
      </c>
      <c r="AA13" s="1131"/>
      <c r="AB13" s="1127"/>
      <c r="AC13" s="109" t="s">
        <v>50</v>
      </c>
      <c r="AD13" s="109" t="s">
        <v>51</v>
      </c>
      <c r="AE13" s="110" t="s">
        <v>52</v>
      </c>
      <c r="AF13" s="110" t="s">
        <v>53</v>
      </c>
      <c r="AG13" s="1163"/>
      <c r="AH13" s="1164"/>
      <c r="AI13" s="1129"/>
      <c r="AJ13" s="1122"/>
      <c r="AK13" s="1124"/>
      <c r="AL13" s="1162"/>
    </row>
    <row r="14" spans="1:38" ht="124.5">
      <c r="A14" s="515" t="s">
        <v>1194</v>
      </c>
      <c r="B14" s="516" t="s">
        <v>55</v>
      </c>
      <c r="C14" s="516"/>
      <c r="D14" s="496"/>
      <c r="E14" s="508" t="s">
        <v>1195</v>
      </c>
      <c r="F14" s="517"/>
      <c r="G14" s="517"/>
      <c r="H14" s="517">
        <v>15</v>
      </c>
      <c r="I14" s="517">
        <v>15</v>
      </c>
      <c r="J14" s="518">
        <f t="shared" ref="J14:J27" si="0">SUM(F14:I14)</f>
        <v>30</v>
      </c>
      <c r="K14" s="519" t="s">
        <v>1141</v>
      </c>
      <c r="L14" s="520" t="s">
        <v>1196</v>
      </c>
      <c r="M14" s="168">
        <v>491</v>
      </c>
      <c r="N14" s="521" t="s">
        <v>1197</v>
      </c>
      <c r="O14" s="521" t="s">
        <v>1198</v>
      </c>
      <c r="P14" s="522">
        <v>3500</v>
      </c>
      <c r="Q14" s="521" t="s">
        <v>1199</v>
      </c>
      <c r="R14" s="523">
        <v>1</v>
      </c>
      <c r="S14" s="524">
        <v>27</v>
      </c>
      <c r="T14" s="524">
        <v>0</v>
      </c>
      <c r="U14" s="508" t="s">
        <v>1200</v>
      </c>
      <c r="V14" s="524">
        <v>1</v>
      </c>
      <c r="W14" s="524" t="s">
        <v>1201</v>
      </c>
      <c r="X14" s="524">
        <v>0</v>
      </c>
      <c r="Y14" s="524">
        <v>0</v>
      </c>
      <c r="Z14" s="524">
        <v>0</v>
      </c>
      <c r="AA14" s="524" t="s">
        <v>1202</v>
      </c>
      <c r="AB14" s="525">
        <v>43042</v>
      </c>
      <c r="AC14" s="524">
        <v>1</v>
      </c>
      <c r="AD14" s="524"/>
      <c r="AE14" s="524">
        <v>1</v>
      </c>
      <c r="AF14" s="524"/>
      <c r="AG14" s="508" t="s">
        <v>1203</v>
      </c>
      <c r="AH14" s="509" t="s">
        <v>1204</v>
      </c>
      <c r="AI14" s="196"/>
      <c r="AJ14" s="524">
        <v>0</v>
      </c>
      <c r="AK14" s="526">
        <v>0</v>
      </c>
      <c r="AL14" s="510" t="s">
        <v>1205</v>
      </c>
    </row>
    <row r="15" spans="1:38" ht="165">
      <c r="A15" s="173"/>
      <c r="B15" s="173"/>
      <c r="C15" s="173"/>
      <c r="D15" s="173"/>
      <c r="E15" s="173"/>
      <c r="F15" s="173"/>
      <c r="G15" s="173"/>
      <c r="H15" s="173"/>
      <c r="I15" s="173"/>
      <c r="J15" s="435">
        <f t="shared" si="0"/>
        <v>0</v>
      </c>
      <c r="K15" s="531"/>
      <c r="L15" s="532"/>
      <c r="M15" s="281"/>
      <c r="N15" s="281"/>
      <c r="O15" s="281"/>
      <c r="P15" s="281"/>
      <c r="Q15" s="281"/>
      <c r="R15" s="173">
        <v>1</v>
      </c>
      <c r="S15" s="173">
        <v>107</v>
      </c>
      <c r="T15" s="173">
        <v>0</v>
      </c>
      <c r="U15" s="173" t="s">
        <v>1206</v>
      </c>
      <c r="V15" s="173">
        <v>1</v>
      </c>
      <c r="W15" s="173" t="s">
        <v>1201</v>
      </c>
      <c r="X15" s="173">
        <v>0</v>
      </c>
      <c r="Y15" s="173">
        <v>0</v>
      </c>
      <c r="Z15" s="173">
        <v>0</v>
      </c>
      <c r="AA15" s="173" t="s">
        <v>1207</v>
      </c>
      <c r="AB15" s="533" t="s">
        <v>1208</v>
      </c>
      <c r="AC15" s="173">
        <v>1</v>
      </c>
      <c r="AD15" s="173"/>
      <c r="AE15" s="173">
        <v>1</v>
      </c>
      <c r="AF15" s="173"/>
      <c r="AG15" s="507" t="s">
        <v>1203</v>
      </c>
      <c r="AH15" s="534" t="s">
        <v>1209</v>
      </c>
      <c r="AI15" s="174"/>
      <c r="AJ15" s="173">
        <v>0</v>
      </c>
      <c r="AK15" s="173">
        <v>0</v>
      </c>
      <c r="AL15" s="512" t="s">
        <v>1205</v>
      </c>
    </row>
    <row r="16" spans="1:38" ht="105">
      <c r="A16" s="173"/>
      <c r="B16" s="173"/>
      <c r="C16" s="173"/>
      <c r="D16" s="173"/>
      <c r="E16" s="173"/>
      <c r="F16" s="173"/>
      <c r="G16" s="173"/>
      <c r="H16" s="173"/>
      <c r="I16" s="173"/>
      <c r="J16" s="435">
        <f t="shared" si="0"/>
        <v>0</v>
      </c>
      <c r="K16" s="531"/>
      <c r="L16" s="532"/>
      <c r="M16" s="281"/>
      <c r="N16" s="281"/>
      <c r="O16" s="281"/>
      <c r="P16" s="281"/>
      <c r="Q16" s="281"/>
      <c r="R16" s="173">
        <v>1</v>
      </c>
      <c r="S16" s="173">
        <v>19</v>
      </c>
      <c r="T16" s="173" t="s">
        <v>1210</v>
      </c>
      <c r="U16" s="173" t="s">
        <v>1211</v>
      </c>
      <c r="V16" s="173">
        <v>1</v>
      </c>
      <c r="W16" s="173" t="s">
        <v>1201</v>
      </c>
      <c r="X16" s="173">
        <v>0</v>
      </c>
      <c r="Y16" s="173"/>
      <c r="Z16" s="173">
        <v>0</v>
      </c>
      <c r="AA16" s="173" t="s">
        <v>1212</v>
      </c>
      <c r="AB16" s="533">
        <v>43068</v>
      </c>
      <c r="AC16" s="173"/>
      <c r="AD16" s="173">
        <v>1</v>
      </c>
      <c r="AE16" s="173"/>
      <c r="AF16" s="173">
        <v>1</v>
      </c>
      <c r="AG16" s="507" t="s">
        <v>1203</v>
      </c>
      <c r="AH16" s="534" t="s">
        <v>1213</v>
      </c>
      <c r="AI16" s="174"/>
      <c r="AJ16" s="173">
        <v>0</v>
      </c>
      <c r="AK16" s="173">
        <v>0</v>
      </c>
      <c r="AL16" s="512" t="s">
        <v>1205</v>
      </c>
    </row>
    <row r="17" spans="1:38" ht="75">
      <c r="A17" s="173"/>
      <c r="B17" s="173"/>
      <c r="C17" s="173"/>
      <c r="D17" s="173"/>
      <c r="E17" s="173"/>
      <c r="F17" s="173"/>
      <c r="G17" s="173"/>
      <c r="H17" s="173"/>
      <c r="I17" s="173"/>
      <c r="J17" s="435">
        <f t="shared" si="0"/>
        <v>0</v>
      </c>
      <c r="K17" s="531"/>
      <c r="L17" s="532"/>
      <c r="M17" s="281"/>
      <c r="N17" s="281"/>
      <c r="O17" s="281"/>
      <c r="P17" s="281"/>
      <c r="Q17" s="281"/>
      <c r="R17" s="173">
        <v>1</v>
      </c>
      <c r="S17" s="173">
        <v>8</v>
      </c>
      <c r="T17" s="173">
        <v>0</v>
      </c>
      <c r="U17" s="173" t="s">
        <v>1214</v>
      </c>
      <c r="V17" s="173">
        <v>1</v>
      </c>
      <c r="W17" s="173" t="s">
        <v>1201</v>
      </c>
      <c r="X17" s="173">
        <v>0</v>
      </c>
      <c r="Y17" s="173">
        <v>0</v>
      </c>
      <c r="Z17" s="173">
        <v>0</v>
      </c>
      <c r="AA17" s="173" t="s">
        <v>1215</v>
      </c>
      <c r="AB17" s="533">
        <v>43064</v>
      </c>
      <c r="AC17" s="173"/>
      <c r="AD17" s="173">
        <v>1</v>
      </c>
      <c r="AE17" s="173"/>
      <c r="AF17" s="173">
        <v>1</v>
      </c>
      <c r="AG17" s="534" t="s">
        <v>1216</v>
      </c>
      <c r="AH17" s="534" t="s">
        <v>1217</v>
      </c>
      <c r="AI17" s="174"/>
      <c r="AJ17" s="173">
        <v>0</v>
      </c>
      <c r="AK17" s="173">
        <v>0</v>
      </c>
      <c r="AL17" s="512" t="s">
        <v>1205</v>
      </c>
    </row>
    <row r="18" spans="1:38">
      <c r="A18" s="173"/>
      <c r="B18" s="173"/>
      <c r="C18" s="173"/>
      <c r="D18" s="173"/>
      <c r="E18" s="173"/>
      <c r="F18" s="173"/>
      <c r="G18" s="173"/>
      <c r="H18" s="173"/>
      <c r="I18" s="173"/>
      <c r="J18" s="435">
        <f t="shared" si="0"/>
        <v>0</v>
      </c>
      <c r="K18" s="531"/>
      <c r="L18" s="532"/>
      <c r="M18" s="281"/>
      <c r="N18" s="281"/>
      <c r="O18" s="281"/>
      <c r="P18" s="281"/>
      <c r="Q18" s="281"/>
      <c r="R18" s="173"/>
      <c r="S18" s="173"/>
      <c r="T18" s="173"/>
      <c r="U18" s="173"/>
      <c r="V18" s="173"/>
      <c r="W18" s="173"/>
      <c r="X18" s="173"/>
      <c r="Y18" s="173"/>
      <c r="Z18" s="173"/>
      <c r="AA18" s="173"/>
      <c r="AB18" s="533"/>
      <c r="AC18" s="173"/>
      <c r="AD18" s="173"/>
      <c r="AE18" s="173"/>
      <c r="AF18" s="173"/>
      <c r="AG18" s="534"/>
      <c r="AH18" s="534"/>
      <c r="AI18" s="174"/>
      <c r="AJ18" s="173"/>
      <c r="AK18" s="173"/>
      <c r="AL18" s="513"/>
    </row>
    <row r="19" spans="1:38">
      <c r="A19" s="173"/>
      <c r="B19" s="173"/>
      <c r="C19" s="173"/>
      <c r="D19" s="173"/>
      <c r="E19" s="173"/>
      <c r="F19" s="173"/>
      <c r="G19" s="173"/>
      <c r="H19" s="173"/>
      <c r="I19" s="173"/>
      <c r="J19" s="435"/>
      <c r="K19" s="531"/>
      <c r="L19" s="532"/>
      <c r="M19" s="281"/>
      <c r="N19" s="281"/>
      <c r="O19" s="281"/>
      <c r="P19" s="281"/>
      <c r="Q19" s="281"/>
      <c r="R19" s="173"/>
      <c r="S19" s="173"/>
      <c r="T19" s="173"/>
      <c r="U19" s="173"/>
      <c r="V19" s="173"/>
      <c r="W19" s="173"/>
      <c r="X19" s="173"/>
      <c r="Y19" s="173"/>
      <c r="Z19" s="173"/>
      <c r="AA19" s="173"/>
      <c r="AB19" s="533"/>
      <c r="AC19" s="173"/>
      <c r="AD19" s="173"/>
      <c r="AE19" s="173"/>
      <c r="AF19" s="173"/>
      <c r="AG19" s="174"/>
      <c r="AH19" s="174"/>
      <c r="AI19" s="174"/>
      <c r="AJ19" s="173"/>
      <c r="AK19" s="173"/>
      <c r="AL19" s="512"/>
    </row>
    <row r="20" spans="1:38">
      <c r="A20" s="173"/>
      <c r="B20" s="173"/>
      <c r="C20" s="173"/>
      <c r="D20" s="173"/>
      <c r="E20" s="173"/>
      <c r="F20" s="173"/>
      <c r="G20" s="173"/>
      <c r="H20" s="173"/>
      <c r="I20" s="173"/>
      <c r="J20" s="435"/>
      <c r="K20" s="531"/>
      <c r="L20" s="532"/>
      <c r="M20" s="281"/>
      <c r="N20" s="281"/>
      <c r="O20" s="281"/>
      <c r="P20" s="281"/>
      <c r="Q20" s="281"/>
      <c r="R20" s="173"/>
      <c r="S20" s="173"/>
      <c r="T20" s="173"/>
      <c r="U20" s="173"/>
      <c r="V20" s="173"/>
      <c r="W20" s="173"/>
      <c r="X20" s="173"/>
      <c r="Y20" s="173"/>
      <c r="Z20" s="173"/>
      <c r="AA20" s="173"/>
      <c r="AB20" s="533"/>
      <c r="AC20" s="173"/>
      <c r="AD20" s="173"/>
      <c r="AE20" s="173"/>
      <c r="AF20" s="173"/>
      <c r="AG20" s="174"/>
      <c r="AH20" s="174"/>
      <c r="AI20" s="174"/>
      <c r="AJ20" s="173"/>
      <c r="AK20" s="173"/>
      <c r="AL20" s="512"/>
    </row>
    <row r="21" spans="1:38">
      <c r="A21" s="173"/>
      <c r="B21" s="173"/>
      <c r="C21" s="173"/>
      <c r="D21" s="173"/>
      <c r="E21" s="173"/>
      <c r="F21" s="173"/>
      <c r="G21" s="173"/>
      <c r="H21" s="173"/>
      <c r="I21" s="173"/>
      <c r="J21" s="435"/>
      <c r="K21" s="531"/>
      <c r="L21" s="532"/>
      <c r="M21" s="281"/>
      <c r="N21" s="281"/>
      <c r="O21" s="281"/>
      <c r="P21" s="281"/>
      <c r="Q21" s="281"/>
      <c r="R21" s="173"/>
      <c r="S21" s="173"/>
      <c r="T21" s="173"/>
      <c r="U21" s="173"/>
      <c r="V21" s="173"/>
      <c r="W21" s="173"/>
      <c r="X21" s="173"/>
      <c r="Y21" s="173"/>
      <c r="Z21" s="173"/>
      <c r="AA21" s="173"/>
      <c r="AB21" s="533"/>
      <c r="AC21" s="173"/>
      <c r="AD21" s="173"/>
      <c r="AE21" s="173"/>
      <c r="AF21" s="173"/>
      <c r="AG21" s="174"/>
      <c r="AH21" s="174"/>
      <c r="AI21" s="174"/>
      <c r="AJ21" s="173"/>
      <c r="AK21" s="173"/>
      <c r="AL21" s="512"/>
    </row>
    <row r="22" spans="1:38">
      <c r="A22" s="173"/>
      <c r="B22" s="173"/>
      <c r="C22" s="173"/>
      <c r="D22" s="173"/>
      <c r="E22" s="173"/>
      <c r="F22" s="173"/>
      <c r="G22" s="173"/>
      <c r="H22" s="173"/>
      <c r="I22" s="173"/>
      <c r="J22" s="435"/>
      <c r="K22" s="531"/>
      <c r="L22" s="532"/>
      <c r="M22" s="281"/>
      <c r="N22" s="281"/>
      <c r="O22" s="281"/>
      <c r="P22" s="281"/>
      <c r="Q22" s="281"/>
      <c r="R22" s="173"/>
      <c r="S22" s="173"/>
      <c r="T22" s="173"/>
      <c r="U22" s="173"/>
      <c r="V22" s="173"/>
      <c r="W22" s="173"/>
      <c r="X22" s="173"/>
      <c r="Y22" s="173"/>
      <c r="Z22" s="173"/>
      <c r="AA22" s="173"/>
      <c r="AB22" s="533"/>
      <c r="AC22" s="173"/>
      <c r="AD22" s="173"/>
      <c r="AE22" s="173"/>
      <c r="AF22" s="173"/>
      <c r="AG22" s="174"/>
      <c r="AH22" s="174"/>
      <c r="AI22" s="174"/>
      <c r="AJ22" s="173"/>
      <c r="AK22" s="173"/>
      <c r="AL22" s="512"/>
    </row>
    <row r="23" spans="1:38">
      <c r="A23" s="173"/>
      <c r="B23" s="173"/>
      <c r="C23" s="173"/>
      <c r="D23" s="173"/>
      <c r="E23" s="173"/>
      <c r="F23" s="173"/>
      <c r="G23" s="173"/>
      <c r="H23" s="173"/>
      <c r="I23" s="173"/>
      <c r="J23" s="435"/>
      <c r="K23" s="531"/>
      <c r="L23" s="532"/>
      <c r="M23" s="281"/>
      <c r="N23" s="281"/>
      <c r="O23" s="281"/>
      <c r="P23" s="281"/>
      <c r="Q23" s="281"/>
      <c r="R23" s="173"/>
      <c r="S23" s="173"/>
      <c r="T23" s="173"/>
      <c r="U23" s="173"/>
      <c r="V23" s="173"/>
      <c r="W23" s="173"/>
      <c r="X23" s="173"/>
      <c r="Y23" s="173"/>
      <c r="Z23" s="173"/>
      <c r="AA23" s="173"/>
      <c r="AB23" s="533"/>
      <c r="AC23" s="173"/>
      <c r="AD23" s="173"/>
      <c r="AE23" s="173"/>
      <c r="AF23" s="173"/>
      <c r="AG23" s="174"/>
      <c r="AH23" s="174"/>
      <c r="AI23" s="174"/>
      <c r="AJ23" s="173"/>
      <c r="AK23" s="173"/>
      <c r="AL23" s="512"/>
    </row>
    <row r="24" spans="1:38">
      <c r="A24" s="173"/>
      <c r="B24" s="173"/>
      <c r="C24" s="173"/>
      <c r="D24" s="173"/>
      <c r="E24" s="173"/>
      <c r="F24" s="173"/>
      <c r="G24" s="173"/>
      <c r="H24" s="173"/>
      <c r="I24" s="173"/>
      <c r="J24" s="435"/>
      <c r="K24" s="531"/>
      <c r="L24" s="532"/>
      <c r="M24" s="281"/>
      <c r="N24" s="281"/>
      <c r="O24" s="281"/>
      <c r="P24" s="281"/>
      <c r="Q24" s="281"/>
      <c r="R24" s="173"/>
      <c r="S24" s="173"/>
      <c r="T24" s="173"/>
      <c r="U24" s="173"/>
      <c r="V24" s="173"/>
      <c r="W24" s="173"/>
      <c r="X24" s="173"/>
      <c r="Y24" s="173"/>
      <c r="Z24" s="173"/>
      <c r="AA24" s="173"/>
      <c r="AB24" s="533"/>
      <c r="AC24" s="173"/>
      <c r="AD24" s="173"/>
      <c r="AE24" s="173"/>
      <c r="AF24" s="173"/>
      <c r="AG24" s="174"/>
      <c r="AH24" s="174"/>
      <c r="AI24" s="174"/>
      <c r="AJ24" s="173"/>
      <c r="AK24" s="173"/>
      <c r="AL24" s="512"/>
    </row>
    <row r="25" spans="1:38">
      <c r="A25" s="173"/>
      <c r="B25" s="173"/>
      <c r="C25" s="173"/>
      <c r="D25" s="173"/>
      <c r="E25" s="173"/>
      <c r="F25" s="173"/>
      <c r="G25" s="173"/>
      <c r="H25" s="173"/>
      <c r="I25" s="173"/>
      <c r="J25" s="435"/>
      <c r="K25" s="531"/>
      <c r="L25" s="532"/>
      <c r="M25" s="281"/>
      <c r="N25" s="281"/>
      <c r="O25" s="281"/>
      <c r="P25" s="281"/>
      <c r="Q25" s="281"/>
      <c r="R25" s="173"/>
      <c r="S25" s="173"/>
      <c r="T25" s="173"/>
      <c r="U25" s="173"/>
      <c r="V25" s="173"/>
      <c r="W25" s="173"/>
      <c r="X25" s="173"/>
      <c r="Y25" s="173"/>
      <c r="Z25" s="173"/>
      <c r="AA25" s="173"/>
      <c r="AB25" s="533"/>
      <c r="AC25" s="173"/>
      <c r="AD25" s="173"/>
      <c r="AE25" s="173"/>
      <c r="AF25" s="173"/>
      <c r="AG25" s="174"/>
      <c r="AH25" s="174"/>
      <c r="AI25" s="174"/>
      <c r="AJ25" s="173"/>
      <c r="AK25" s="173"/>
      <c r="AL25" s="512"/>
    </row>
    <row r="26" spans="1:38">
      <c r="A26" s="173"/>
      <c r="B26" s="173"/>
      <c r="C26" s="173"/>
      <c r="D26" s="173"/>
      <c r="E26" s="173"/>
      <c r="F26" s="173"/>
      <c r="G26" s="173"/>
      <c r="H26" s="173"/>
      <c r="I26" s="173"/>
      <c r="J26" s="435">
        <f t="shared" si="0"/>
        <v>0</v>
      </c>
      <c r="K26" s="531"/>
      <c r="L26" s="532"/>
      <c r="M26" s="281"/>
      <c r="N26" s="281"/>
      <c r="O26" s="281"/>
      <c r="P26" s="281"/>
      <c r="Q26" s="281"/>
      <c r="R26" s="173"/>
      <c r="S26" s="173"/>
      <c r="T26" s="173"/>
      <c r="U26" s="173"/>
      <c r="V26" s="173"/>
      <c r="W26" s="173"/>
      <c r="X26" s="173"/>
      <c r="Y26" s="173"/>
      <c r="Z26" s="173"/>
      <c r="AA26" s="173"/>
      <c r="AB26" s="173"/>
      <c r="AC26" s="173"/>
      <c r="AD26" s="173"/>
      <c r="AE26" s="173"/>
      <c r="AF26" s="173"/>
      <c r="AG26" s="174"/>
      <c r="AH26" s="174"/>
      <c r="AI26" s="174"/>
      <c r="AJ26" s="173"/>
      <c r="AK26" s="173"/>
      <c r="AL26" s="512"/>
    </row>
    <row r="27" spans="1:38" ht="15.75" thickBot="1">
      <c r="A27" s="527" t="s">
        <v>45</v>
      </c>
      <c r="B27" s="528"/>
      <c r="C27" s="528"/>
      <c r="D27" s="528"/>
      <c r="E27" s="529"/>
      <c r="F27" s="183">
        <f>SUM(F14:F26)</f>
        <v>0</v>
      </c>
      <c r="G27" s="183">
        <f>SUM(G14:G26)</f>
        <v>0</v>
      </c>
      <c r="H27" s="183">
        <f>SUM(H14:H26)</f>
        <v>15</v>
      </c>
      <c r="I27" s="183">
        <f>SUM(I14:I26)</f>
        <v>15</v>
      </c>
      <c r="J27" s="115">
        <f t="shared" si="0"/>
        <v>30</v>
      </c>
      <c r="K27" s="90" t="s">
        <v>57</v>
      </c>
      <c r="L27" s="90" t="s">
        <v>57</v>
      </c>
      <c r="M27" s="530" t="s">
        <v>57</v>
      </c>
      <c r="N27" s="183">
        <v>20</v>
      </c>
      <c r="O27" s="447"/>
      <c r="P27" s="447"/>
      <c r="Q27" s="447"/>
      <c r="R27" s="182">
        <f>SUM(R14:R26)</f>
        <v>4</v>
      </c>
      <c r="S27" s="182">
        <f t="shared" ref="S27:AK27" si="1">SUM(S14:S26)</f>
        <v>161</v>
      </c>
      <c r="T27" s="182"/>
      <c r="U27" s="182"/>
      <c r="V27" s="182">
        <f t="shared" si="1"/>
        <v>4</v>
      </c>
      <c r="W27" s="182">
        <f t="shared" si="1"/>
        <v>0</v>
      </c>
      <c r="X27" s="182">
        <f t="shared" si="1"/>
        <v>0</v>
      </c>
      <c r="Y27" s="182">
        <f t="shared" si="1"/>
        <v>0</v>
      </c>
      <c r="Z27" s="182">
        <f t="shared" si="1"/>
        <v>0</v>
      </c>
      <c r="AA27" s="182">
        <f t="shared" si="1"/>
        <v>0</v>
      </c>
      <c r="AB27" s="182"/>
      <c r="AC27" s="182">
        <f t="shared" si="1"/>
        <v>2</v>
      </c>
      <c r="AD27" s="182">
        <f t="shared" si="1"/>
        <v>2</v>
      </c>
      <c r="AE27" s="182">
        <f t="shared" si="1"/>
        <v>2</v>
      </c>
      <c r="AF27" s="182">
        <f t="shared" si="1"/>
        <v>2</v>
      </c>
      <c r="AG27" s="182"/>
      <c r="AH27" s="182"/>
      <c r="AI27" s="182">
        <f t="shared" si="1"/>
        <v>0</v>
      </c>
      <c r="AJ27" s="182">
        <f t="shared" si="1"/>
        <v>0</v>
      </c>
      <c r="AK27" s="182">
        <f t="shared" si="1"/>
        <v>0</v>
      </c>
      <c r="AL27" s="182"/>
    </row>
    <row r="28" spans="1:38" ht="15.75" thickBot="1">
      <c r="A28" s="1058" t="s">
        <v>102</v>
      </c>
      <c r="B28" s="1059"/>
      <c r="C28" s="1059"/>
      <c r="D28" s="1059"/>
      <c r="E28" s="1059"/>
      <c r="F28" s="1059"/>
      <c r="G28" s="1059"/>
      <c r="H28" s="1059"/>
      <c r="I28" s="1059"/>
      <c r="J28" s="1059"/>
      <c r="K28" s="1059"/>
      <c r="L28" s="1059"/>
      <c r="M28" s="1059"/>
      <c r="N28" s="1059"/>
      <c r="O28" s="1059"/>
      <c r="P28" s="1059"/>
      <c r="Q28" s="1059"/>
      <c r="R28" s="1059"/>
      <c r="S28" s="1059"/>
      <c r="T28" s="1059"/>
      <c r="U28" s="1059"/>
      <c r="V28" s="1059"/>
      <c r="W28" s="1059"/>
      <c r="X28" s="1059"/>
      <c r="Y28" s="1059"/>
      <c r="Z28" s="1059"/>
      <c r="AA28" s="1059"/>
      <c r="AB28" s="1059"/>
      <c r="AC28" s="1059"/>
      <c r="AD28" s="1059"/>
      <c r="AE28" s="1059"/>
      <c r="AF28" s="1059"/>
      <c r="AG28" s="1059"/>
      <c r="AH28" s="1059"/>
      <c r="AI28" s="1059"/>
      <c r="AJ28" s="1059"/>
      <c r="AK28" s="1059"/>
      <c r="AL28" s="1120"/>
    </row>
    <row r="30" spans="1:38">
      <c r="A30" s="4"/>
    </row>
    <row r="32" spans="1:38">
      <c r="A32" s="1125" t="s">
        <v>231</v>
      </c>
      <c r="B32" s="1125"/>
      <c r="C32" s="1125"/>
      <c r="D32" s="1125"/>
      <c r="E32" s="1125"/>
    </row>
    <row r="33" spans="1:5">
      <c r="A33" t="s">
        <v>1218</v>
      </c>
    </row>
    <row r="36" spans="1:5">
      <c r="A36" s="1125" t="s">
        <v>231</v>
      </c>
      <c r="B36" s="1125"/>
      <c r="C36" s="1125"/>
      <c r="D36" s="1125"/>
      <c r="E36" s="1125"/>
    </row>
    <row r="37" spans="1:5">
      <c r="A37" t="s">
        <v>1219</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36:E3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8:AL28"/>
    <mergeCell ref="A32:E32"/>
    <mergeCell ref="AJ11:AJ13"/>
    <mergeCell ref="AK11:AK13"/>
    <mergeCell ref="S11:S1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
  <sheetViews>
    <sheetView workbookViewId="0">
      <selection sqref="A1:E4"/>
    </sheetView>
  </sheetViews>
  <sheetFormatPr baseColWidth="10" defaultColWidth="11" defaultRowHeight="15"/>
  <cols>
    <col min="1" max="1" width="13.7109375" customWidth="1"/>
    <col min="2" max="2" width="2.42578125" customWidth="1"/>
    <col min="3" max="3" width="3.42578125" customWidth="1"/>
    <col min="4" max="4" width="3" customWidth="1"/>
    <col min="5" max="5" width="18.42578125" customWidth="1"/>
    <col min="6" max="6" width="3.28515625" customWidth="1"/>
    <col min="7" max="7" width="3.42578125" customWidth="1"/>
    <col min="8" max="8" width="3.140625" customWidth="1"/>
    <col min="9" max="9" width="3.28515625" customWidth="1"/>
    <col min="10" max="10" width="4.28515625" customWidth="1"/>
    <col min="11" max="11" width="13.42578125" customWidth="1"/>
    <col min="12" max="12" width="9.42578125" customWidth="1"/>
    <col min="13" max="13" width="13.140625" customWidth="1"/>
    <col min="14" max="14" width="18.42578125" customWidth="1"/>
    <col min="15" max="15" width="9.7109375" customWidth="1"/>
    <col min="16" max="16" width="13.140625" customWidth="1"/>
    <col min="17" max="17" width="11.8554687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38" max="38" width="12.42578125" customWidth="1"/>
    <col min="41" max="41" width="11.85546875" bestFit="1" customWidth="1"/>
  </cols>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ht="15" customHeight="1">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724"/>
    </row>
    <row r="7" spans="1:38">
      <c r="A7" s="4" t="s">
        <v>2781</v>
      </c>
      <c r="B7" s="4"/>
      <c r="C7" s="4"/>
      <c r="D7" s="4"/>
      <c r="E7" s="4"/>
      <c r="F7" s="4"/>
      <c r="G7" s="4"/>
      <c r="H7" s="4"/>
      <c r="I7" s="4"/>
      <c r="J7" s="4"/>
      <c r="K7" s="4"/>
    </row>
    <row r="8" spans="1:38">
      <c r="A8" s="4" t="s">
        <v>2782</v>
      </c>
      <c r="B8" s="4"/>
      <c r="C8" s="4"/>
      <c r="D8" s="4"/>
      <c r="E8" s="4"/>
      <c r="F8" s="4"/>
      <c r="G8" s="4"/>
      <c r="H8" s="4"/>
      <c r="I8" s="4"/>
    </row>
    <row r="9" spans="1:38" ht="15.75" thickBot="1">
      <c r="A9" s="5"/>
      <c r="B9" s="5"/>
      <c r="C9" s="5"/>
      <c r="D9" s="5"/>
      <c r="E9" s="5"/>
      <c r="F9" s="5"/>
      <c r="G9" s="5"/>
      <c r="H9" s="5"/>
      <c r="I9" s="5"/>
    </row>
    <row r="10" spans="1:38" ht="15.75" thickBot="1">
      <c r="A10" s="1184" t="s">
        <v>8</v>
      </c>
      <c r="B10" s="1144"/>
      <c r="C10" s="1144"/>
      <c r="D10" s="1144"/>
      <c r="E10" s="1144"/>
      <c r="F10" s="1144"/>
      <c r="G10" s="1144"/>
      <c r="H10" s="1144"/>
      <c r="I10" s="1144"/>
      <c r="J10" s="1144"/>
      <c r="K10" s="1144"/>
      <c r="L10" s="1144"/>
      <c r="M10" s="1144"/>
      <c r="N10" s="1144"/>
      <c r="O10" s="725"/>
      <c r="P10" s="725"/>
      <c r="Q10" s="725"/>
      <c r="R10" s="1185" t="s">
        <v>9</v>
      </c>
      <c r="S10" s="1147"/>
      <c r="T10" s="1147"/>
      <c r="U10" s="1147"/>
      <c r="V10" s="1147"/>
      <c r="W10" s="1147"/>
      <c r="X10" s="1147"/>
      <c r="Y10" s="1147"/>
      <c r="Z10" s="1147"/>
      <c r="AA10" s="1147"/>
      <c r="AB10" s="1147"/>
      <c r="AC10" s="1147"/>
      <c r="AD10" s="1147"/>
      <c r="AE10" s="1147"/>
      <c r="AF10" s="1147"/>
      <c r="AG10" s="1147"/>
      <c r="AH10" s="1147"/>
      <c r="AI10" s="1147"/>
      <c r="AJ10" s="1147"/>
      <c r="AK10" s="1147"/>
      <c r="AL10" s="1186"/>
    </row>
    <row r="11" spans="1:38">
      <c r="A11" s="1149" t="s">
        <v>10</v>
      </c>
      <c r="B11" s="1152" t="s">
        <v>11</v>
      </c>
      <c r="C11" s="1153"/>
      <c r="D11" s="1154"/>
      <c r="E11" s="1158" t="s">
        <v>12</v>
      </c>
      <c r="F11" s="1152" t="s">
        <v>13</v>
      </c>
      <c r="G11" s="1153"/>
      <c r="H11" s="1153"/>
      <c r="I11" s="1153"/>
      <c r="J11" s="1154"/>
      <c r="K11" s="1158" t="s">
        <v>14</v>
      </c>
      <c r="L11" s="1158" t="s">
        <v>15</v>
      </c>
      <c r="M11" s="1158" t="s">
        <v>16</v>
      </c>
      <c r="N11" s="1152" t="s">
        <v>17</v>
      </c>
      <c r="O11" s="1177" t="s">
        <v>18</v>
      </c>
      <c r="P11" s="1179" t="s">
        <v>19</v>
      </c>
      <c r="Q11" s="1181" t="s">
        <v>20</v>
      </c>
      <c r="R11" s="1140" t="s">
        <v>21</v>
      </c>
      <c r="S11" s="1123" t="s">
        <v>22</v>
      </c>
      <c r="T11" s="1123" t="s">
        <v>23</v>
      </c>
      <c r="U11" s="1123" t="s">
        <v>101</v>
      </c>
      <c r="V11" s="1170" t="s">
        <v>25</v>
      </c>
      <c r="W11" s="1170"/>
      <c r="X11" s="1170"/>
      <c r="Y11" s="1170"/>
      <c r="Z11" s="1170"/>
      <c r="AA11" s="1174" t="s">
        <v>26</v>
      </c>
      <c r="AB11" s="1170" t="s">
        <v>27</v>
      </c>
      <c r="AC11" s="1170" t="s">
        <v>28</v>
      </c>
      <c r="AD11" s="1170"/>
      <c r="AE11" s="1170" t="s">
        <v>29</v>
      </c>
      <c r="AF11" s="1170"/>
      <c r="AG11" s="1123" t="s">
        <v>30</v>
      </c>
      <c r="AH11" s="1171" t="s">
        <v>31</v>
      </c>
      <c r="AI11" s="1172" t="s">
        <v>32</v>
      </c>
      <c r="AJ11" s="1140"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82"/>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8.25" thickBot="1">
      <c r="A13" s="1151"/>
      <c r="B13" s="127" t="s">
        <v>38</v>
      </c>
      <c r="C13" s="127" t="s">
        <v>39</v>
      </c>
      <c r="D13" s="128" t="s">
        <v>40</v>
      </c>
      <c r="E13" s="1160"/>
      <c r="F13" s="107" t="s">
        <v>41</v>
      </c>
      <c r="G13" s="107" t="s">
        <v>42</v>
      </c>
      <c r="H13" s="107" t="s">
        <v>43</v>
      </c>
      <c r="I13" s="107" t="s">
        <v>44</v>
      </c>
      <c r="J13" s="108" t="s">
        <v>45</v>
      </c>
      <c r="K13" s="1160"/>
      <c r="L13" s="1160"/>
      <c r="M13" s="1160"/>
      <c r="N13" s="1136"/>
      <c r="O13" s="1178"/>
      <c r="P13" s="1180"/>
      <c r="Q13" s="1183"/>
      <c r="R13" s="1168"/>
      <c r="S13" s="1163"/>
      <c r="T13" s="1163"/>
      <c r="U13" s="1163"/>
      <c r="V13" s="917" t="s">
        <v>46</v>
      </c>
      <c r="W13" s="917" t="s">
        <v>47</v>
      </c>
      <c r="X13" s="917" t="s">
        <v>48</v>
      </c>
      <c r="Y13" s="917" t="s">
        <v>49</v>
      </c>
      <c r="Z13" s="917" t="s">
        <v>47</v>
      </c>
      <c r="AA13" s="1175"/>
      <c r="AB13" s="1176"/>
      <c r="AC13" s="917" t="s">
        <v>50</v>
      </c>
      <c r="AD13" s="917" t="s">
        <v>51</v>
      </c>
      <c r="AE13" s="726" t="s">
        <v>52</v>
      </c>
      <c r="AF13" s="726" t="s">
        <v>53</v>
      </c>
      <c r="AG13" s="1163"/>
      <c r="AH13" s="1164"/>
      <c r="AI13" s="1173"/>
      <c r="AJ13" s="1168"/>
      <c r="AK13" s="1163"/>
      <c r="AL13" s="1187"/>
    </row>
    <row r="14" spans="1:38" ht="249" thickBot="1">
      <c r="A14" s="918" t="s">
        <v>2783</v>
      </c>
      <c r="B14" s="919"/>
      <c r="C14" s="920" t="s">
        <v>55</v>
      </c>
      <c r="D14" s="921"/>
      <c r="E14" s="922" t="s">
        <v>2784</v>
      </c>
      <c r="F14" s="165"/>
      <c r="G14" s="165"/>
      <c r="H14" s="923" t="s">
        <v>55</v>
      </c>
      <c r="I14" s="923" t="s">
        <v>55</v>
      </c>
      <c r="J14" s="923" t="s">
        <v>55</v>
      </c>
      <c r="K14" s="922" t="s">
        <v>592</v>
      </c>
      <c r="L14" s="924" t="s">
        <v>593</v>
      </c>
      <c r="M14" s="925" t="s">
        <v>2785</v>
      </c>
      <c r="N14" s="925" t="s">
        <v>2786</v>
      </c>
      <c r="O14" s="925" t="s">
        <v>595</v>
      </c>
      <c r="P14" s="920" t="s">
        <v>596</v>
      </c>
      <c r="Q14" s="926" t="s">
        <v>2787</v>
      </c>
      <c r="R14" s="927">
        <v>485</v>
      </c>
      <c r="S14" s="928">
        <v>140</v>
      </c>
      <c r="T14" s="928">
        <v>116</v>
      </c>
      <c r="U14" s="929" t="s">
        <v>2788</v>
      </c>
      <c r="V14" s="928">
        <f t="shared" ref="V14" si="0">SUM(T14)</f>
        <v>116</v>
      </c>
      <c r="W14" s="928">
        <f t="shared" ref="W14" si="1">SUM(V14,R14)</f>
        <v>601</v>
      </c>
      <c r="X14" s="928">
        <v>0</v>
      </c>
      <c r="Y14" s="928">
        <f t="shared" ref="Y14" si="2">SUM(W14)</f>
        <v>601</v>
      </c>
      <c r="Z14" s="928">
        <f t="shared" ref="Z14" si="3">SUM(Y14)</f>
        <v>601</v>
      </c>
      <c r="AA14" s="928">
        <v>0</v>
      </c>
      <c r="AB14" s="928">
        <v>0</v>
      </c>
      <c r="AC14" s="928">
        <v>1</v>
      </c>
      <c r="AD14" s="928">
        <v>1</v>
      </c>
      <c r="AE14" s="928">
        <f t="shared" ref="AE14:AF14" si="4">SUM(AD14)</f>
        <v>1</v>
      </c>
      <c r="AF14" s="928">
        <f t="shared" si="4"/>
        <v>1</v>
      </c>
      <c r="AG14" s="930" t="s">
        <v>2789</v>
      </c>
      <c r="AH14" s="928"/>
      <c r="AI14" s="931">
        <v>0.98</v>
      </c>
      <c r="AJ14" s="928">
        <v>360</v>
      </c>
      <c r="AK14" s="928"/>
      <c r="AL14" s="932"/>
    </row>
    <row r="15" spans="1:38" ht="15.75" thickBot="1">
      <c r="A15" s="175" t="s">
        <v>45</v>
      </c>
      <c r="B15" s="176"/>
      <c r="C15" s="176"/>
      <c r="D15" s="176"/>
      <c r="E15" s="177"/>
      <c r="F15" s="88">
        <f>SUM(F14:F14)</f>
        <v>0</v>
      </c>
      <c r="G15" s="88">
        <f>SUM(G14:G14)</f>
        <v>0</v>
      </c>
      <c r="H15" s="88">
        <f>SUM(H14:H14)</f>
        <v>0</v>
      </c>
      <c r="I15" s="88">
        <f>SUM(I14:I14)</f>
        <v>0</v>
      </c>
      <c r="J15" s="88">
        <f t="shared" ref="J15" si="5">SUM(F15:I15)</f>
        <v>0</v>
      </c>
      <c r="K15" s="179" t="s">
        <v>57</v>
      </c>
      <c r="L15" s="179" t="s">
        <v>57</v>
      </c>
      <c r="M15" s="180" t="s">
        <v>57</v>
      </c>
      <c r="N15" s="88">
        <v>0</v>
      </c>
      <c r="O15" s="181"/>
      <c r="P15" s="181"/>
      <c r="Q15" s="181"/>
      <c r="R15" s="182">
        <f>SUM(R14:R14)</f>
        <v>485</v>
      </c>
      <c r="S15" s="183">
        <f>SUM(S14:S14)</f>
        <v>140</v>
      </c>
      <c r="T15" s="183">
        <f t="shared" ref="T15:AL15" si="6">SUM(T14:T14)</f>
        <v>116</v>
      </c>
      <c r="U15" s="183"/>
      <c r="V15" s="183">
        <f t="shared" si="6"/>
        <v>116</v>
      </c>
      <c r="W15" s="183">
        <f t="shared" si="6"/>
        <v>601</v>
      </c>
      <c r="X15" s="183"/>
      <c r="Y15" s="183">
        <f t="shared" si="6"/>
        <v>601</v>
      </c>
      <c r="Z15" s="183">
        <f t="shared" si="6"/>
        <v>601</v>
      </c>
      <c r="AA15" s="183"/>
      <c r="AB15" s="183"/>
      <c r="AC15" s="183">
        <f t="shared" si="6"/>
        <v>1</v>
      </c>
      <c r="AD15" s="183">
        <f t="shared" si="6"/>
        <v>1</v>
      </c>
      <c r="AE15" s="183">
        <f t="shared" si="6"/>
        <v>1</v>
      </c>
      <c r="AF15" s="183">
        <f t="shared" si="6"/>
        <v>1</v>
      </c>
      <c r="AG15" s="183">
        <f t="shared" si="6"/>
        <v>0</v>
      </c>
      <c r="AH15" s="183">
        <f t="shared" si="6"/>
        <v>0</v>
      </c>
      <c r="AI15" s="933">
        <f>SUM(AI14:AI14)</f>
        <v>0.98</v>
      </c>
      <c r="AJ15" s="183">
        <f t="shared" si="6"/>
        <v>360</v>
      </c>
      <c r="AK15" s="183">
        <f t="shared" si="6"/>
        <v>0</v>
      </c>
      <c r="AL15" s="183">
        <f t="shared" si="6"/>
        <v>0</v>
      </c>
    </row>
    <row r="16" spans="1:38" ht="15.75" thickBot="1">
      <c r="A16" s="1058" t="s">
        <v>102</v>
      </c>
      <c r="B16" s="1059"/>
      <c r="C16" s="1059"/>
      <c r="D16" s="1059"/>
      <c r="E16" s="1059"/>
      <c r="F16" s="1059"/>
      <c r="G16" s="1059"/>
      <c r="H16" s="1059"/>
      <c r="I16" s="1059"/>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120"/>
    </row>
    <row r="20" spans="1:5">
      <c r="A20" s="1169" t="s">
        <v>2790</v>
      </c>
      <c r="B20" s="1121"/>
      <c r="C20" s="1121"/>
      <c r="D20" s="1121"/>
      <c r="E20" s="1121"/>
    </row>
    <row r="21" spans="1:5">
      <c r="A21" t="s">
        <v>96</v>
      </c>
    </row>
    <row r="23" spans="1:5">
      <c r="A23" t="s">
        <v>2791</v>
      </c>
    </row>
    <row r="24" spans="1:5">
      <c r="A24" s="1125"/>
      <c r="B24" s="1125"/>
      <c r="C24" s="1125"/>
      <c r="D24" s="1125"/>
      <c r="E24" s="1125"/>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4:E24"/>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16:AL16"/>
    <mergeCell ref="A20:E20"/>
    <mergeCell ref="AJ11:AJ13"/>
    <mergeCell ref="AK11:AK13"/>
    <mergeCell ref="S11:S13"/>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78"/>
  <sheetViews>
    <sheetView workbookViewId="0">
      <selection sqref="A1:E4"/>
    </sheetView>
  </sheetViews>
  <sheetFormatPr baseColWidth="10" defaultRowHeight="15"/>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c r="A7" s="4" t="s">
        <v>2926</v>
      </c>
      <c r="B7" s="4"/>
      <c r="C7" s="4"/>
      <c r="D7" s="4"/>
      <c r="E7" s="4"/>
      <c r="F7" s="4"/>
      <c r="G7" s="4"/>
      <c r="H7" s="4"/>
      <c r="I7" s="4"/>
      <c r="J7" s="4"/>
      <c r="K7" s="4"/>
    </row>
    <row r="8" spans="1:38">
      <c r="A8" s="4" t="s">
        <v>104</v>
      </c>
      <c r="B8" s="4"/>
      <c r="C8" s="4"/>
      <c r="D8" s="4"/>
      <c r="E8" s="4"/>
      <c r="F8" s="4"/>
      <c r="G8" s="4"/>
      <c r="H8" s="4"/>
      <c r="I8" s="4"/>
    </row>
    <row r="9" spans="1:38" ht="15.75" thickBot="1">
      <c r="A9" s="5"/>
      <c r="B9" s="5"/>
      <c r="C9" s="5"/>
      <c r="D9" s="5"/>
      <c r="E9" s="5"/>
      <c r="F9" s="5"/>
      <c r="G9" s="5"/>
      <c r="H9" s="5"/>
      <c r="I9" s="5"/>
    </row>
    <row r="10" spans="1:38" ht="15.75" customHeight="1" thickBot="1">
      <c r="A10" s="1184" t="s">
        <v>8</v>
      </c>
      <c r="B10" s="1144"/>
      <c r="C10" s="1144"/>
      <c r="D10" s="1144"/>
      <c r="E10" s="1144"/>
      <c r="F10" s="1144"/>
      <c r="G10" s="1144"/>
      <c r="H10" s="1144"/>
      <c r="I10" s="1144"/>
      <c r="J10" s="1144"/>
      <c r="K10" s="1144"/>
      <c r="L10" s="1144"/>
      <c r="M10" s="1144"/>
      <c r="N10" s="1144"/>
      <c r="O10" s="126"/>
      <c r="P10" s="126"/>
      <c r="Q10" s="126"/>
      <c r="R10" s="1209" t="s">
        <v>9</v>
      </c>
      <c r="S10" s="1210"/>
      <c r="T10" s="1210"/>
      <c r="U10" s="1210"/>
      <c r="V10" s="1210"/>
      <c r="W10" s="206"/>
      <c r="X10" s="206"/>
      <c r="Y10" s="206"/>
      <c r="Z10" s="206"/>
      <c r="AA10" s="206"/>
      <c r="AB10" s="206"/>
      <c r="AC10" s="206"/>
      <c r="AD10" s="206"/>
      <c r="AE10" s="207"/>
      <c r="AF10" s="207"/>
      <c r="AG10" s="207"/>
      <c r="AH10" s="207"/>
      <c r="AI10" s="206"/>
      <c r="AJ10" s="207"/>
      <c r="AK10" s="207"/>
      <c r="AL10" s="208"/>
    </row>
    <row r="11" spans="1:38" ht="15" customHeight="1">
      <c r="A11" s="1218" t="s">
        <v>10</v>
      </c>
      <c r="B11" s="1212" t="s">
        <v>11</v>
      </c>
      <c r="C11" s="1213"/>
      <c r="D11" s="1214"/>
      <c r="E11" s="1211" t="s">
        <v>12</v>
      </c>
      <c r="F11" s="1212" t="s">
        <v>13</v>
      </c>
      <c r="G11" s="1213"/>
      <c r="H11" s="1213"/>
      <c r="I11" s="1213"/>
      <c r="J11" s="1214"/>
      <c r="K11" s="1211" t="s">
        <v>14</v>
      </c>
      <c r="L11" s="1211" t="s">
        <v>15</v>
      </c>
      <c r="M11" s="1211" t="s">
        <v>16</v>
      </c>
      <c r="N11" s="1195" t="s">
        <v>17</v>
      </c>
      <c r="O11" s="1206" t="s">
        <v>18</v>
      </c>
      <c r="P11" s="1192" t="s">
        <v>19</v>
      </c>
      <c r="Q11" s="1195" t="s">
        <v>20</v>
      </c>
      <c r="R11" s="1123" t="s">
        <v>21</v>
      </c>
      <c r="S11" s="1124" t="s">
        <v>22</v>
      </c>
      <c r="T11" s="1124" t="s">
        <v>23</v>
      </c>
      <c r="U11" s="1124" t="s">
        <v>234</v>
      </c>
      <c r="V11" s="1189" t="s">
        <v>25</v>
      </c>
      <c r="W11" s="1191"/>
      <c r="X11" s="1191"/>
      <c r="Y11" s="1191"/>
      <c r="Z11" s="1190"/>
      <c r="AA11" s="1132" t="s">
        <v>26</v>
      </c>
      <c r="AB11" s="1133" t="s">
        <v>27</v>
      </c>
      <c r="AC11" s="1198" t="s">
        <v>28</v>
      </c>
      <c r="AD11" s="1199"/>
      <c r="AE11" s="1221" t="s">
        <v>29</v>
      </c>
      <c r="AF11" s="1222"/>
      <c r="AG11" s="1123" t="s">
        <v>30</v>
      </c>
      <c r="AH11" s="1123" t="s">
        <v>31</v>
      </c>
      <c r="AI11" s="1130" t="s">
        <v>32</v>
      </c>
      <c r="AJ11" s="1123" t="s">
        <v>33</v>
      </c>
      <c r="AK11" s="1123" t="s">
        <v>34</v>
      </c>
      <c r="AL11" s="1161" t="s">
        <v>35</v>
      </c>
    </row>
    <row r="12" spans="1:38">
      <c r="A12" s="1219"/>
      <c r="B12" s="1215"/>
      <c r="C12" s="1216"/>
      <c r="D12" s="1217"/>
      <c r="E12" s="1196"/>
      <c r="F12" s="1215"/>
      <c r="G12" s="1216"/>
      <c r="H12" s="1216"/>
      <c r="I12" s="1216"/>
      <c r="J12" s="1217"/>
      <c r="K12" s="1196"/>
      <c r="L12" s="1196"/>
      <c r="M12" s="1196"/>
      <c r="N12" s="1196"/>
      <c r="O12" s="1207"/>
      <c r="P12" s="1193"/>
      <c r="Q12" s="1196"/>
      <c r="R12" s="1124"/>
      <c r="S12" s="1124"/>
      <c r="T12" s="1124"/>
      <c r="U12" s="1124"/>
      <c r="V12" s="1189" t="s">
        <v>36</v>
      </c>
      <c r="W12" s="1190"/>
      <c r="X12" s="1189" t="s">
        <v>37</v>
      </c>
      <c r="Y12" s="1191"/>
      <c r="Z12" s="1190"/>
      <c r="AA12" s="1202"/>
      <c r="AB12" s="1204"/>
      <c r="AC12" s="1200"/>
      <c r="AD12" s="1201"/>
      <c r="AE12" s="1200"/>
      <c r="AF12" s="1201"/>
      <c r="AG12" s="1124"/>
      <c r="AH12" s="1124"/>
      <c r="AI12" s="1124"/>
      <c r="AJ12" s="1124"/>
      <c r="AK12" s="1124"/>
      <c r="AL12" s="1162"/>
    </row>
    <row r="13" spans="1:38" ht="57" thickBot="1">
      <c r="A13" s="1220"/>
      <c r="B13" s="127" t="s">
        <v>38</v>
      </c>
      <c r="C13" s="127" t="s">
        <v>39</v>
      </c>
      <c r="D13" s="128" t="s">
        <v>40</v>
      </c>
      <c r="E13" s="1205"/>
      <c r="F13" s="107" t="s">
        <v>41</v>
      </c>
      <c r="G13" s="107" t="s">
        <v>42</v>
      </c>
      <c r="H13" s="107" t="s">
        <v>43</v>
      </c>
      <c r="I13" s="107" t="s">
        <v>44</v>
      </c>
      <c r="J13" s="108" t="s">
        <v>45</v>
      </c>
      <c r="K13" s="1205"/>
      <c r="L13" s="1205"/>
      <c r="M13" s="1205"/>
      <c r="N13" s="1205"/>
      <c r="O13" s="1208"/>
      <c r="P13" s="1194"/>
      <c r="Q13" s="1197"/>
      <c r="R13" s="1163"/>
      <c r="S13" s="1163"/>
      <c r="T13" s="1163"/>
      <c r="U13" s="1163"/>
      <c r="V13" s="109" t="s">
        <v>46</v>
      </c>
      <c r="W13" s="109" t="s">
        <v>47</v>
      </c>
      <c r="X13" s="109" t="s">
        <v>48</v>
      </c>
      <c r="Y13" s="109" t="s">
        <v>49</v>
      </c>
      <c r="Z13" s="109" t="s">
        <v>47</v>
      </c>
      <c r="AA13" s="1203"/>
      <c r="AB13" s="1126"/>
      <c r="AC13" s="109" t="s">
        <v>50</v>
      </c>
      <c r="AD13" s="109" t="s">
        <v>51</v>
      </c>
      <c r="AE13" s="110" t="s">
        <v>52</v>
      </c>
      <c r="AF13" s="110" t="s">
        <v>53</v>
      </c>
      <c r="AG13" s="1163"/>
      <c r="AH13" s="1163"/>
      <c r="AI13" s="1223"/>
      <c r="AJ13" s="1223"/>
      <c r="AK13" s="1223"/>
      <c r="AL13" s="1188"/>
    </row>
    <row r="14" spans="1:38" ht="150">
      <c r="A14" s="209" t="s">
        <v>235</v>
      </c>
      <c r="B14" s="65" t="s">
        <v>55</v>
      </c>
      <c r="C14" s="210"/>
      <c r="D14" s="210"/>
      <c r="E14" s="211" t="s">
        <v>236</v>
      </c>
      <c r="F14" s="212">
        <v>0</v>
      </c>
      <c r="G14" s="212">
        <v>0</v>
      </c>
      <c r="H14" s="212">
        <v>10</v>
      </c>
      <c r="I14" s="213">
        <v>10</v>
      </c>
      <c r="J14" s="214">
        <f t="shared" ref="J14" si="0">SUM(F14:I14)</f>
        <v>20</v>
      </c>
      <c r="K14" s="215" t="s">
        <v>237</v>
      </c>
      <c r="L14" s="211" t="s">
        <v>238</v>
      </c>
      <c r="M14" s="65">
        <v>442</v>
      </c>
      <c r="N14" s="65" t="s">
        <v>239</v>
      </c>
      <c r="O14" s="56" t="s">
        <v>240</v>
      </c>
      <c r="P14" s="65">
        <v>20</v>
      </c>
      <c r="Q14" s="56" t="s">
        <v>241</v>
      </c>
      <c r="R14" s="65">
        <v>1</v>
      </c>
      <c r="S14" s="65">
        <v>4</v>
      </c>
      <c r="T14" s="65">
        <v>1</v>
      </c>
      <c r="U14" s="216" t="s">
        <v>242</v>
      </c>
      <c r="V14" s="65">
        <v>2</v>
      </c>
      <c r="W14" s="65">
        <v>5</v>
      </c>
      <c r="X14" s="65"/>
      <c r="Y14" s="65"/>
      <c r="Z14" s="65"/>
      <c r="AA14" s="56" t="s">
        <v>243</v>
      </c>
      <c r="AB14" s="217">
        <v>43062</v>
      </c>
      <c r="AC14" s="77">
        <v>1</v>
      </c>
      <c r="AD14" s="65"/>
      <c r="AE14" s="65"/>
      <c r="AF14" s="65">
        <v>1</v>
      </c>
      <c r="AG14" s="218" t="s">
        <v>244</v>
      </c>
      <c r="AH14" s="218" t="s">
        <v>245</v>
      </c>
      <c r="AI14" s="219">
        <v>0.98</v>
      </c>
      <c r="AJ14" s="65">
        <f t="shared" ref="AJ14:AJ17" si="1">+S14</f>
        <v>4</v>
      </c>
      <c r="AK14" s="65"/>
      <c r="AL14" s="220"/>
    </row>
    <row r="15" spans="1:38" ht="150">
      <c r="A15" s="209" t="s">
        <v>235</v>
      </c>
      <c r="B15" s="65" t="s">
        <v>55</v>
      </c>
      <c r="C15" s="210"/>
      <c r="D15" s="210"/>
      <c r="E15" s="211" t="s">
        <v>236</v>
      </c>
      <c r="F15" s="212">
        <v>0</v>
      </c>
      <c r="G15" s="212">
        <v>0</v>
      </c>
      <c r="H15" s="212">
        <v>10</v>
      </c>
      <c r="I15" s="213">
        <v>10</v>
      </c>
      <c r="J15" s="214">
        <f t="shared" ref="J15:J25" si="2">SUM(F15:I15)</f>
        <v>20</v>
      </c>
      <c r="K15" s="215" t="s">
        <v>237</v>
      </c>
      <c r="L15" s="211" t="s">
        <v>238</v>
      </c>
      <c r="M15" s="65">
        <v>442</v>
      </c>
      <c r="N15" s="65" t="s">
        <v>239</v>
      </c>
      <c r="O15" s="56" t="s">
        <v>240</v>
      </c>
      <c r="P15" s="65">
        <v>20</v>
      </c>
      <c r="Q15" s="56" t="s">
        <v>241</v>
      </c>
      <c r="R15" s="65">
        <v>1</v>
      </c>
      <c r="S15" s="65">
        <v>3</v>
      </c>
      <c r="T15" s="65">
        <v>1</v>
      </c>
      <c r="U15" s="56" t="s">
        <v>246</v>
      </c>
      <c r="V15" s="65">
        <v>1</v>
      </c>
      <c r="W15" s="65">
        <v>5</v>
      </c>
      <c r="X15" s="65"/>
      <c r="Y15" s="65"/>
      <c r="Z15" s="65"/>
      <c r="AA15" s="56" t="s">
        <v>247</v>
      </c>
      <c r="AB15" s="221" t="s">
        <v>248</v>
      </c>
      <c r="AC15" s="65"/>
      <c r="AD15" s="222">
        <v>1</v>
      </c>
      <c r="AE15" s="65"/>
      <c r="AF15" s="65">
        <v>1</v>
      </c>
      <c r="AG15" s="218" t="str">
        <f>AG14</f>
        <v>Evaluación PTAP , buenas practicas sanitarias y capacitación en operación.</v>
      </c>
      <c r="AH15" s="218" t="str">
        <f>AH14</f>
        <v>Recomendaciones  para el cumpllimiento de las BPS y determinación de la dosis optima de los productos químicos.</v>
      </c>
      <c r="AI15" s="219">
        <v>0.98</v>
      </c>
      <c r="AJ15" s="65">
        <f t="shared" si="1"/>
        <v>3</v>
      </c>
      <c r="AK15" s="65"/>
      <c r="AL15" s="220"/>
    </row>
    <row r="16" spans="1:38" ht="150">
      <c r="A16" s="209" t="s">
        <v>235</v>
      </c>
      <c r="B16" s="65" t="s">
        <v>55</v>
      </c>
      <c r="C16" s="210"/>
      <c r="D16" s="210"/>
      <c r="E16" s="211" t="s">
        <v>236</v>
      </c>
      <c r="F16" s="212">
        <v>0</v>
      </c>
      <c r="G16" s="212">
        <v>0</v>
      </c>
      <c r="H16" s="212">
        <v>10</v>
      </c>
      <c r="I16" s="213">
        <v>10</v>
      </c>
      <c r="J16" s="214">
        <f t="shared" si="2"/>
        <v>20</v>
      </c>
      <c r="K16" s="215" t="s">
        <v>237</v>
      </c>
      <c r="L16" s="211" t="s">
        <v>238</v>
      </c>
      <c r="M16" s="65">
        <v>442</v>
      </c>
      <c r="N16" s="65" t="s">
        <v>239</v>
      </c>
      <c r="O16" s="56" t="s">
        <v>240</v>
      </c>
      <c r="P16" s="65">
        <v>20</v>
      </c>
      <c r="Q16" s="56" t="s">
        <v>241</v>
      </c>
      <c r="R16" s="65">
        <v>1</v>
      </c>
      <c r="S16" s="65">
        <v>3</v>
      </c>
      <c r="T16" s="65">
        <v>1</v>
      </c>
      <c r="U16" s="216" t="s">
        <v>242</v>
      </c>
      <c r="V16" s="65">
        <v>3</v>
      </c>
      <c r="W16" s="65">
        <v>5</v>
      </c>
      <c r="X16" s="65"/>
      <c r="Y16" s="65"/>
      <c r="Z16" s="65"/>
      <c r="AA16" s="56" t="s">
        <v>249</v>
      </c>
      <c r="AB16" s="221">
        <v>43073</v>
      </c>
      <c r="AC16" s="65">
        <v>1</v>
      </c>
      <c r="AD16" s="65"/>
      <c r="AE16" s="65"/>
      <c r="AF16" s="65">
        <v>1</v>
      </c>
      <c r="AG16" s="218" t="s">
        <v>244</v>
      </c>
      <c r="AH16" s="218" t="s">
        <v>245</v>
      </c>
      <c r="AI16" s="219">
        <v>0.98</v>
      </c>
      <c r="AJ16" s="65">
        <f t="shared" si="1"/>
        <v>3</v>
      </c>
      <c r="AK16" s="65"/>
      <c r="AL16" s="220"/>
    </row>
    <row r="17" spans="1:38" ht="150">
      <c r="A17" s="209" t="s">
        <v>235</v>
      </c>
      <c r="B17" s="65" t="s">
        <v>55</v>
      </c>
      <c r="C17" s="210"/>
      <c r="D17" s="210"/>
      <c r="E17" s="211" t="s">
        <v>236</v>
      </c>
      <c r="F17" s="212">
        <v>0</v>
      </c>
      <c r="G17" s="212">
        <v>0</v>
      </c>
      <c r="H17" s="212">
        <v>10</v>
      </c>
      <c r="I17" s="213">
        <v>10</v>
      </c>
      <c r="J17" s="214">
        <f t="shared" si="2"/>
        <v>20</v>
      </c>
      <c r="K17" s="215" t="s">
        <v>237</v>
      </c>
      <c r="L17" s="211" t="s">
        <v>238</v>
      </c>
      <c r="M17" s="65">
        <v>442</v>
      </c>
      <c r="N17" s="65" t="s">
        <v>239</v>
      </c>
      <c r="O17" s="56" t="s">
        <v>240</v>
      </c>
      <c r="P17" s="65">
        <v>20</v>
      </c>
      <c r="Q17" s="56" t="s">
        <v>241</v>
      </c>
      <c r="R17" s="65">
        <v>1</v>
      </c>
      <c r="S17" s="65">
        <v>4</v>
      </c>
      <c r="T17" s="65">
        <v>1</v>
      </c>
      <c r="U17" s="56" t="s">
        <v>246</v>
      </c>
      <c r="V17" s="65">
        <v>1</v>
      </c>
      <c r="W17" s="65">
        <v>10</v>
      </c>
      <c r="X17" s="65"/>
      <c r="Y17" s="65"/>
      <c r="Z17" s="65"/>
      <c r="AA17" s="65" t="s">
        <v>250</v>
      </c>
      <c r="AB17" s="221" t="s">
        <v>251</v>
      </c>
      <c r="AC17" s="65"/>
      <c r="AD17" s="65">
        <v>1</v>
      </c>
      <c r="AE17" s="65"/>
      <c r="AF17" s="65">
        <v>1</v>
      </c>
      <c r="AG17" s="218" t="e">
        <f>#REF!</f>
        <v>#REF!</v>
      </c>
      <c r="AH17" s="218" t="e">
        <f>#REF!</f>
        <v>#REF!</v>
      </c>
      <c r="AI17" s="219">
        <v>0.98</v>
      </c>
      <c r="AJ17" s="65">
        <f t="shared" si="1"/>
        <v>4</v>
      </c>
      <c r="AK17" s="65"/>
      <c r="AL17" s="220"/>
    </row>
    <row r="18" spans="1:38" ht="150">
      <c r="A18" s="209" t="s">
        <v>235</v>
      </c>
      <c r="B18" s="65" t="s">
        <v>55</v>
      </c>
      <c r="C18" s="210"/>
      <c r="D18" s="210"/>
      <c r="E18" s="211" t="s">
        <v>236</v>
      </c>
      <c r="F18" s="212">
        <v>0</v>
      </c>
      <c r="G18" s="212">
        <v>0</v>
      </c>
      <c r="H18" s="212">
        <v>10</v>
      </c>
      <c r="I18" s="213">
        <v>10</v>
      </c>
      <c r="J18" s="214">
        <f t="shared" si="2"/>
        <v>20</v>
      </c>
      <c r="K18" s="215" t="s">
        <v>237</v>
      </c>
      <c r="L18" s="211" t="s">
        <v>238</v>
      </c>
      <c r="M18" s="65">
        <v>442</v>
      </c>
      <c r="N18" s="65" t="s">
        <v>239</v>
      </c>
      <c r="O18" s="56" t="s">
        <v>240</v>
      </c>
      <c r="P18" s="65">
        <v>20</v>
      </c>
      <c r="Q18" s="56" t="s">
        <v>241</v>
      </c>
      <c r="R18" s="65">
        <v>1</v>
      </c>
      <c r="S18" s="65">
        <v>9</v>
      </c>
      <c r="T18" s="65">
        <v>1</v>
      </c>
      <c r="U18" s="216" t="s">
        <v>252</v>
      </c>
      <c r="V18" s="65">
        <v>2</v>
      </c>
      <c r="W18" s="65">
        <v>8</v>
      </c>
      <c r="X18" s="65"/>
      <c r="Y18" s="65"/>
      <c r="Z18" s="65"/>
      <c r="AA18" s="65" t="s">
        <v>253</v>
      </c>
      <c r="AB18" s="221">
        <v>43012</v>
      </c>
      <c r="AC18" s="65">
        <v>1</v>
      </c>
      <c r="AD18" s="65"/>
      <c r="AE18" s="65"/>
      <c r="AF18" s="65">
        <v>1</v>
      </c>
      <c r="AG18" s="223" t="s">
        <v>254</v>
      </c>
      <c r="AH18" s="223" t="s">
        <v>255</v>
      </c>
      <c r="AI18" s="219">
        <v>0.98</v>
      </c>
      <c r="AJ18" s="65">
        <f>+S18</f>
        <v>9</v>
      </c>
      <c r="AK18" s="224"/>
      <c r="AL18" s="225"/>
    </row>
    <row r="19" spans="1:38" ht="150">
      <c r="A19" s="209" t="s">
        <v>235</v>
      </c>
      <c r="B19" s="65" t="s">
        <v>55</v>
      </c>
      <c r="C19" s="210"/>
      <c r="D19" s="210"/>
      <c r="E19" s="211" t="s">
        <v>236</v>
      </c>
      <c r="F19" s="212">
        <v>0</v>
      </c>
      <c r="G19" s="212">
        <v>0</v>
      </c>
      <c r="H19" s="212">
        <v>10</v>
      </c>
      <c r="I19" s="213">
        <v>10</v>
      </c>
      <c r="J19" s="214">
        <f t="shared" si="2"/>
        <v>20</v>
      </c>
      <c r="K19" s="215" t="s">
        <v>237</v>
      </c>
      <c r="L19" s="211" t="s">
        <v>238</v>
      </c>
      <c r="M19" s="65">
        <v>442</v>
      </c>
      <c r="N19" s="65" t="s">
        <v>239</v>
      </c>
      <c r="O19" s="56" t="s">
        <v>240</v>
      </c>
      <c r="P19" s="65">
        <v>20</v>
      </c>
      <c r="Q19" s="56" t="s">
        <v>241</v>
      </c>
      <c r="R19" s="65">
        <v>1</v>
      </c>
      <c r="S19" s="65">
        <v>16</v>
      </c>
      <c r="T19" s="65">
        <v>9</v>
      </c>
      <c r="U19" s="56" t="s">
        <v>256</v>
      </c>
      <c r="V19" s="65">
        <v>1</v>
      </c>
      <c r="W19" s="65">
        <v>10</v>
      </c>
      <c r="X19" s="65"/>
      <c r="Y19" s="65"/>
      <c r="Z19" s="65"/>
      <c r="AA19" s="65" t="s">
        <v>257</v>
      </c>
      <c r="AB19" s="221">
        <v>43019</v>
      </c>
      <c r="AC19" s="65">
        <v>1</v>
      </c>
      <c r="AD19" s="65"/>
      <c r="AE19" s="65"/>
      <c r="AF19" s="65">
        <v>1</v>
      </c>
      <c r="AG19" s="223" t="s">
        <v>254</v>
      </c>
      <c r="AH19" s="223" t="s">
        <v>255</v>
      </c>
      <c r="AI19" s="219">
        <v>0.98</v>
      </c>
      <c r="AJ19" s="65">
        <f t="shared" ref="AJ19:AJ25" si="3">+S19</f>
        <v>16</v>
      </c>
      <c r="AK19" s="224"/>
      <c r="AL19" s="225"/>
    </row>
    <row r="20" spans="1:38" ht="150">
      <c r="A20" s="209" t="s">
        <v>235</v>
      </c>
      <c r="B20" s="65" t="s">
        <v>55</v>
      </c>
      <c r="C20" s="210"/>
      <c r="D20" s="210"/>
      <c r="E20" s="211" t="s">
        <v>236</v>
      </c>
      <c r="F20" s="212">
        <v>0</v>
      </c>
      <c r="G20" s="212">
        <v>0</v>
      </c>
      <c r="H20" s="212">
        <v>10</v>
      </c>
      <c r="I20" s="213">
        <v>10</v>
      </c>
      <c r="J20" s="214">
        <f t="shared" si="2"/>
        <v>20</v>
      </c>
      <c r="K20" s="215" t="s">
        <v>237</v>
      </c>
      <c r="L20" s="211" t="s">
        <v>238</v>
      </c>
      <c r="M20" s="65">
        <v>442</v>
      </c>
      <c r="N20" s="65" t="s">
        <v>239</v>
      </c>
      <c r="O20" s="56" t="s">
        <v>240</v>
      </c>
      <c r="P20" s="65">
        <v>20</v>
      </c>
      <c r="Q20" s="56" t="s">
        <v>241</v>
      </c>
      <c r="R20" s="65">
        <v>1</v>
      </c>
      <c r="S20" s="65">
        <v>8</v>
      </c>
      <c r="T20" s="65">
        <v>1</v>
      </c>
      <c r="U20" s="56" t="s">
        <v>252</v>
      </c>
      <c r="V20" s="65">
        <v>2</v>
      </c>
      <c r="W20" s="65">
        <v>8</v>
      </c>
      <c r="X20" s="65"/>
      <c r="Y20" s="65"/>
      <c r="Z20" s="65"/>
      <c r="AA20" s="65" t="s">
        <v>258</v>
      </c>
      <c r="AB20" s="221">
        <v>43020</v>
      </c>
      <c r="AC20" s="65">
        <v>1</v>
      </c>
      <c r="AD20" s="65"/>
      <c r="AE20" s="65"/>
      <c r="AF20" s="65">
        <v>1</v>
      </c>
      <c r="AG20" s="223" t="s">
        <v>254</v>
      </c>
      <c r="AH20" s="223" t="s">
        <v>255</v>
      </c>
      <c r="AI20" s="219">
        <v>0.98</v>
      </c>
      <c r="AJ20" s="65">
        <f t="shared" si="3"/>
        <v>8</v>
      </c>
      <c r="AK20" s="226"/>
      <c r="AL20" s="227"/>
    </row>
    <row r="21" spans="1:38" ht="150">
      <c r="A21" s="209" t="s">
        <v>235</v>
      </c>
      <c r="B21" s="65" t="s">
        <v>55</v>
      </c>
      <c r="C21" s="210"/>
      <c r="D21" s="210"/>
      <c r="E21" s="211" t="s">
        <v>236</v>
      </c>
      <c r="F21" s="212">
        <v>0</v>
      </c>
      <c r="G21" s="212">
        <v>0</v>
      </c>
      <c r="H21" s="212">
        <v>10</v>
      </c>
      <c r="I21" s="213">
        <v>10</v>
      </c>
      <c r="J21" s="214">
        <f t="shared" si="2"/>
        <v>20</v>
      </c>
      <c r="K21" s="215" t="s">
        <v>237</v>
      </c>
      <c r="L21" s="211" t="s">
        <v>238</v>
      </c>
      <c r="M21" s="65">
        <v>442</v>
      </c>
      <c r="N21" s="65" t="s">
        <v>239</v>
      </c>
      <c r="O21" s="56" t="s">
        <v>240</v>
      </c>
      <c r="P21" s="65">
        <v>20</v>
      </c>
      <c r="Q21" s="56" t="s">
        <v>241</v>
      </c>
      <c r="R21" s="65">
        <v>1</v>
      </c>
      <c r="S21" s="65">
        <v>4</v>
      </c>
      <c r="T21" s="65">
        <v>1</v>
      </c>
      <c r="U21" s="56" t="s">
        <v>259</v>
      </c>
      <c r="V21" s="65">
        <v>2</v>
      </c>
      <c r="W21" s="65">
        <v>7</v>
      </c>
      <c r="X21" s="65"/>
      <c r="Y21" s="65"/>
      <c r="Z21" s="65"/>
      <c r="AA21" s="65" t="s">
        <v>260</v>
      </c>
      <c r="AB21" s="221">
        <v>43025</v>
      </c>
      <c r="AC21" s="65">
        <v>1</v>
      </c>
      <c r="AD21" s="65"/>
      <c r="AE21" s="65"/>
      <c r="AF21" s="65">
        <v>1</v>
      </c>
      <c r="AG21" s="223" t="s">
        <v>254</v>
      </c>
      <c r="AH21" s="223" t="s">
        <v>255</v>
      </c>
      <c r="AI21" s="219">
        <v>0.98</v>
      </c>
      <c r="AJ21" s="65">
        <f t="shared" si="3"/>
        <v>4</v>
      </c>
      <c r="AK21" s="226"/>
      <c r="AL21" s="227"/>
    </row>
    <row r="22" spans="1:38" ht="150">
      <c r="A22" s="209" t="s">
        <v>235</v>
      </c>
      <c r="B22" s="65" t="s">
        <v>55</v>
      </c>
      <c r="C22" s="210"/>
      <c r="D22" s="210"/>
      <c r="E22" s="211" t="s">
        <v>236</v>
      </c>
      <c r="F22" s="212">
        <v>0</v>
      </c>
      <c r="G22" s="212">
        <v>0</v>
      </c>
      <c r="H22" s="212">
        <v>10</v>
      </c>
      <c r="I22" s="213">
        <v>10</v>
      </c>
      <c r="J22" s="214">
        <f t="shared" si="2"/>
        <v>20</v>
      </c>
      <c r="K22" s="215" t="s">
        <v>237</v>
      </c>
      <c r="L22" s="211" t="s">
        <v>238</v>
      </c>
      <c r="M22" s="65">
        <v>442</v>
      </c>
      <c r="N22" s="65" t="s">
        <v>239</v>
      </c>
      <c r="O22" s="56" t="s">
        <v>240</v>
      </c>
      <c r="P22" s="65">
        <v>20</v>
      </c>
      <c r="Q22" s="56" t="s">
        <v>241</v>
      </c>
      <c r="R22" s="65">
        <v>1</v>
      </c>
      <c r="S22" s="65">
        <v>10</v>
      </c>
      <c r="T22" s="65">
        <v>1</v>
      </c>
      <c r="U22" s="56" t="s">
        <v>261</v>
      </c>
      <c r="V22" s="65">
        <v>2</v>
      </c>
      <c r="W22" s="65">
        <v>8</v>
      </c>
      <c r="X22" s="65"/>
      <c r="Y22" s="65"/>
      <c r="Z22" s="65"/>
      <c r="AA22" s="65" t="s">
        <v>262</v>
      </c>
      <c r="AB22" s="221">
        <v>43042</v>
      </c>
      <c r="AC22" s="65">
        <v>1</v>
      </c>
      <c r="AD22" s="65"/>
      <c r="AE22" s="65"/>
      <c r="AF22" s="65">
        <v>1</v>
      </c>
      <c r="AG22" s="223" t="s">
        <v>254</v>
      </c>
      <c r="AH22" s="223" t="s">
        <v>255</v>
      </c>
      <c r="AI22" s="219">
        <v>0.98</v>
      </c>
      <c r="AJ22" s="65">
        <f t="shared" si="3"/>
        <v>10</v>
      </c>
      <c r="AK22" s="226"/>
      <c r="AL22" s="227"/>
    </row>
    <row r="23" spans="1:38" ht="150">
      <c r="A23" s="209" t="s">
        <v>235</v>
      </c>
      <c r="B23" s="65" t="s">
        <v>55</v>
      </c>
      <c r="C23" s="210"/>
      <c r="D23" s="210"/>
      <c r="E23" s="211" t="s">
        <v>236</v>
      </c>
      <c r="F23" s="212">
        <v>0</v>
      </c>
      <c r="G23" s="212">
        <v>0</v>
      </c>
      <c r="H23" s="212">
        <v>10</v>
      </c>
      <c r="I23" s="213">
        <v>10</v>
      </c>
      <c r="J23" s="214">
        <f t="shared" si="2"/>
        <v>20</v>
      </c>
      <c r="K23" s="215" t="s">
        <v>237</v>
      </c>
      <c r="L23" s="211" t="s">
        <v>238</v>
      </c>
      <c r="M23" s="65">
        <v>442</v>
      </c>
      <c r="N23" s="65" t="s">
        <v>239</v>
      </c>
      <c r="O23" s="56" t="s">
        <v>240</v>
      </c>
      <c r="P23" s="65">
        <v>20</v>
      </c>
      <c r="Q23" s="56" t="s">
        <v>241</v>
      </c>
      <c r="R23" s="65">
        <v>1</v>
      </c>
      <c r="S23" s="65">
        <v>3</v>
      </c>
      <c r="T23" s="65">
        <v>1</v>
      </c>
      <c r="U23" s="56" t="s">
        <v>263</v>
      </c>
      <c r="V23" s="65">
        <v>1</v>
      </c>
      <c r="W23" s="65">
        <v>7</v>
      </c>
      <c r="X23" s="65"/>
      <c r="Y23" s="65"/>
      <c r="Z23" s="65"/>
      <c r="AA23" s="65" t="s">
        <v>249</v>
      </c>
      <c r="AB23" s="221">
        <v>43056</v>
      </c>
      <c r="AC23" s="65">
        <v>1</v>
      </c>
      <c r="AD23" s="65"/>
      <c r="AE23" s="65"/>
      <c r="AF23" s="65">
        <v>1</v>
      </c>
      <c r="AG23" s="223" t="s">
        <v>254</v>
      </c>
      <c r="AH23" s="223" t="s">
        <v>255</v>
      </c>
      <c r="AI23" s="219">
        <v>0.98</v>
      </c>
      <c r="AJ23" s="65">
        <f t="shared" si="3"/>
        <v>3</v>
      </c>
      <c r="AK23" s="226"/>
      <c r="AL23" s="227"/>
    </row>
    <row r="24" spans="1:38" ht="150">
      <c r="A24" s="209" t="s">
        <v>235</v>
      </c>
      <c r="B24" s="65" t="s">
        <v>55</v>
      </c>
      <c r="C24" s="210"/>
      <c r="D24" s="210"/>
      <c r="E24" s="211" t="s">
        <v>236</v>
      </c>
      <c r="F24" s="212">
        <v>0</v>
      </c>
      <c r="G24" s="212">
        <v>0</v>
      </c>
      <c r="H24" s="212">
        <v>10</v>
      </c>
      <c r="I24" s="213">
        <v>10</v>
      </c>
      <c r="J24" s="214">
        <f t="shared" si="2"/>
        <v>20</v>
      </c>
      <c r="K24" s="215" t="s">
        <v>237</v>
      </c>
      <c r="L24" s="211" t="s">
        <v>238</v>
      </c>
      <c r="M24" s="65">
        <v>442</v>
      </c>
      <c r="N24" s="65" t="s">
        <v>239</v>
      </c>
      <c r="O24" s="56" t="s">
        <v>240</v>
      </c>
      <c r="P24" s="65">
        <v>20</v>
      </c>
      <c r="Q24" s="56" t="s">
        <v>241</v>
      </c>
      <c r="R24" s="65">
        <v>1</v>
      </c>
      <c r="S24" s="65">
        <v>10</v>
      </c>
      <c r="T24" s="65">
        <v>1</v>
      </c>
      <c r="U24" s="56" t="s">
        <v>264</v>
      </c>
      <c r="V24" s="65">
        <v>2</v>
      </c>
      <c r="W24" s="65">
        <v>8</v>
      </c>
      <c r="X24" s="65"/>
      <c r="Y24" s="65"/>
      <c r="Z24" s="65"/>
      <c r="AA24" s="65" t="s">
        <v>265</v>
      </c>
      <c r="AB24" s="221">
        <v>43063</v>
      </c>
      <c r="AC24" s="65">
        <v>1</v>
      </c>
      <c r="AD24" s="65"/>
      <c r="AE24" s="65"/>
      <c r="AF24" s="65">
        <v>1</v>
      </c>
      <c r="AG24" s="223" t="s">
        <v>254</v>
      </c>
      <c r="AH24" s="223" t="s">
        <v>255</v>
      </c>
      <c r="AI24" s="219">
        <v>0.98</v>
      </c>
      <c r="AJ24" s="65">
        <f t="shared" si="3"/>
        <v>10</v>
      </c>
      <c r="AK24" s="226"/>
      <c r="AL24" s="227"/>
    </row>
    <row r="25" spans="1:38" ht="150.75" thickBot="1">
      <c r="A25" s="209" t="s">
        <v>235</v>
      </c>
      <c r="B25" s="65" t="s">
        <v>55</v>
      </c>
      <c r="C25" s="210"/>
      <c r="D25" s="210"/>
      <c r="E25" s="211" t="s">
        <v>236</v>
      </c>
      <c r="F25" s="212">
        <v>0</v>
      </c>
      <c r="G25" s="212">
        <v>0</v>
      </c>
      <c r="H25" s="212">
        <v>10</v>
      </c>
      <c r="I25" s="213">
        <v>10</v>
      </c>
      <c r="J25" s="214">
        <f t="shared" si="2"/>
        <v>20</v>
      </c>
      <c r="K25" s="215" t="s">
        <v>237</v>
      </c>
      <c r="L25" s="211" t="s">
        <v>238</v>
      </c>
      <c r="M25" s="65">
        <v>442</v>
      </c>
      <c r="N25" s="65" t="s">
        <v>239</v>
      </c>
      <c r="O25" s="56" t="s">
        <v>240</v>
      </c>
      <c r="P25" s="65">
        <v>20</v>
      </c>
      <c r="Q25" s="56" t="s">
        <v>241</v>
      </c>
      <c r="R25" s="65">
        <v>1</v>
      </c>
      <c r="S25" s="65">
        <v>2</v>
      </c>
      <c r="T25" s="65">
        <v>1</v>
      </c>
      <c r="U25" s="56" t="s">
        <v>266</v>
      </c>
      <c r="V25" s="65">
        <v>2</v>
      </c>
      <c r="W25" s="65">
        <v>7</v>
      </c>
      <c r="X25" s="65"/>
      <c r="Y25" s="65"/>
      <c r="Z25" s="65"/>
      <c r="AA25" s="65" t="s">
        <v>267</v>
      </c>
      <c r="AB25" s="221">
        <v>43070</v>
      </c>
      <c r="AC25" s="65">
        <v>1</v>
      </c>
      <c r="AD25" s="65"/>
      <c r="AE25" s="65"/>
      <c r="AF25" s="65">
        <v>1</v>
      </c>
      <c r="AG25" s="223" t="s">
        <v>254</v>
      </c>
      <c r="AH25" s="223" t="s">
        <v>255</v>
      </c>
      <c r="AI25" s="219">
        <v>0.98</v>
      </c>
      <c r="AJ25" s="65">
        <f t="shared" si="3"/>
        <v>2</v>
      </c>
      <c r="AK25" s="226"/>
      <c r="AL25" s="227"/>
    </row>
    <row r="26" spans="1:38" ht="116.25">
      <c r="A26" s="209" t="s">
        <v>268</v>
      </c>
      <c r="B26" s="65"/>
      <c r="C26" s="65" t="s">
        <v>55</v>
      </c>
      <c r="D26" s="210"/>
      <c r="E26" s="211" t="s">
        <v>269</v>
      </c>
      <c r="F26" s="212">
        <v>0</v>
      </c>
      <c r="G26" s="212">
        <v>0</v>
      </c>
      <c r="H26" s="212">
        <v>10</v>
      </c>
      <c r="I26" s="213">
        <v>10</v>
      </c>
      <c r="J26" s="214">
        <f>SUM(F26:I26)</f>
        <v>20</v>
      </c>
      <c r="K26" s="211" t="s">
        <v>270</v>
      </c>
      <c r="L26" s="211" t="s">
        <v>271</v>
      </c>
      <c r="M26" s="65">
        <v>442</v>
      </c>
      <c r="N26" s="65" t="s">
        <v>239</v>
      </c>
      <c r="O26" s="56" t="s">
        <v>272</v>
      </c>
      <c r="P26" s="65">
        <v>20</v>
      </c>
      <c r="Q26" s="56" t="s">
        <v>241</v>
      </c>
      <c r="R26" s="65">
        <v>1</v>
      </c>
      <c r="S26" s="65">
        <v>2</v>
      </c>
      <c r="T26" s="65">
        <v>1</v>
      </c>
      <c r="U26" s="228" t="s">
        <v>273</v>
      </c>
      <c r="V26" s="229">
        <v>2</v>
      </c>
      <c r="W26" s="229" t="s">
        <v>274</v>
      </c>
      <c r="X26" s="229"/>
      <c r="Y26" s="229"/>
      <c r="Z26" s="229"/>
      <c r="AA26" s="229" t="s">
        <v>275</v>
      </c>
      <c r="AB26" s="230">
        <v>43019</v>
      </c>
      <c r="AC26" s="229">
        <v>1</v>
      </c>
      <c r="AD26" s="229"/>
      <c r="AE26" s="229">
        <v>1</v>
      </c>
      <c r="AF26" s="229"/>
      <c r="AG26" s="228" t="s">
        <v>276</v>
      </c>
      <c r="AH26" s="228" t="s">
        <v>277</v>
      </c>
      <c r="AI26" s="231">
        <v>0.95</v>
      </c>
      <c r="AJ26" s="229">
        <v>2</v>
      </c>
      <c r="AK26" s="226"/>
      <c r="AL26" s="232" t="s">
        <v>278</v>
      </c>
    </row>
    <row r="27" spans="1:38" ht="116.25">
      <c r="A27" s="209" t="s">
        <v>268</v>
      </c>
      <c r="B27" s="65"/>
      <c r="C27" s="65" t="s">
        <v>55</v>
      </c>
      <c r="D27" s="210"/>
      <c r="E27" s="211" t="s">
        <v>269</v>
      </c>
      <c r="F27" s="212">
        <v>0</v>
      </c>
      <c r="G27" s="212">
        <v>0</v>
      </c>
      <c r="H27" s="212">
        <v>10</v>
      </c>
      <c r="I27" s="213">
        <v>10</v>
      </c>
      <c r="J27" s="214">
        <f t="shared" ref="J27:J90" si="4">SUM(F27:I27)</f>
        <v>20</v>
      </c>
      <c r="K27" s="211" t="s">
        <v>270</v>
      </c>
      <c r="L27" s="211" t="s">
        <v>271</v>
      </c>
      <c r="M27" s="65">
        <v>442</v>
      </c>
      <c r="N27" s="65" t="s">
        <v>239</v>
      </c>
      <c r="O27" s="56" t="s">
        <v>272</v>
      </c>
      <c r="P27" s="65">
        <v>20</v>
      </c>
      <c r="Q27" s="56" t="s">
        <v>241</v>
      </c>
      <c r="R27" s="65">
        <v>1</v>
      </c>
      <c r="S27" s="65">
        <v>2</v>
      </c>
      <c r="T27" s="65">
        <v>1</v>
      </c>
      <c r="U27" s="56" t="s">
        <v>279</v>
      </c>
      <c r="V27" s="65">
        <v>2</v>
      </c>
      <c r="W27" s="65" t="s">
        <v>274</v>
      </c>
      <c r="X27" s="65"/>
      <c r="Y27" s="65"/>
      <c r="Z27" s="65"/>
      <c r="AA27" s="56" t="s">
        <v>280</v>
      </c>
      <c r="AB27" s="221">
        <v>43020</v>
      </c>
      <c r="AC27" s="65">
        <v>1</v>
      </c>
      <c r="AD27" s="65"/>
      <c r="AE27" s="65">
        <v>1</v>
      </c>
      <c r="AF27" s="65"/>
      <c r="AG27" s="56" t="s">
        <v>276</v>
      </c>
      <c r="AH27" s="56" t="s">
        <v>281</v>
      </c>
      <c r="AI27" s="219">
        <v>0.95</v>
      </c>
      <c r="AJ27" s="65">
        <v>2</v>
      </c>
      <c r="AK27" s="226"/>
      <c r="AL27" s="232"/>
    </row>
    <row r="28" spans="1:38" ht="116.25">
      <c r="A28" s="209" t="s">
        <v>268</v>
      </c>
      <c r="B28" s="65"/>
      <c r="C28" s="65" t="s">
        <v>55</v>
      </c>
      <c r="D28" s="210"/>
      <c r="E28" s="211" t="s">
        <v>269</v>
      </c>
      <c r="F28" s="212">
        <v>0</v>
      </c>
      <c r="G28" s="212">
        <v>0</v>
      </c>
      <c r="H28" s="212">
        <v>10</v>
      </c>
      <c r="I28" s="213">
        <v>10</v>
      </c>
      <c r="J28" s="214">
        <f t="shared" si="4"/>
        <v>20</v>
      </c>
      <c r="K28" s="211" t="s">
        <v>270</v>
      </c>
      <c r="L28" s="211" t="s">
        <v>271</v>
      </c>
      <c r="M28" s="65">
        <v>442</v>
      </c>
      <c r="N28" s="65" t="s">
        <v>239</v>
      </c>
      <c r="O28" s="56" t="s">
        <v>272</v>
      </c>
      <c r="P28" s="65">
        <v>20</v>
      </c>
      <c r="Q28" s="56" t="s">
        <v>241</v>
      </c>
      <c r="R28" s="65">
        <v>1</v>
      </c>
      <c r="S28" s="65">
        <v>2</v>
      </c>
      <c r="T28" s="65">
        <v>1</v>
      </c>
      <c r="U28" s="56" t="s">
        <v>279</v>
      </c>
      <c r="V28" s="65">
        <v>2</v>
      </c>
      <c r="W28" s="65" t="s">
        <v>282</v>
      </c>
      <c r="X28" s="65"/>
      <c r="Y28" s="65"/>
      <c r="Z28" s="65"/>
      <c r="AA28" s="65" t="s">
        <v>283</v>
      </c>
      <c r="AB28" s="221">
        <v>43021</v>
      </c>
      <c r="AC28" s="65">
        <v>1</v>
      </c>
      <c r="AD28" s="65"/>
      <c r="AE28" s="65"/>
      <c r="AF28" s="65">
        <v>1</v>
      </c>
      <c r="AG28" s="56" t="s">
        <v>276</v>
      </c>
      <c r="AH28" s="56" t="s">
        <v>284</v>
      </c>
      <c r="AI28" s="219">
        <v>0.9</v>
      </c>
      <c r="AJ28" s="65">
        <v>2</v>
      </c>
      <c r="AK28" s="226"/>
      <c r="AL28" s="232"/>
    </row>
    <row r="29" spans="1:38" ht="116.25">
      <c r="A29" s="209" t="s">
        <v>268</v>
      </c>
      <c r="B29" s="65"/>
      <c r="C29" s="65" t="s">
        <v>55</v>
      </c>
      <c r="D29" s="210"/>
      <c r="E29" s="211" t="s">
        <v>269</v>
      </c>
      <c r="F29" s="212">
        <v>0</v>
      </c>
      <c r="G29" s="212">
        <v>0</v>
      </c>
      <c r="H29" s="212">
        <v>10</v>
      </c>
      <c r="I29" s="213">
        <v>10</v>
      </c>
      <c r="J29" s="214">
        <f t="shared" si="4"/>
        <v>20</v>
      </c>
      <c r="K29" s="211" t="s">
        <v>270</v>
      </c>
      <c r="L29" s="211" t="s">
        <v>271</v>
      </c>
      <c r="M29" s="65">
        <v>442</v>
      </c>
      <c r="N29" s="65" t="s">
        <v>239</v>
      </c>
      <c r="O29" s="56" t="s">
        <v>272</v>
      </c>
      <c r="P29" s="65">
        <v>20</v>
      </c>
      <c r="Q29" s="56" t="s">
        <v>241</v>
      </c>
      <c r="R29" s="65">
        <v>1</v>
      </c>
      <c r="S29" s="65">
        <v>2</v>
      </c>
      <c r="T29" s="65">
        <v>1</v>
      </c>
      <c r="U29" s="56" t="s">
        <v>279</v>
      </c>
      <c r="V29" s="65">
        <v>2</v>
      </c>
      <c r="W29" s="65" t="s">
        <v>285</v>
      </c>
      <c r="X29" s="65"/>
      <c r="Y29" s="65"/>
      <c r="Z29" s="65"/>
      <c r="AA29" s="65" t="s">
        <v>286</v>
      </c>
      <c r="AB29" s="221">
        <v>43040</v>
      </c>
      <c r="AC29" s="65">
        <v>1</v>
      </c>
      <c r="AD29" s="65"/>
      <c r="AE29" s="65"/>
      <c r="AF29" s="65">
        <v>1</v>
      </c>
      <c r="AG29" s="56" t="s">
        <v>276</v>
      </c>
      <c r="AH29" s="56" t="s">
        <v>287</v>
      </c>
      <c r="AI29" s="219">
        <v>0.9</v>
      </c>
      <c r="AJ29" s="65">
        <v>2</v>
      </c>
      <c r="AK29" s="226"/>
      <c r="AL29" s="232"/>
    </row>
    <row r="30" spans="1:38" ht="116.25">
      <c r="A30" s="209" t="s">
        <v>268</v>
      </c>
      <c r="B30" s="65"/>
      <c r="C30" s="65" t="s">
        <v>55</v>
      </c>
      <c r="D30" s="210"/>
      <c r="E30" s="211" t="s">
        <v>269</v>
      </c>
      <c r="F30" s="212">
        <v>0</v>
      </c>
      <c r="G30" s="212">
        <v>0</v>
      </c>
      <c r="H30" s="212">
        <v>10</v>
      </c>
      <c r="I30" s="213">
        <v>10</v>
      </c>
      <c r="J30" s="214">
        <f t="shared" si="4"/>
        <v>20</v>
      </c>
      <c r="K30" s="211" t="s">
        <v>270</v>
      </c>
      <c r="L30" s="211" t="s">
        <v>271</v>
      </c>
      <c r="M30" s="65">
        <v>442</v>
      </c>
      <c r="N30" s="65" t="s">
        <v>239</v>
      </c>
      <c r="O30" s="56" t="s">
        <v>272</v>
      </c>
      <c r="P30" s="65">
        <v>20</v>
      </c>
      <c r="Q30" s="56" t="s">
        <v>241</v>
      </c>
      <c r="R30" s="65">
        <v>1</v>
      </c>
      <c r="S30" s="65">
        <v>2</v>
      </c>
      <c r="T30" s="65">
        <v>1</v>
      </c>
      <c r="U30" s="56" t="s">
        <v>279</v>
      </c>
      <c r="V30" s="65">
        <v>2</v>
      </c>
      <c r="W30" s="65" t="s">
        <v>285</v>
      </c>
      <c r="X30" s="65"/>
      <c r="Y30" s="65"/>
      <c r="Z30" s="65"/>
      <c r="AA30" s="65" t="s">
        <v>288</v>
      </c>
      <c r="AB30" s="221">
        <v>43041</v>
      </c>
      <c r="AC30" s="65">
        <v>1</v>
      </c>
      <c r="AD30" s="65"/>
      <c r="AE30" s="65"/>
      <c r="AF30" s="65">
        <v>1</v>
      </c>
      <c r="AG30" s="56" t="s">
        <v>276</v>
      </c>
      <c r="AH30" s="56" t="s">
        <v>289</v>
      </c>
      <c r="AI30" s="219">
        <v>0.95</v>
      </c>
      <c r="AJ30" s="65">
        <v>2</v>
      </c>
      <c r="AK30" s="226"/>
      <c r="AL30" s="232"/>
    </row>
    <row r="31" spans="1:38" ht="116.25">
      <c r="A31" s="209" t="s">
        <v>268</v>
      </c>
      <c r="B31" s="65"/>
      <c r="C31" s="65" t="s">
        <v>55</v>
      </c>
      <c r="D31" s="210"/>
      <c r="E31" s="211" t="s">
        <v>269</v>
      </c>
      <c r="F31" s="212">
        <v>0</v>
      </c>
      <c r="G31" s="212">
        <v>0</v>
      </c>
      <c r="H31" s="212">
        <v>10</v>
      </c>
      <c r="I31" s="213">
        <v>10</v>
      </c>
      <c r="J31" s="214">
        <f t="shared" si="4"/>
        <v>20</v>
      </c>
      <c r="K31" s="211" t="s">
        <v>270</v>
      </c>
      <c r="L31" s="211" t="s">
        <v>271</v>
      </c>
      <c r="M31" s="65">
        <v>442</v>
      </c>
      <c r="N31" s="65" t="s">
        <v>239</v>
      </c>
      <c r="O31" s="56" t="s">
        <v>272</v>
      </c>
      <c r="P31" s="65">
        <v>20</v>
      </c>
      <c r="Q31" s="56" t="s">
        <v>241</v>
      </c>
      <c r="R31" s="65">
        <v>1</v>
      </c>
      <c r="S31" s="65">
        <v>2</v>
      </c>
      <c r="T31" s="65">
        <v>1</v>
      </c>
      <c r="U31" s="56" t="s">
        <v>279</v>
      </c>
      <c r="V31" s="65">
        <v>2</v>
      </c>
      <c r="W31" s="65" t="s">
        <v>274</v>
      </c>
      <c r="X31" s="65"/>
      <c r="Y31" s="65"/>
      <c r="Z31" s="65"/>
      <c r="AA31" s="65" t="s">
        <v>290</v>
      </c>
      <c r="AB31" s="221">
        <v>43048</v>
      </c>
      <c r="AC31" s="65">
        <v>1</v>
      </c>
      <c r="AD31" s="65"/>
      <c r="AE31" s="65"/>
      <c r="AF31" s="65">
        <v>1</v>
      </c>
      <c r="AG31" s="56" t="s">
        <v>276</v>
      </c>
      <c r="AH31" s="56" t="s">
        <v>287</v>
      </c>
      <c r="AI31" s="219">
        <v>0.95</v>
      </c>
      <c r="AJ31" s="65">
        <v>2</v>
      </c>
      <c r="AK31" s="226"/>
      <c r="AL31" s="232"/>
    </row>
    <row r="32" spans="1:38" ht="116.25">
      <c r="A32" s="209" t="s">
        <v>268</v>
      </c>
      <c r="B32" s="65"/>
      <c r="C32" s="65" t="s">
        <v>55</v>
      </c>
      <c r="D32" s="210"/>
      <c r="E32" s="211" t="s">
        <v>269</v>
      </c>
      <c r="F32" s="212">
        <v>0</v>
      </c>
      <c r="G32" s="212">
        <v>0</v>
      </c>
      <c r="H32" s="212">
        <v>10</v>
      </c>
      <c r="I32" s="213">
        <v>10</v>
      </c>
      <c r="J32" s="214">
        <f t="shared" si="4"/>
        <v>20</v>
      </c>
      <c r="K32" s="211" t="s">
        <v>270</v>
      </c>
      <c r="L32" s="211" t="s">
        <v>271</v>
      </c>
      <c r="M32" s="65">
        <v>442</v>
      </c>
      <c r="N32" s="65" t="s">
        <v>239</v>
      </c>
      <c r="O32" s="56" t="s">
        <v>272</v>
      </c>
      <c r="P32" s="65">
        <v>20</v>
      </c>
      <c r="Q32" s="56" t="s">
        <v>241</v>
      </c>
      <c r="R32" s="65">
        <v>1</v>
      </c>
      <c r="S32" s="65">
        <v>2</v>
      </c>
      <c r="T32" s="65">
        <v>1</v>
      </c>
      <c r="U32" s="56" t="s">
        <v>279</v>
      </c>
      <c r="V32" s="65">
        <v>2</v>
      </c>
      <c r="W32" s="65" t="s">
        <v>285</v>
      </c>
      <c r="X32" s="65"/>
      <c r="Y32" s="65"/>
      <c r="Z32" s="65"/>
      <c r="AA32" s="65" t="s">
        <v>291</v>
      </c>
      <c r="AB32" s="221">
        <v>43049</v>
      </c>
      <c r="AC32" s="65">
        <v>1</v>
      </c>
      <c r="AD32" s="65"/>
      <c r="AE32" s="65"/>
      <c r="AF32" s="65">
        <v>1</v>
      </c>
      <c r="AG32" s="56" t="s">
        <v>276</v>
      </c>
      <c r="AH32" s="56" t="s">
        <v>289</v>
      </c>
      <c r="AI32" s="219">
        <v>0.9</v>
      </c>
      <c r="AJ32" s="65">
        <v>2</v>
      </c>
      <c r="AK32" s="226"/>
      <c r="AL32" s="232"/>
    </row>
    <row r="33" spans="1:38" ht="116.25">
      <c r="A33" s="209" t="s">
        <v>268</v>
      </c>
      <c r="B33" s="65"/>
      <c r="C33" s="65" t="s">
        <v>55</v>
      </c>
      <c r="D33" s="210"/>
      <c r="E33" s="211" t="s">
        <v>269</v>
      </c>
      <c r="F33" s="212">
        <v>0</v>
      </c>
      <c r="G33" s="212">
        <v>0</v>
      </c>
      <c r="H33" s="212">
        <v>10</v>
      </c>
      <c r="I33" s="213">
        <v>10</v>
      </c>
      <c r="J33" s="214">
        <f t="shared" si="4"/>
        <v>20</v>
      </c>
      <c r="K33" s="211" t="s">
        <v>270</v>
      </c>
      <c r="L33" s="211" t="s">
        <v>271</v>
      </c>
      <c r="M33" s="65">
        <v>442</v>
      </c>
      <c r="N33" s="65" t="s">
        <v>239</v>
      </c>
      <c r="O33" s="56" t="s">
        <v>272</v>
      </c>
      <c r="P33" s="65">
        <v>20</v>
      </c>
      <c r="Q33" s="56" t="s">
        <v>241</v>
      </c>
      <c r="R33" s="65">
        <v>1</v>
      </c>
      <c r="S33" s="65">
        <v>2</v>
      </c>
      <c r="T33" s="65">
        <v>1</v>
      </c>
      <c r="U33" s="56" t="s">
        <v>279</v>
      </c>
      <c r="V33" s="65">
        <v>2</v>
      </c>
      <c r="W33" s="65" t="s">
        <v>282</v>
      </c>
      <c r="X33" s="65"/>
      <c r="Y33" s="65"/>
      <c r="Z33" s="65"/>
      <c r="AA33" s="65" t="s">
        <v>292</v>
      </c>
      <c r="AB33" s="221">
        <v>43055</v>
      </c>
      <c r="AC33" s="65">
        <v>1</v>
      </c>
      <c r="AD33" s="65"/>
      <c r="AE33" s="65"/>
      <c r="AF33" s="65">
        <v>1</v>
      </c>
      <c r="AG33" s="56" t="s">
        <v>276</v>
      </c>
      <c r="AH33" s="56" t="s">
        <v>281</v>
      </c>
      <c r="AI33" s="219">
        <v>0.9</v>
      </c>
      <c r="AJ33" s="65">
        <v>2</v>
      </c>
      <c r="AK33" s="226"/>
      <c r="AL33" s="232"/>
    </row>
    <row r="34" spans="1:38" ht="116.25">
      <c r="A34" s="209" t="s">
        <v>268</v>
      </c>
      <c r="B34" s="65"/>
      <c r="C34" s="65" t="s">
        <v>55</v>
      </c>
      <c r="D34" s="210"/>
      <c r="E34" s="211" t="s">
        <v>269</v>
      </c>
      <c r="F34" s="212">
        <v>0</v>
      </c>
      <c r="G34" s="212">
        <v>0</v>
      </c>
      <c r="H34" s="212">
        <v>10</v>
      </c>
      <c r="I34" s="213">
        <v>10</v>
      </c>
      <c r="J34" s="214">
        <f t="shared" si="4"/>
        <v>20</v>
      </c>
      <c r="K34" s="211" t="s">
        <v>270</v>
      </c>
      <c r="L34" s="211" t="s">
        <v>271</v>
      </c>
      <c r="M34" s="65">
        <v>442</v>
      </c>
      <c r="N34" s="65" t="s">
        <v>239</v>
      </c>
      <c r="O34" s="56" t="s">
        <v>272</v>
      </c>
      <c r="P34" s="65">
        <v>20</v>
      </c>
      <c r="Q34" s="56" t="s">
        <v>241</v>
      </c>
      <c r="R34" s="65">
        <v>1</v>
      </c>
      <c r="S34" s="65">
        <v>2</v>
      </c>
      <c r="T34" s="65">
        <v>1</v>
      </c>
      <c r="U34" s="56" t="s">
        <v>279</v>
      </c>
      <c r="V34" s="65">
        <v>2</v>
      </c>
      <c r="W34" s="65" t="s">
        <v>285</v>
      </c>
      <c r="X34" s="65"/>
      <c r="Y34" s="65"/>
      <c r="Z34" s="65"/>
      <c r="AA34" s="65" t="s">
        <v>293</v>
      </c>
      <c r="AB34" s="221">
        <v>43056</v>
      </c>
      <c r="AC34" s="65">
        <v>1</v>
      </c>
      <c r="AD34" s="65"/>
      <c r="AE34" s="65"/>
      <c r="AF34" s="65">
        <v>1</v>
      </c>
      <c r="AG34" s="56" t="s">
        <v>276</v>
      </c>
      <c r="AH34" s="56" t="s">
        <v>289</v>
      </c>
      <c r="AI34" s="219">
        <v>0.95</v>
      </c>
      <c r="AJ34" s="65">
        <v>2</v>
      </c>
      <c r="AK34" s="226"/>
      <c r="AL34" s="232"/>
    </row>
    <row r="35" spans="1:38" ht="116.25">
      <c r="A35" s="209" t="s">
        <v>268</v>
      </c>
      <c r="B35" s="65"/>
      <c r="C35" s="65" t="s">
        <v>55</v>
      </c>
      <c r="D35" s="210"/>
      <c r="E35" s="211" t="s">
        <v>269</v>
      </c>
      <c r="F35" s="212">
        <v>0</v>
      </c>
      <c r="G35" s="212">
        <v>0</v>
      </c>
      <c r="H35" s="212">
        <v>10</v>
      </c>
      <c r="I35" s="213">
        <v>10</v>
      </c>
      <c r="J35" s="214">
        <f t="shared" si="4"/>
        <v>20</v>
      </c>
      <c r="K35" s="211" t="s">
        <v>270</v>
      </c>
      <c r="L35" s="211" t="s">
        <v>271</v>
      </c>
      <c r="M35" s="65">
        <v>442</v>
      </c>
      <c r="N35" s="65" t="s">
        <v>239</v>
      </c>
      <c r="O35" s="56" t="s">
        <v>272</v>
      </c>
      <c r="P35" s="65">
        <v>20</v>
      </c>
      <c r="Q35" s="56" t="s">
        <v>241</v>
      </c>
      <c r="R35" s="65">
        <v>1</v>
      </c>
      <c r="S35" s="65">
        <v>2</v>
      </c>
      <c r="T35" s="65">
        <v>1</v>
      </c>
      <c r="U35" s="56" t="s">
        <v>279</v>
      </c>
      <c r="V35" s="65">
        <v>2</v>
      </c>
      <c r="W35" s="65" t="s">
        <v>226</v>
      </c>
      <c r="X35" s="65"/>
      <c r="Y35" s="65"/>
      <c r="Z35" s="65"/>
      <c r="AA35" s="65" t="s">
        <v>294</v>
      </c>
      <c r="AB35" s="221">
        <v>43061</v>
      </c>
      <c r="AC35" s="65">
        <v>1</v>
      </c>
      <c r="AD35" s="65"/>
      <c r="AE35" s="65"/>
      <c r="AF35" s="65">
        <v>1</v>
      </c>
      <c r="AG35" s="56" t="s">
        <v>276</v>
      </c>
      <c r="AH35" s="56" t="s">
        <v>289</v>
      </c>
      <c r="AI35" s="219">
        <v>0.95</v>
      </c>
      <c r="AJ35" s="65">
        <v>2</v>
      </c>
      <c r="AK35" s="226"/>
      <c r="AL35" s="232"/>
    </row>
    <row r="36" spans="1:38" ht="116.25">
      <c r="A36" s="209" t="s">
        <v>268</v>
      </c>
      <c r="B36" s="65"/>
      <c r="C36" s="65" t="s">
        <v>55</v>
      </c>
      <c r="D36" s="210"/>
      <c r="E36" s="211" t="s">
        <v>269</v>
      </c>
      <c r="F36" s="212">
        <v>0</v>
      </c>
      <c r="G36" s="212">
        <v>0</v>
      </c>
      <c r="H36" s="212">
        <v>10</v>
      </c>
      <c r="I36" s="213">
        <v>10</v>
      </c>
      <c r="J36" s="214">
        <f t="shared" si="4"/>
        <v>20</v>
      </c>
      <c r="K36" s="211" t="s">
        <v>270</v>
      </c>
      <c r="L36" s="211" t="s">
        <v>271</v>
      </c>
      <c r="M36" s="65">
        <v>442</v>
      </c>
      <c r="N36" s="65" t="s">
        <v>239</v>
      </c>
      <c r="O36" s="56" t="s">
        <v>272</v>
      </c>
      <c r="P36" s="65">
        <v>20</v>
      </c>
      <c r="Q36" s="56" t="s">
        <v>241</v>
      </c>
      <c r="R36" s="65">
        <v>1</v>
      </c>
      <c r="S36" s="65">
        <v>2</v>
      </c>
      <c r="T36" s="65">
        <v>1</v>
      </c>
      <c r="U36" s="56" t="s">
        <v>279</v>
      </c>
      <c r="V36" s="65">
        <v>2</v>
      </c>
      <c r="W36" s="65" t="s">
        <v>285</v>
      </c>
      <c r="X36" s="65"/>
      <c r="Y36" s="65"/>
      <c r="Z36" s="65"/>
      <c r="AA36" s="65" t="s">
        <v>295</v>
      </c>
      <c r="AB36" s="221">
        <v>43041</v>
      </c>
      <c r="AC36" s="65">
        <v>1</v>
      </c>
      <c r="AD36" s="65"/>
      <c r="AE36" s="65"/>
      <c r="AF36" s="65">
        <v>1</v>
      </c>
      <c r="AG36" s="56" t="s">
        <v>276</v>
      </c>
      <c r="AH36" s="56" t="s">
        <v>296</v>
      </c>
      <c r="AI36" s="219">
        <v>0.9</v>
      </c>
      <c r="AJ36" s="65">
        <v>2</v>
      </c>
      <c r="AK36" s="226"/>
      <c r="AL36" s="232"/>
    </row>
    <row r="37" spans="1:38" ht="117" thickBot="1">
      <c r="A37" s="209" t="s">
        <v>268</v>
      </c>
      <c r="B37" s="65"/>
      <c r="C37" s="65" t="s">
        <v>55</v>
      </c>
      <c r="D37" s="210"/>
      <c r="E37" s="211" t="s">
        <v>269</v>
      </c>
      <c r="F37" s="212">
        <v>0</v>
      </c>
      <c r="G37" s="212">
        <v>0</v>
      </c>
      <c r="H37" s="212">
        <v>10</v>
      </c>
      <c r="I37" s="213">
        <v>10</v>
      </c>
      <c r="J37" s="214">
        <f t="shared" si="4"/>
        <v>20</v>
      </c>
      <c r="K37" s="211" t="s">
        <v>270</v>
      </c>
      <c r="L37" s="211" t="s">
        <v>271</v>
      </c>
      <c r="M37" s="65">
        <v>442</v>
      </c>
      <c r="N37" s="65" t="s">
        <v>239</v>
      </c>
      <c r="O37" s="56" t="s">
        <v>272</v>
      </c>
      <c r="P37" s="65">
        <v>20</v>
      </c>
      <c r="Q37" s="56" t="s">
        <v>241</v>
      </c>
      <c r="R37" s="65">
        <v>1</v>
      </c>
      <c r="S37" s="65">
        <v>2</v>
      </c>
      <c r="T37" s="65">
        <v>1</v>
      </c>
      <c r="U37" s="56" t="s">
        <v>279</v>
      </c>
      <c r="V37" s="54">
        <v>2</v>
      </c>
      <c r="W37" s="54" t="s">
        <v>226</v>
      </c>
      <c r="X37" s="54"/>
      <c r="Y37" s="54"/>
      <c r="Z37" s="54"/>
      <c r="AA37" s="54" t="s">
        <v>297</v>
      </c>
      <c r="AB37" s="233">
        <v>43063</v>
      </c>
      <c r="AC37" s="54">
        <v>1</v>
      </c>
      <c r="AD37" s="54"/>
      <c r="AE37" s="54"/>
      <c r="AF37" s="54">
        <v>1</v>
      </c>
      <c r="AG37" s="66" t="s">
        <v>276</v>
      </c>
      <c r="AH37" s="56" t="s">
        <v>289</v>
      </c>
      <c r="AI37" s="219">
        <v>0.95</v>
      </c>
      <c r="AJ37" s="65">
        <v>2</v>
      </c>
      <c r="AK37" s="226"/>
      <c r="AL37" s="232"/>
    </row>
    <row r="38" spans="1:38" ht="116.25">
      <c r="A38" s="209" t="s">
        <v>298</v>
      </c>
      <c r="B38" s="65"/>
      <c r="C38" s="65" t="s">
        <v>55</v>
      </c>
      <c r="D38" s="210"/>
      <c r="E38" s="211" t="s">
        <v>299</v>
      </c>
      <c r="F38" s="212">
        <v>0</v>
      </c>
      <c r="G38" s="212">
        <v>0</v>
      </c>
      <c r="H38" s="212">
        <v>0</v>
      </c>
      <c r="I38" s="213">
        <v>119</v>
      </c>
      <c r="J38" s="214">
        <f t="shared" si="4"/>
        <v>119</v>
      </c>
      <c r="K38" s="211" t="s">
        <v>270</v>
      </c>
      <c r="L38" s="211" t="s">
        <v>271</v>
      </c>
      <c r="M38" s="65">
        <v>458</v>
      </c>
      <c r="N38" s="65" t="s">
        <v>239</v>
      </c>
      <c r="O38" s="56" t="s">
        <v>300</v>
      </c>
      <c r="P38" s="65">
        <v>119</v>
      </c>
      <c r="Q38" s="56" t="s">
        <v>241</v>
      </c>
      <c r="R38" s="234">
        <v>2</v>
      </c>
      <c r="S38" s="235">
        <v>12</v>
      </c>
      <c r="T38" s="235">
        <v>1</v>
      </c>
      <c r="U38" s="236" t="s">
        <v>301</v>
      </c>
      <c r="V38" s="235">
        <v>3</v>
      </c>
      <c r="W38" s="235">
        <v>6</v>
      </c>
      <c r="X38" s="235">
        <v>0</v>
      </c>
      <c r="Y38" s="235">
        <v>0</v>
      </c>
      <c r="Z38" s="235">
        <v>0</v>
      </c>
      <c r="AA38" s="236" t="s">
        <v>302</v>
      </c>
      <c r="AB38" s="237">
        <v>43040</v>
      </c>
      <c r="AC38" s="235"/>
      <c r="AD38" s="235">
        <v>1</v>
      </c>
      <c r="AE38" s="235">
        <v>1</v>
      </c>
      <c r="AF38" s="235"/>
      <c r="AG38" s="238" t="s">
        <v>303</v>
      </c>
      <c r="AH38" s="239" t="s">
        <v>304</v>
      </c>
      <c r="AI38" s="240">
        <v>100</v>
      </c>
      <c r="AJ38" s="235">
        <v>12</v>
      </c>
      <c r="AK38" s="226"/>
      <c r="AL38" s="241"/>
    </row>
    <row r="39" spans="1:38" ht="116.25">
      <c r="A39" s="209" t="s">
        <v>298</v>
      </c>
      <c r="B39" s="65"/>
      <c r="C39" s="65" t="s">
        <v>55</v>
      </c>
      <c r="D39" s="210"/>
      <c r="E39" s="211" t="s">
        <v>299</v>
      </c>
      <c r="F39" s="212">
        <v>0</v>
      </c>
      <c r="G39" s="212">
        <v>0</v>
      </c>
      <c r="H39" s="212">
        <v>0</v>
      </c>
      <c r="I39" s="213">
        <v>119</v>
      </c>
      <c r="J39" s="214">
        <f t="shared" si="4"/>
        <v>119</v>
      </c>
      <c r="K39" s="211" t="s">
        <v>270</v>
      </c>
      <c r="L39" s="211" t="s">
        <v>271</v>
      </c>
      <c r="M39" s="65">
        <v>458</v>
      </c>
      <c r="N39" s="65" t="s">
        <v>239</v>
      </c>
      <c r="O39" s="56" t="s">
        <v>300</v>
      </c>
      <c r="P39" s="65">
        <v>119</v>
      </c>
      <c r="Q39" s="56" t="s">
        <v>241</v>
      </c>
      <c r="R39" s="234">
        <v>2</v>
      </c>
      <c r="S39" s="235">
        <v>8</v>
      </c>
      <c r="T39" s="235">
        <v>1</v>
      </c>
      <c r="U39" s="52" t="s">
        <v>305</v>
      </c>
      <c r="V39" s="235">
        <v>3</v>
      </c>
      <c r="W39" s="235">
        <v>6</v>
      </c>
      <c r="X39" s="235">
        <v>0</v>
      </c>
      <c r="Y39" s="235">
        <v>0</v>
      </c>
      <c r="Z39" s="235">
        <v>0</v>
      </c>
      <c r="AA39" s="236" t="s">
        <v>306</v>
      </c>
      <c r="AB39" s="237">
        <v>43043</v>
      </c>
      <c r="AC39" s="235"/>
      <c r="AD39" s="235">
        <v>1</v>
      </c>
      <c r="AE39" s="235">
        <v>1</v>
      </c>
      <c r="AF39" s="235"/>
      <c r="AG39" s="238" t="s">
        <v>307</v>
      </c>
      <c r="AH39" s="239" t="s">
        <v>304</v>
      </c>
      <c r="AI39" s="240">
        <v>100</v>
      </c>
      <c r="AJ39" s="235">
        <v>8</v>
      </c>
      <c r="AK39" s="226"/>
      <c r="AL39" s="241"/>
    </row>
    <row r="40" spans="1:38" ht="116.25">
      <c r="A40" s="209" t="s">
        <v>298</v>
      </c>
      <c r="B40" s="65"/>
      <c r="C40" s="65" t="s">
        <v>55</v>
      </c>
      <c r="D40" s="210"/>
      <c r="E40" s="211" t="s">
        <v>299</v>
      </c>
      <c r="F40" s="212">
        <v>0</v>
      </c>
      <c r="G40" s="212">
        <v>0</v>
      </c>
      <c r="H40" s="212">
        <v>0</v>
      </c>
      <c r="I40" s="213">
        <v>119</v>
      </c>
      <c r="J40" s="214">
        <f t="shared" si="4"/>
        <v>119</v>
      </c>
      <c r="K40" s="211" t="s">
        <v>270</v>
      </c>
      <c r="L40" s="211" t="s">
        <v>271</v>
      </c>
      <c r="M40" s="65">
        <v>458</v>
      </c>
      <c r="N40" s="65" t="s">
        <v>239</v>
      </c>
      <c r="O40" s="56" t="s">
        <v>300</v>
      </c>
      <c r="P40" s="65">
        <v>119</v>
      </c>
      <c r="Q40" s="56" t="s">
        <v>241</v>
      </c>
      <c r="R40" s="234">
        <v>1</v>
      </c>
      <c r="S40" s="235">
        <v>12</v>
      </c>
      <c r="T40" s="235">
        <v>1</v>
      </c>
      <c r="U40" s="52" t="s">
        <v>308</v>
      </c>
      <c r="V40" s="235">
        <v>3</v>
      </c>
      <c r="W40" s="235">
        <v>6</v>
      </c>
      <c r="X40" s="235">
        <v>0</v>
      </c>
      <c r="Y40" s="235">
        <v>0</v>
      </c>
      <c r="Z40" s="235">
        <v>0</v>
      </c>
      <c r="AA40" s="236" t="s">
        <v>309</v>
      </c>
      <c r="AB40" s="237">
        <v>43034</v>
      </c>
      <c r="AC40" s="235"/>
      <c r="AD40" s="235">
        <v>1</v>
      </c>
      <c r="AE40" s="235">
        <v>1</v>
      </c>
      <c r="AF40" s="235"/>
      <c r="AG40" s="238" t="s">
        <v>303</v>
      </c>
      <c r="AH40" s="239" t="s">
        <v>304</v>
      </c>
      <c r="AI40" s="240">
        <v>100</v>
      </c>
      <c r="AJ40" s="235">
        <v>12</v>
      </c>
      <c r="AK40" s="226"/>
      <c r="AL40" s="241"/>
    </row>
    <row r="41" spans="1:38" ht="116.25">
      <c r="A41" s="209" t="s">
        <v>298</v>
      </c>
      <c r="B41" s="65"/>
      <c r="C41" s="65" t="s">
        <v>55</v>
      </c>
      <c r="D41" s="210"/>
      <c r="E41" s="211" t="s">
        <v>299</v>
      </c>
      <c r="F41" s="212">
        <v>0</v>
      </c>
      <c r="G41" s="212">
        <v>0</v>
      </c>
      <c r="H41" s="212">
        <v>0</v>
      </c>
      <c r="I41" s="213">
        <v>119</v>
      </c>
      <c r="J41" s="214">
        <f t="shared" si="4"/>
        <v>119</v>
      </c>
      <c r="K41" s="211" t="s">
        <v>270</v>
      </c>
      <c r="L41" s="211" t="s">
        <v>271</v>
      </c>
      <c r="M41" s="65">
        <v>458</v>
      </c>
      <c r="N41" s="65" t="s">
        <v>239</v>
      </c>
      <c r="O41" s="56" t="s">
        <v>300</v>
      </c>
      <c r="P41" s="65">
        <v>119</v>
      </c>
      <c r="Q41" s="56" t="s">
        <v>241</v>
      </c>
      <c r="R41" s="234">
        <v>1</v>
      </c>
      <c r="S41" s="235">
        <v>10</v>
      </c>
      <c r="T41" s="235">
        <v>1</v>
      </c>
      <c r="U41" s="52" t="s">
        <v>310</v>
      </c>
      <c r="V41" s="235">
        <v>3</v>
      </c>
      <c r="W41" s="235">
        <v>6</v>
      </c>
      <c r="X41" s="235">
        <v>0</v>
      </c>
      <c r="Y41" s="235">
        <v>0</v>
      </c>
      <c r="Z41" s="235">
        <v>0</v>
      </c>
      <c r="AA41" s="236" t="s">
        <v>309</v>
      </c>
      <c r="AB41" s="237">
        <v>43047</v>
      </c>
      <c r="AC41" s="235"/>
      <c r="AD41" s="235">
        <v>1</v>
      </c>
      <c r="AE41" s="235">
        <v>1</v>
      </c>
      <c r="AF41" s="235"/>
      <c r="AG41" s="238" t="s">
        <v>303</v>
      </c>
      <c r="AH41" s="239" t="s">
        <v>304</v>
      </c>
      <c r="AI41" s="240">
        <v>100</v>
      </c>
      <c r="AJ41" s="235">
        <v>10</v>
      </c>
      <c r="AK41" s="226"/>
      <c r="AL41" s="241"/>
    </row>
    <row r="42" spans="1:38" ht="116.25">
      <c r="A42" s="209" t="s">
        <v>298</v>
      </c>
      <c r="B42" s="65"/>
      <c r="C42" s="65" t="s">
        <v>55</v>
      </c>
      <c r="D42" s="210"/>
      <c r="E42" s="211" t="s">
        <v>299</v>
      </c>
      <c r="F42" s="212">
        <v>0</v>
      </c>
      <c r="G42" s="212">
        <v>0</v>
      </c>
      <c r="H42" s="212">
        <v>0</v>
      </c>
      <c r="I42" s="213">
        <v>119</v>
      </c>
      <c r="J42" s="214">
        <f t="shared" si="4"/>
        <v>119</v>
      </c>
      <c r="K42" s="211" t="s">
        <v>270</v>
      </c>
      <c r="L42" s="211" t="s">
        <v>271</v>
      </c>
      <c r="M42" s="65">
        <v>458</v>
      </c>
      <c r="N42" s="65" t="s">
        <v>239</v>
      </c>
      <c r="O42" s="56" t="s">
        <v>300</v>
      </c>
      <c r="P42" s="65">
        <v>119</v>
      </c>
      <c r="Q42" s="56" t="s">
        <v>241</v>
      </c>
      <c r="R42" s="234">
        <v>2</v>
      </c>
      <c r="S42" s="235">
        <v>16</v>
      </c>
      <c r="T42" s="235">
        <v>1</v>
      </c>
      <c r="U42" s="242" t="s">
        <v>311</v>
      </c>
      <c r="V42" s="235">
        <v>3</v>
      </c>
      <c r="W42" s="235">
        <v>6</v>
      </c>
      <c r="X42" s="235">
        <v>0</v>
      </c>
      <c r="Y42" s="235">
        <v>0</v>
      </c>
      <c r="Z42" s="235">
        <v>0</v>
      </c>
      <c r="AA42" s="236" t="s">
        <v>312</v>
      </c>
      <c r="AB42" s="237">
        <v>43043</v>
      </c>
      <c r="AC42" s="235"/>
      <c r="AD42" s="235">
        <v>1</v>
      </c>
      <c r="AE42" s="235">
        <v>1</v>
      </c>
      <c r="AF42" s="235"/>
      <c r="AG42" s="238" t="s">
        <v>303</v>
      </c>
      <c r="AH42" s="239" t="s">
        <v>304</v>
      </c>
      <c r="AI42" s="240">
        <v>100</v>
      </c>
      <c r="AJ42" s="235">
        <v>16</v>
      </c>
      <c r="AK42" s="226"/>
      <c r="AL42" s="241"/>
    </row>
    <row r="43" spans="1:38" ht="116.25">
      <c r="A43" s="209" t="s">
        <v>298</v>
      </c>
      <c r="B43" s="65"/>
      <c r="C43" s="65" t="s">
        <v>55</v>
      </c>
      <c r="D43" s="210"/>
      <c r="E43" s="211" t="s">
        <v>299</v>
      </c>
      <c r="F43" s="212">
        <v>0</v>
      </c>
      <c r="G43" s="212">
        <v>0</v>
      </c>
      <c r="H43" s="212">
        <v>0</v>
      </c>
      <c r="I43" s="213">
        <v>119</v>
      </c>
      <c r="J43" s="214">
        <f t="shared" si="4"/>
        <v>119</v>
      </c>
      <c r="K43" s="211" t="s">
        <v>270</v>
      </c>
      <c r="L43" s="211" t="s">
        <v>271</v>
      </c>
      <c r="M43" s="65">
        <v>458</v>
      </c>
      <c r="N43" s="65" t="s">
        <v>239</v>
      </c>
      <c r="O43" s="56" t="s">
        <v>300</v>
      </c>
      <c r="P43" s="65">
        <v>119</v>
      </c>
      <c r="Q43" s="56" t="s">
        <v>241</v>
      </c>
      <c r="R43" s="234">
        <v>2</v>
      </c>
      <c r="S43" s="235">
        <v>34</v>
      </c>
      <c r="T43" s="235">
        <v>1</v>
      </c>
      <c r="U43" s="242" t="s">
        <v>313</v>
      </c>
      <c r="V43" s="235">
        <v>3</v>
      </c>
      <c r="W43" s="235">
        <v>6</v>
      </c>
      <c r="X43" s="235">
        <v>0</v>
      </c>
      <c r="Y43" s="235">
        <v>0</v>
      </c>
      <c r="Z43" s="235">
        <v>0</v>
      </c>
      <c r="AA43" s="236" t="s">
        <v>314</v>
      </c>
      <c r="AB43" s="237">
        <v>43029</v>
      </c>
      <c r="AC43" s="235"/>
      <c r="AD43" s="235">
        <v>1</v>
      </c>
      <c r="AE43" s="235">
        <v>1</v>
      </c>
      <c r="AF43" s="235"/>
      <c r="AG43" s="238" t="s">
        <v>303</v>
      </c>
      <c r="AH43" s="239" t="s">
        <v>304</v>
      </c>
      <c r="AI43" s="240">
        <v>100</v>
      </c>
      <c r="AJ43" s="235">
        <v>34</v>
      </c>
      <c r="AK43" s="226"/>
      <c r="AL43" s="241"/>
    </row>
    <row r="44" spans="1:38" ht="116.25">
      <c r="A44" s="209" t="s">
        <v>298</v>
      </c>
      <c r="B44" s="65"/>
      <c r="C44" s="65" t="s">
        <v>55</v>
      </c>
      <c r="D44" s="210"/>
      <c r="E44" s="211" t="s">
        <v>299</v>
      </c>
      <c r="F44" s="212">
        <v>0</v>
      </c>
      <c r="G44" s="212">
        <v>0</v>
      </c>
      <c r="H44" s="212">
        <v>0</v>
      </c>
      <c r="I44" s="213">
        <v>119</v>
      </c>
      <c r="J44" s="214">
        <f t="shared" si="4"/>
        <v>119</v>
      </c>
      <c r="K44" s="211" t="s">
        <v>270</v>
      </c>
      <c r="L44" s="211" t="s">
        <v>271</v>
      </c>
      <c r="M44" s="65">
        <v>458</v>
      </c>
      <c r="N44" s="65" t="s">
        <v>239</v>
      </c>
      <c r="O44" s="56" t="s">
        <v>300</v>
      </c>
      <c r="P44" s="65">
        <v>119</v>
      </c>
      <c r="Q44" s="56" t="s">
        <v>241</v>
      </c>
      <c r="R44" s="234">
        <v>2</v>
      </c>
      <c r="S44" s="235">
        <v>8</v>
      </c>
      <c r="T44" s="235">
        <v>1</v>
      </c>
      <c r="U44" s="236" t="s">
        <v>315</v>
      </c>
      <c r="V44" s="235">
        <v>3</v>
      </c>
      <c r="W44" s="235">
        <v>6</v>
      </c>
      <c r="X44" s="235">
        <v>0</v>
      </c>
      <c r="Y44" s="235">
        <v>0</v>
      </c>
      <c r="Z44" s="235">
        <v>0</v>
      </c>
      <c r="AA44" s="236" t="s">
        <v>314</v>
      </c>
      <c r="AB44" s="237">
        <v>43040</v>
      </c>
      <c r="AC44" s="235"/>
      <c r="AD44" s="235">
        <v>1</v>
      </c>
      <c r="AE44" s="235">
        <v>1</v>
      </c>
      <c r="AF44" s="235"/>
      <c r="AG44" s="238" t="s">
        <v>303</v>
      </c>
      <c r="AH44" s="243" t="s">
        <v>304</v>
      </c>
      <c r="AI44" s="240">
        <v>100</v>
      </c>
      <c r="AJ44" s="235">
        <v>8</v>
      </c>
      <c r="AK44" s="226"/>
      <c r="AL44" s="241"/>
    </row>
    <row r="45" spans="1:38" ht="123.75">
      <c r="A45" s="209" t="s">
        <v>298</v>
      </c>
      <c r="B45" s="65"/>
      <c r="C45" s="65" t="s">
        <v>55</v>
      </c>
      <c r="D45" s="210"/>
      <c r="E45" s="211" t="s">
        <v>299</v>
      </c>
      <c r="F45" s="212">
        <v>0</v>
      </c>
      <c r="G45" s="212">
        <v>0</v>
      </c>
      <c r="H45" s="212">
        <v>0</v>
      </c>
      <c r="I45" s="213">
        <v>119</v>
      </c>
      <c r="J45" s="214">
        <f t="shared" si="4"/>
        <v>119</v>
      </c>
      <c r="K45" s="211" t="s">
        <v>270</v>
      </c>
      <c r="L45" s="211" t="s">
        <v>271</v>
      </c>
      <c r="M45" s="65">
        <v>458</v>
      </c>
      <c r="N45" s="65" t="s">
        <v>239</v>
      </c>
      <c r="O45" s="56" t="s">
        <v>300</v>
      </c>
      <c r="P45" s="65">
        <v>119</v>
      </c>
      <c r="Q45" s="56" t="s">
        <v>241</v>
      </c>
      <c r="R45" s="234">
        <v>1</v>
      </c>
      <c r="S45" s="235">
        <v>4</v>
      </c>
      <c r="T45" s="235">
        <v>1</v>
      </c>
      <c r="U45" s="236" t="s">
        <v>316</v>
      </c>
      <c r="V45" s="235">
        <v>3</v>
      </c>
      <c r="W45" s="235">
        <v>24</v>
      </c>
      <c r="X45" s="235"/>
      <c r="Y45" s="235"/>
      <c r="Z45" s="235"/>
      <c r="AA45" s="244" t="s">
        <v>317</v>
      </c>
      <c r="AB45" s="245">
        <v>43040</v>
      </c>
      <c r="AC45" s="235"/>
      <c r="AD45" s="235">
        <v>1</v>
      </c>
      <c r="AE45" s="235"/>
      <c r="AF45" s="235">
        <v>1</v>
      </c>
      <c r="AG45" s="246" t="s">
        <v>318</v>
      </c>
      <c r="AH45" s="247" t="s">
        <v>319</v>
      </c>
      <c r="AI45" s="248">
        <v>0.75</v>
      </c>
      <c r="AJ45" s="235">
        <v>0</v>
      </c>
      <c r="AK45" s="226"/>
      <c r="AL45" s="249" t="s">
        <v>320</v>
      </c>
    </row>
    <row r="46" spans="1:38" ht="123.75">
      <c r="A46" s="209" t="s">
        <v>298</v>
      </c>
      <c r="B46" s="65"/>
      <c r="C46" s="65" t="s">
        <v>55</v>
      </c>
      <c r="D46" s="210"/>
      <c r="E46" s="211" t="s">
        <v>299</v>
      </c>
      <c r="F46" s="212">
        <v>0</v>
      </c>
      <c r="G46" s="212">
        <v>0</v>
      </c>
      <c r="H46" s="212">
        <v>0</v>
      </c>
      <c r="I46" s="213">
        <v>119</v>
      </c>
      <c r="J46" s="214">
        <f t="shared" si="4"/>
        <v>119</v>
      </c>
      <c r="K46" s="211" t="s">
        <v>270</v>
      </c>
      <c r="L46" s="211" t="s">
        <v>271</v>
      </c>
      <c r="M46" s="65">
        <v>458</v>
      </c>
      <c r="N46" s="65" t="s">
        <v>239</v>
      </c>
      <c r="O46" s="56" t="s">
        <v>300</v>
      </c>
      <c r="P46" s="65">
        <v>119</v>
      </c>
      <c r="Q46" s="56" t="s">
        <v>241</v>
      </c>
      <c r="R46" s="234">
        <v>1</v>
      </c>
      <c r="S46" s="235">
        <v>4</v>
      </c>
      <c r="T46" s="235">
        <v>1</v>
      </c>
      <c r="U46" s="236" t="s">
        <v>321</v>
      </c>
      <c r="V46" s="235">
        <v>3</v>
      </c>
      <c r="W46" s="235">
        <v>24</v>
      </c>
      <c r="X46" s="235"/>
      <c r="Y46" s="235"/>
      <c r="Z46" s="235"/>
      <c r="AA46" s="244" t="s">
        <v>322</v>
      </c>
      <c r="AB46" s="237">
        <v>43040</v>
      </c>
      <c r="AC46" s="235"/>
      <c r="AD46" s="235">
        <v>1</v>
      </c>
      <c r="AE46" s="235"/>
      <c r="AF46" s="235">
        <v>1</v>
      </c>
      <c r="AG46" s="246" t="s">
        <v>318</v>
      </c>
      <c r="AH46" s="247" t="s">
        <v>319</v>
      </c>
      <c r="AI46" s="248">
        <v>0.75</v>
      </c>
      <c r="AJ46" s="235">
        <v>0</v>
      </c>
      <c r="AK46" s="226"/>
      <c r="AL46" s="249" t="s">
        <v>320</v>
      </c>
    </row>
    <row r="47" spans="1:38" ht="123.75">
      <c r="A47" s="209" t="s">
        <v>298</v>
      </c>
      <c r="B47" s="65"/>
      <c r="C47" s="65" t="s">
        <v>55</v>
      </c>
      <c r="D47" s="210"/>
      <c r="E47" s="211" t="s">
        <v>299</v>
      </c>
      <c r="F47" s="212">
        <v>0</v>
      </c>
      <c r="G47" s="212">
        <v>0</v>
      </c>
      <c r="H47" s="212">
        <v>0</v>
      </c>
      <c r="I47" s="213">
        <v>119</v>
      </c>
      <c r="J47" s="214">
        <f t="shared" si="4"/>
        <v>119</v>
      </c>
      <c r="K47" s="211" t="s">
        <v>270</v>
      </c>
      <c r="L47" s="211" t="s">
        <v>271</v>
      </c>
      <c r="M47" s="65">
        <v>458</v>
      </c>
      <c r="N47" s="65" t="s">
        <v>239</v>
      </c>
      <c r="O47" s="56" t="s">
        <v>300</v>
      </c>
      <c r="P47" s="65">
        <v>119</v>
      </c>
      <c r="Q47" s="56" t="s">
        <v>241</v>
      </c>
      <c r="R47" s="234">
        <v>1</v>
      </c>
      <c r="S47" s="235">
        <v>4</v>
      </c>
      <c r="T47" s="235">
        <v>1</v>
      </c>
      <c r="U47" s="236" t="s">
        <v>323</v>
      </c>
      <c r="V47" s="235">
        <v>3</v>
      </c>
      <c r="W47" s="235">
        <v>24</v>
      </c>
      <c r="X47" s="235"/>
      <c r="Y47" s="235"/>
      <c r="Z47" s="235"/>
      <c r="AA47" s="244" t="s">
        <v>324</v>
      </c>
      <c r="AB47" s="237">
        <v>43040</v>
      </c>
      <c r="AC47" s="235"/>
      <c r="AD47" s="235">
        <v>1</v>
      </c>
      <c r="AE47" s="235">
        <v>1</v>
      </c>
      <c r="AF47" s="235"/>
      <c r="AG47" s="246" t="s">
        <v>318</v>
      </c>
      <c r="AH47" s="247" t="s">
        <v>319</v>
      </c>
      <c r="AI47" s="248">
        <v>0.8</v>
      </c>
      <c r="AJ47" s="235">
        <v>0</v>
      </c>
      <c r="AK47" s="226"/>
      <c r="AL47" s="249" t="s">
        <v>320</v>
      </c>
    </row>
    <row r="48" spans="1:38" ht="123.75">
      <c r="A48" s="209" t="s">
        <v>298</v>
      </c>
      <c r="B48" s="65"/>
      <c r="C48" s="65" t="s">
        <v>55</v>
      </c>
      <c r="D48" s="210"/>
      <c r="E48" s="211" t="s">
        <v>299</v>
      </c>
      <c r="F48" s="212">
        <v>0</v>
      </c>
      <c r="G48" s="212">
        <v>0</v>
      </c>
      <c r="H48" s="212">
        <v>0</v>
      </c>
      <c r="I48" s="213">
        <v>119</v>
      </c>
      <c r="J48" s="214">
        <f t="shared" si="4"/>
        <v>119</v>
      </c>
      <c r="K48" s="211" t="s">
        <v>270</v>
      </c>
      <c r="L48" s="211" t="s">
        <v>271</v>
      </c>
      <c r="M48" s="65">
        <v>458</v>
      </c>
      <c r="N48" s="65" t="s">
        <v>239</v>
      </c>
      <c r="O48" s="56" t="s">
        <v>300</v>
      </c>
      <c r="P48" s="65">
        <v>119</v>
      </c>
      <c r="Q48" s="56" t="s">
        <v>241</v>
      </c>
      <c r="R48" s="234">
        <v>1</v>
      </c>
      <c r="S48" s="235">
        <v>4</v>
      </c>
      <c r="T48" s="235">
        <v>1</v>
      </c>
      <c r="U48" s="236" t="s">
        <v>325</v>
      </c>
      <c r="V48" s="235">
        <v>3</v>
      </c>
      <c r="W48" s="235">
        <v>24</v>
      </c>
      <c r="X48" s="235"/>
      <c r="Y48" s="235"/>
      <c r="Z48" s="235"/>
      <c r="AA48" s="244" t="s">
        <v>297</v>
      </c>
      <c r="AB48" s="237">
        <v>43040</v>
      </c>
      <c r="AC48" s="235"/>
      <c r="AD48" s="235">
        <v>1</v>
      </c>
      <c r="AE48" s="235"/>
      <c r="AF48" s="235">
        <v>1</v>
      </c>
      <c r="AG48" s="246" t="s">
        <v>318</v>
      </c>
      <c r="AH48" s="247" t="s">
        <v>319</v>
      </c>
      <c r="AI48" s="248">
        <v>0.6</v>
      </c>
      <c r="AJ48" s="235">
        <v>0</v>
      </c>
      <c r="AK48" s="226"/>
      <c r="AL48" s="249" t="s">
        <v>320</v>
      </c>
    </row>
    <row r="49" spans="1:38" ht="123.75">
      <c r="A49" s="209" t="s">
        <v>298</v>
      </c>
      <c r="B49" s="65"/>
      <c r="C49" s="65" t="s">
        <v>55</v>
      </c>
      <c r="D49" s="210"/>
      <c r="E49" s="211" t="s">
        <v>299</v>
      </c>
      <c r="F49" s="212">
        <v>0</v>
      </c>
      <c r="G49" s="212">
        <v>0</v>
      </c>
      <c r="H49" s="212">
        <v>0</v>
      </c>
      <c r="I49" s="213">
        <v>119</v>
      </c>
      <c r="J49" s="214">
        <f t="shared" si="4"/>
        <v>119</v>
      </c>
      <c r="K49" s="211" t="s">
        <v>270</v>
      </c>
      <c r="L49" s="211" t="s">
        <v>271</v>
      </c>
      <c r="M49" s="65">
        <v>458</v>
      </c>
      <c r="N49" s="65" t="s">
        <v>239</v>
      </c>
      <c r="O49" s="56" t="s">
        <v>300</v>
      </c>
      <c r="P49" s="65">
        <v>119</v>
      </c>
      <c r="Q49" s="56" t="s">
        <v>241</v>
      </c>
      <c r="R49" s="234">
        <v>1</v>
      </c>
      <c r="S49" s="235">
        <v>1</v>
      </c>
      <c r="T49" s="235">
        <v>1</v>
      </c>
      <c r="U49" s="236" t="s">
        <v>326</v>
      </c>
      <c r="V49" s="235">
        <v>3</v>
      </c>
      <c r="W49" s="235">
        <v>24</v>
      </c>
      <c r="X49" s="235"/>
      <c r="Y49" s="235"/>
      <c r="Z49" s="235"/>
      <c r="AA49" s="244" t="s">
        <v>327</v>
      </c>
      <c r="AB49" s="237">
        <v>43040</v>
      </c>
      <c r="AC49" s="235"/>
      <c r="AD49" s="235">
        <v>1</v>
      </c>
      <c r="AE49" s="235">
        <v>1</v>
      </c>
      <c r="AF49" s="235"/>
      <c r="AG49" s="246" t="s">
        <v>318</v>
      </c>
      <c r="AH49" s="247" t="s">
        <v>319</v>
      </c>
      <c r="AI49" s="248">
        <v>0.6</v>
      </c>
      <c r="AJ49" s="235">
        <v>0</v>
      </c>
      <c r="AK49" s="226"/>
      <c r="AL49" s="249" t="s">
        <v>320</v>
      </c>
    </row>
    <row r="50" spans="1:38" ht="123.75">
      <c r="A50" s="209" t="s">
        <v>298</v>
      </c>
      <c r="B50" s="65"/>
      <c r="C50" s="65" t="s">
        <v>55</v>
      </c>
      <c r="D50" s="210"/>
      <c r="E50" s="211" t="s">
        <v>299</v>
      </c>
      <c r="F50" s="212">
        <v>0</v>
      </c>
      <c r="G50" s="212">
        <v>0</v>
      </c>
      <c r="H50" s="212">
        <v>0</v>
      </c>
      <c r="I50" s="213">
        <v>119</v>
      </c>
      <c r="J50" s="214">
        <f t="shared" si="4"/>
        <v>119</v>
      </c>
      <c r="K50" s="211" t="s">
        <v>270</v>
      </c>
      <c r="L50" s="211" t="s">
        <v>271</v>
      </c>
      <c r="M50" s="65">
        <v>458</v>
      </c>
      <c r="N50" s="65" t="s">
        <v>239</v>
      </c>
      <c r="O50" s="56" t="s">
        <v>300</v>
      </c>
      <c r="P50" s="65">
        <v>119</v>
      </c>
      <c r="Q50" s="56" t="s">
        <v>241</v>
      </c>
      <c r="R50" s="234">
        <v>1</v>
      </c>
      <c r="S50" s="235">
        <v>1</v>
      </c>
      <c r="T50" s="235">
        <v>1</v>
      </c>
      <c r="U50" s="236" t="s">
        <v>328</v>
      </c>
      <c r="V50" s="235">
        <v>3</v>
      </c>
      <c r="W50" s="235">
        <v>24</v>
      </c>
      <c r="X50" s="235"/>
      <c r="Y50" s="235"/>
      <c r="Z50" s="235"/>
      <c r="AA50" s="244" t="s">
        <v>329</v>
      </c>
      <c r="AB50" s="237">
        <v>43040</v>
      </c>
      <c r="AC50" s="235"/>
      <c r="AD50" s="235">
        <v>1</v>
      </c>
      <c r="AE50" s="235">
        <v>1</v>
      </c>
      <c r="AF50" s="235"/>
      <c r="AG50" s="246" t="s">
        <v>318</v>
      </c>
      <c r="AH50" s="247" t="s">
        <v>319</v>
      </c>
      <c r="AI50" s="248">
        <v>0.6</v>
      </c>
      <c r="AJ50" s="235">
        <v>0</v>
      </c>
      <c r="AK50" s="226"/>
      <c r="AL50" s="249" t="s">
        <v>320</v>
      </c>
    </row>
    <row r="51" spans="1:38" ht="191.25">
      <c r="A51" s="209" t="s">
        <v>298</v>
      </c>
      <c r="B51" s="65"/>
      <c r="C51" s="65" t="s">
        <v>55</v>
      </c>
      <c r="D51" s="210"/>
      <c r="E51" s="211" t="s">
        <v>299</v>
      </c>
      <c r="F51" s="212">
        <v>0</v>
      </c>
      <c r="G51" s="212">
        <v>0</v>
      </c>
      <c r="H51" s="212">
        <v>0</v>
      </c>
      <c r="I51" s="213">
        <v>119</v>
      </c>
      <c r="J51" s="214">
        <f t="shared" si="4"/>
        <v>119</v>
      </c>
      <c r="K51" s="211" t="s">
        <v>270</v>
      </c>
      <c r="L51" s="211" t="s">
        <v>271</v>
      </c>
      <c r="M51" s="65">
        <v>458</v>
      </c>
      <c r="N51" s="65" t="s">
        <v>239</v>
      </c>
      <c r="O51" s="56" t="s">
        <v>300</v>
      </c>
      <c r="P51" s="65">
        <v>119</v>
      </c>
      <c r="Q51" s="56" t="s">
        <v>241</v>
      </c>
      <c r="R51" s="234">
        <v>1</v>
      </c>
      <c r="S51" s="235">
        <v>3</v>
      </c>
      <c r="T51" s="235">
        <v>1</v>
      </c>
      <c r="U51" s="52" t="s">
        <v>330</v>
      </c>
      <c r="V51" s="235">
        <v>3</v>
      </c>
      <c r="W51" s="235">
        <v>8</v>
      </c>
      <c r="X51" s="235"/>
      <c r="Y51" s="235"/>
      <c r="Z51" s="235"/>
      <c r="AA51" s="52" t="s">
        <v>331</v>
      </c>
      <c r="AB51" s="250">
        <v>43055</v>
      </c>
      <c r="AC51" s="235"/>
      <c r="AD51" s="51">
        <v>1</v>
      </c>
      <c r="AE51" s="235"/>
      <c r="AF51" s="51">
        <v>1</v>
      </c>
      <c r="AG51" s="56" t="s">
        <v>332</v>
      </c>
      <c r="AH51" s="57" t="s">
        <v>333</v>
      </c>
      <c r="AI51" s="240">
        <v>100</v>
      </c>
      <c r="AJ51" s="235">
        <v>5</v>
      </c>
      <c r="AK51" s="226"/>
      <c r="AL51" s="251"/>
    </row>
    <row r="52" spans="1:38" ht="191.25">
      <c r="A52" s="209" t="s">
        <v>298</v>
      </c>
      <c r="B52" s="65"/>
      <c r="C52" s="65" t="s">
        <v>55</v>
      </c>
      <c r="D52" s="210"/>
      <c r="E52" s="211" t="s">
        <v>299</v>
      </c>
      <c r="F52" s="212">
        <v>0</v>
      </c>
      <c r="G52" s="212">
        <v>0</v>
      </c>
      <c r="H52" s="212">
        <v>0</v>
      </c>
      <c r="I52" s="213">
        <v>119</v>
      </c>
      <c r="J52" s="214">
        <f t="shared" si="4"/>
        <v>119</v>
      </c>
      <c r="K52" s="211" t="s">
        <v>270</v>
      </c>
      <c r="L52" s="211" t="s">
        <v>271</v>
      </c>
      <c r="M52" s="65">
        <v>458</v>
      </c>
      <c r="N52" s="65" t="s">
        <v>239</v>
      </c>
      <c r="O52" s="56" t="s">
        <v>300</v>
      </c>
      <c r="P52" s="65">
        <v>119</v>
      </c>
      <c r="Q52" s="56" t="s">
        <v>241</v>
      </c>
      <c r="R52" s="234">
        <v>1</v>
      </c>
      <c r="S52" s="235">
        <v>3</v>
      </c>
      <c r="T52" s="235">
        <v>1</v>
      </c>
      <c r="U52" s="52" t="s">
        <v>334</v>
      </c>
      <c r="V52" s="235">
        <v>3</v>
      </c>
      <c r="W52" s="235">
        <v>8</v>
      </c>
      <c r="X52" s="235"/>
      <c r="Y52" s="235"/>
      <c r="Z52" s="235"/>
      <c r="AA52" s="52" t="s">
        <v>335</v>
      </c>
      <c r="AB52" s="250">
        <v>43038</v>
      </c>
      <c r="AC52" s="235"/>
      <c r="AD52" s="51">
        <v>1</v>
      </c>
      <c r="AE52" s="235"/>
      <c r="AF52" s="51">
        <v>1</v>
      </c>
      <c r="AG52" s="56" t="s">
        <v>332</v>
      </c>
      <c r="AH52" s="57" t="s">
        <v>333</v>
      </c>
      <c r="AI52" s="240">
        <v>100</v>
      </c>
      <c r="AJ52" s="235">
        <v>5</v>
      </c>
      <c r="AK52" s="226"/>
      <c r="AL52" s="251"/>
    </row>
    <row r="53" spans="1:38" ht="191.25">
      <c r="A53" s="209" t="s">
        <v>298</v>
      </c>
      <c r="B53" s="65"/>
      <c r="C53" s="65" t="s">
        <v>55</v>
      </c>
      <c r="D53" s="210"/>
      <c r="E53" s="211" t="s">
        <v>299</v>
      </c>
      <c r="F53" s="212">
        <v>0</v>
      </c>
      <c r="G53" s="212">
        <v>0</v>
      </c>
      <c r="H53" s="212">
        <v>0</v>
      </c>
      <c r="I53" s="213">
        <v>119</v>
      </c>
      <c r="J53" s="214">
        <f t="shared" si="4"/>
        <v>119</v>
      </c>
      <c r="K53" s="211" t="s">
        <v>270</v>
      </c>
      <c r="L53" s="211" t="s">
        <v>271</v>
      </c>
      <c r="M53" s="65">
        <v>458</v>
      </c>
      <c r="N53" s="65" t="s">
        <v>239</v>
      </c>
      <c r="O53" s="56" t="s">
        <v>300</v>
      </c>
      <c r="P53" s="65">
        <v>119</v>
      </c>
      <c r="Q53" s="56" t="s">
        <v>241</v>
      </c>
      <c r="R53" s="234">
        <v>1</v>
      </c>
      <c r="S53" s="235">
        <v>3</v>
      </c>
      <c r="T53" s="235">
        <v>1</v>
      </c>
      <c r="U53" s="52" t="s">
        <v>336</v>
      </c>
      <c r="V53" s="235">
        <v>3</v>
      </c>
      <c r="W53" s="235">
        <v>8</v>
      </c>
      <c r="X53" s="235"/>
      <c r="Y53" s="235"/>
      <c r="Z53" s="235"/>
      <c r="AA53" s="52" t="s">
        <v>337</v>
      </c>
      <c r="AB53" s="250">
        <v>43054</v>
      </c>
      <c r="AC53" s="235"/>
      <c r="AD53" s="51">
        <v>1</v>
      </c>
      <c r="AE53" s="235"/>
      <c r="AF53" s="51">
        <v>1</v>
      </c>
      <c r="AG53" s="56" t="s">
        <v>332</v>
      </c>
      <c r="AH53" s="57" t="s">
        <v>333</v>
      </c>
      <c r="AI53" s="240">
        <v>100</v>
      </c>
      <c r="AJ53" s="235">
        <v>5</v>
      </c>
      <c r="AK53" s="226"/>
      <c r="AL53" s="251"/>
    </row>
    <row r="54" spans="1:38" ht="191.25">
      <c r="A54" s="209" t="s">
        <v>298</v>
      </c>
      <c r="B54" s="65"/>
      <c r="C54" s="65" t="s">
        <v>55</v>
      </c>
      <c r="D54" s="210"/>
      <c r="E54" s="211" t="s">
        <v>299</v>
      </c>
      <c r="F54" s="212">
        <v>0</v>
      </c>
      <c r="G54" s="212">
        <v>0</v>
      </c>
      <c r="H54" s="212">
        <v>0</v>
      </c>
      <c r="I54" s="213">
        <v>119</v>
      </c>
      <c r="J54" s="214">
        <f t="shared" si="4"/>
        <v>119</v>
      </c>
      <c r="K54" s="211" t="s">
        <v>270</v>
      </c>
      <c r="L54" s="211" t="s">
        <v>271</v>
      </c>
      <c r="M54" s="65">
        <v>458</v>
      </c>
      <c r="N54" s="65" t="s">
        <v>239</v>
      </c>
      <c r="O54" s="56" t="s">
        <v>300</v>
      </c>
      <c r="P54" s="65">
        <v>119</v>
      </c>
      <c r="Q54" s="56" t="s">
        <v>241</v>
      </c>
      <c r="R54" s="234">
        <v>1</v>
      </c>
      <c r="S54" s="235">
        <v>3</v>
      </c>
      <c r="T54" s="235">
        <v>1</v>
      </c>
      <c r="U54" s="52" t="s">
        <v>338</v>
      </c>
      <c r="V54" s="235">
        <v>3</v>
      </c>
      <c r="W54" s="235">
        <v>8</v>
      </c>
      <c r="X54" s="235"/>
      <c r="Y54" s="235"/>
      <c r="Z54" s="235"/>
      <c r="AA54" s="52" t="s">
        <v>339</v>
      </c>
      <c r="AB54" s="250">
        <v>43046</v>
      </c>
      <c r="AC54" s="235"/>
      <c r="AD54" s="51">
        <v>1</v>
      </c>
      <c r="AE54" s="51">
        <v>1</v>
      </c>
      <c r="AF54" s="235"/>
      <c r="AG54" s="56" t="s">
        <v>332</v>
      </c>
      <c r="AH54" s="57" t="s">
        <v>333</v>
      </c>
      <c r="AI54" s="240">
        <v>100</v>
      </c>
      <c r="AJ54" s="235">
        <v>5</v>
      </c>
      <c r="AK54" s="226"/>
      <c r="AL54" s="251"/>
    </row>
    <row r="55" spans="1:38" ht="191.25">
      <c r="A55" s="209" t="s">
        <v>298</v>
      </c>
      <c r="B55" s="65"/>
      <c r="C55" s="65" t="s">
        <v>55</v>
      </c>
      <c r="D55" s="210"/>
      <c r="E55" s="211" t="s">
        <v>299</v>
      </c>
      <c r="F55" s="212">
        <v>0</v>
      </c>
      <c r="G55" s="212">
        <v>0</v>
      </c>
      <c r="H55" s="212">
        <v>0</v>
      </c>
      <c r="I55" s="213">
        <v>119</v>
      </c>
      <c r="J55" s="214">
        <f t="shared" si="4"/>
        <v>119</v>
      </c>
      <c r="K55" s="211" t="s">
        <v>270</v>
      </c>
      <c r="L55" s="211" t="s">
        <v>271</v>
      </c>
      <c r="M55" s="65">
        <v>458</v>
      </c>
      <c r="N55" s="65" t="s">
        <v>239</v>
      </c>
      <c r="O55" s="56" t="s">
        <v>300</v>
      </c>
      <c r="P55" s="65">
        <v>119</v>
      </c>
      <c r="Q55" s="56" t="s">
        <v>241</v>
      </c>
      <c r="R55" s="234">
        <v>1</v>
      </c>
      <c r="S55" s="235">
        <v>3</v>
      </c>
      <c r="T55" s="235">
        <v>1</v>
      </c>
      <c r="U55" s="52" t="s">
        <v>340</v>
      </c>
      <c r="V55" s="235">
        <v>3</v>
      </c>
      <c r="W55" s="235">
        <v>8</v>
      </c>
      <c r="X55" s="235"/>
      <c r="Y55" s="235"/>
      <c r="Z55" s="235"/>
      <c r="AA55" s="52" t="s">
        <v>341</v>
      </c>
      <c r="AB55" s="250">
        <v>43058</v>
      </c>
      <c r="AC55" s="235"/>
      <c r="AD55" s="51">
        <v>1</v>
      </c>
      <c r="AE55" s="51">
        <v>1</v>
      </c>
      <c r="AF55" s="235"/>
      <c r="AG55" s="56" t="s">
        <v>332</v>
      </c>
      <c r="AH55" s="57" t="s">
        <v>333</v>
      </c>
      <c r="AI55" s="240">
        <v>100</v>
      </c>
      <c r="AJ55" s="235">
        <v>5</v>
      </c>
      <c r="AK55" s="226"/>
      <c r="AL55" s="251"/>
    </row>
    <row r="56" spans="1:38" ht="157.5">
      <c r="A56" s="209" t="s">
        <v>298</v>
      </c>
      <c r="B56" s="65"/>
      <c r="C56" s="65" t="s">
        <v>55</v>
      </c>
      <c r="D56" s="210"/>
      <c r="E56" s="211" t="s">
        <v>299</v>
      </c>
      <c r="F56" s="212">
        <v>0</v>
      </c>
      <c r="G56" s="212">
        <v>0</v>
      </c>
      <c r="H56" s="212">
        <v>0</v>
      </c>
      <c r="I56" s="213">
        <v>119</v>
      </c>
      <c r="J56" s="214">
        <f t="shared" si="4"/>
        <v>119</v>
      </c>
      <c r="K56" s="211" t="s">
        <v>270</v>
      </c>
      <c r="L56" s="211" t="s">
        <v>271</v>
      </c>
      <c r="M56" s="65">
        <v>458</v>
      </c>
      <c r="N56" s="65" t="s">
        <v>239</v>
      </c>
      <c r="O56" s="56" t="s">
        <v>300</v>
      </c>
      <c r="P56" s="65">
        <v>119</v>
      </c>
      <c r="Q56" s="56" t="s">
        <v>241</v>
      </c>
      <c r="R56" s="40">
        <v>1</v>
      </c>
      <c r="S56" s="51">
        <v>3</v>
      </c>
      <c r="T56" s="51">
        <v>1</v>
      </c>
      <c r="U56" s="252" t="s">
        <v>342</v>
      </c>
      <c r="V56" s="51">
        <v>3</v>
      </c>
      <c r="W56" s="51">
        <v>5</v>
      </c>
      <c r="X56" s="51"/>
      <c r="Y56" s="51"/>
      <c r="Z56" s="51">
        <v>0</v>
      </c>
      <c r="AA56" s="52" t="s">
        <v>343</v>
      </c>
      <c r="AB56" s="250">
        <v>43054</v>
      </c>
      <c r="AC56" s="51"/>
      <c r="AD56" s="51">
        <v>1</v>
      </c>
      <c r="AE56" s="51"/>
      <c r="AF56" s="51">
        <v>1</v>
      </c>
      <c r="AG56" s="56" t="s">
        <v>344</v>
      </c>
      <c r="AH56" s="253" t="s">
        <v>345</v>
      </c>
      <c r="AI56" s="219">
        <v>1</v>
      </c>
      <c r="AJ56" s="52">
        <v>5</v>
      </c>
      <c r="AK56" s="253"/>
      <c r="AL56" s="254"/>
    </row>
    <row r="57" spans="1:38" ht="116.25">
      <c r="A57" s="209" t="s">
        <v>298</v>
      </c>
      <c r="B57" s="65"/>
      <c r="C57" s="65" t="s">
        <v>55</v>
      </c>
      <c r="D57" s="210"/>
      <c r="E57" s="211" t="s">
        <v>299</v>
      </c>
      <c r="F57" s="212">
        <v>0</v>
      </c>
      <c r="G57" s="212">
        <v>0</v>
      </c>
      <c r="H57" s="212">
        <v>0</v>
      </c>
      <c r="I57" s="213">
        <v>119</v>
      </c>
      <c r="J57" s="214">
        <f t="shared" si="4"/>
        <v>119</v>
      </c>
      <c r="K57" s="211" t="s">
        <v>270</v>
      </c>
      <c r="L57" s="211" t="s">
        <v>271</v>
      </c>
      <c r="M57" s="65">
        <v>458</v>
      </c>
      <c r="N57" s="65" t="s">
        <v>239</v>
      </c>
      <c r="O57" s="56" t="s">
        <v>300</v>
      </c>
      <c r="P57" s="65">
        <v>119</v>
      </c>
      <c r="Q57" s="56" t="s">
        <v>241</v>
      </c>
      <c r="R57" s="40">
        <v>1</v>
      </c>
      <c r="S57" s="51">
        <v>3</v>
      </c>
      <c r="T57" s="51">
        <v>6</v>
      </c>
      <c r="U57" s="252" t="s">
        <v>346</v>
      </c>
      <c r="V57" s="51">
        <v>3</v>
      </c>
      <c r="W57" s="51">
        <v>3</v>
      </c>
      <c r="X57" s="51"/>
      <c r="Y57" s="51"/>
      <c r="Z57" s="51">
        <v>0</v>
      </c>
      <c r="AA57" s="52" t="s">
        <v>347</v>
      </c>
      <c r="AB57" s="250">
        <v>43054</v>
      </c>
      <c r="AC57" s="51"/>
      <c r="AD57" s="51">
        <v>1</v>
      </c>
      <c r="AE57" s="51"/>
      <c r="AF57" s="51">
        <v>1</v>
      </c>
      <c r="AG57" s="56" t="s">
        <v>348</v>
      </c>
      <c r="AH57" s="253" t="s">
        <v>349</v>
      </c>
      <c r="AI57" s="219">
        <v>1</v>
      </c>
      <c r="AJ57" s="52">
        <v>3</v>
      </c>
      <c r="AK57" s="253"/>
      <c r="AL57" s="254"/>
    </row>
    <row r="58" spans="1:38" ht="116.25">
      <c r="A58" s="209" t="s">
        <v>298</v>
      </c>
      <c r="B58" s="65"/>
      <c r="C58" s="65" t="s">
        <v>55</v>
      </c>
      <c r="D58" s="210"/>
      <c r="E58" s="211" t="s">
        <v>299</v>
      </c>
      <c r="F58" s="212">
        <v>0</v>
      </c>
      <c r="G58" s="212">
        <v>0</v>
      </c>
      <c r="H58" s="212">
        <v>0</v>
      </c>
      <c r="I58" s="213">
        <v>119</v>
      </c>
      <c r="J58" s="214">
        <f t="shared" si="4"/>
        <v>119</v>
      </c>
      <c r="K58" s="211" t="s">
        <v>270</v>
      </c>
      <c r="L58" s="211" t="s">
        <v>271</v>
      </c>
      <c r="M58" s="65">
        <v>458</v>
      </c>
      <c r="N58" s="65" t="s">
        <v>239</v>
      </c>
      <c r="O58" s="56" t="s">
        <v>300</v>
      </c>
      <c r="P58" s="65">
        <v>119</v>
      </c>
      <c r="Q58" s="56" t="s">
        <v>241</v>
      </c>
      <c r="R58" s="40">
        <v>1</v>
      </c>
      <c r="S58" s="51">
        <v>8</v>
      </c>
      <c r="T58" s="51">
        <v>6</v>
      </c>
      <c r="U58" s="252" t="s">
        <v>350</v>
      </c>
      <c r="V58" s="51">
        <v>3</v>
      </c>
      <c r="W58" s="51">
        <v>3</v>
      </c>
      <c r="X58" s="51"/>
      <c r="Y58" s="51"/>
      <c r="Z58" s="51">
        <v>0</v>
      </c>
      <c r="AA58" s="52" t="s">
        <v>351</v>
      </c>
      <c r="AB58" s="250">
        <v>43042</v>
      </c>
      <c r="AC58" s="51"/>
      <c r="AD58" s="51">
        <v>1</v>
      </c>
      <c r="AE58" s="51"/>
      <c r="AF58" s="51">
        <v>1</v>
      </c>
      <c r="AG58" s="56" t="s">
        <v>352</v>
      </c>
      <c r="AH58" s="253" t="s">
        <v>353</v>
      </c>
      <c r="AI58" s="219">
        <v>1</v>
      </c>
      <c r="AJ58" s="52">
        <v>3</v>
      </c>
      <c r="AK58" s="253"/>
      <c r="AL58" s="254"/>
    </row>
    <row r="59" spans="1:38" ht="157.5">
      <c r="A59" s="209" t="s">
        <v>298</v>
      </c>
      <c r="B59" s="65"/>
      <c r="C59" s="65" t="s">
        <v>55</v>
      </c>
      <c r="D59" s="210"/>
      <c r="E59" s="211" t="s">
        <v>299</v>
      </c>
      <c r="F59" s="212">
        <v>0</v>
      </c>
      <c r="G59" s="212">
        <v>0</v>
      </c>
      <c r="H59" s="212">
        <v>0</v>
      </c>
      <c r="I59" s="213">
        <v>119</v>
      </c>
      <c r="J59" s="214">
        <f t="shared" si="4"/>
        <v>119</v>
      </c>
      <c r="K59" s="211" t="s">
        <v>270</v>
      </c>
      <c r="L59" s="211" t="s">
        <v>271</v>
      </c>
      <c r="M59" s="65">
        <v>458</v>
      </c>
      <c r="N59" s="65" t="s">
        <v>239</v>
      </c>
      <c r="O59" s="56" t="s">
        <v>300</v>
      </c>
      <c r="P59" s="65">
        <v>119</v>
      </c>
      <c r="Q59" s="56" t="s">
        <v>241</v>
      </c>
      <c r="R59" s="40">
        <v>1</v>
      </c>
      <c r="S59" s="51">
        <v>8</v>
      </c>
      <c r="T59" s="51">
        <v>6</v>
      </c>
      <c r="U59" s="252" t="s">
        <v>354</v>
      </c>
      <c r="V59" s="51">
        <v>3</v>
      </c>
      <c r="W59" s="51">
        <v>5</v>
      </c>
      <c r="X59" s="51"/>
      <c r="Y59" s="51"/>
      <c r="Z59" s="51">
        <v>0</v>
      </c>
      <c r="AA59" s="52" t="s">
        <v>355</v>
      </c>
      <c r="AB59" s="250">
        <v>43050</v>
      </c>
      <c r="AC59" s="51"/>
      <c r="AD59" s="51">
        <v>1</v>
      </c>
      <c r="AE59" s="51"/>
      <c r="AF59" s="51">
        <v>1</v>
      </c>
      <c r="AG59" s="56" t="s">
        <v>356</v>
      </c>
      <c r="AH59" s="253" t="s">
        <v>357</v>
      </c>
      <c r="AI59" s="219">
        <v>1</v>
      </c>
      <c r="AJ59" s="52" t="s">
        <v>358</v>
      </c>
      <c r="AK59" s="253"/>
      <c r="AL59" s="254"/>
    </row>
    <row r="60" spans="1:38" ht="157.5">
      <c r="A60" s="209" t="s">
        <v>298</v>
      </c>
      <c r="B60" s="65"/>
      <c r="C60" s="65" t="s">
        <v>55</v>
      </c>
      <c r="D60" s="210"/>
      <c r="E60" s="211" t="s">
        <v>299</v>
      </c>
      <c r="F60" s="212">
        <v>0</v>
      </c>
      <c r="G60" s="212">
        <v>0</v>
      </c>
      <c r="H60" s="212">
        <v>0</v>
      </c>
      <c r="I60" s="213">
        <v>119</v>
      </c>
      <c r="J60" s="214">
        <f t="shared" si="4"/>
        <v>119</v>
      </c>
      <c r="K60" s="211" t="s">
        <v>270</v>
      </c>
      <c r="L60" s="211" t="s">
        <v>271</v>
      </c>
      <c r="M60" s="65">
        <v>458</v>
      </c>
      <c r="N60" s="65" t="s">
        <v>239</v>
      </c>
      <c r="O60" s="56" t="s">
        <v>300</v>
      </c>
      <c r="P60" s="65">
        <v>119</v>
      </c>
      <c r="Q60" s="56" t="s">
        <v>241</v>
      </c>
      <c r="R60" s="40">
        <v>1</v>
      </c>
      <c r="S60" s="51">
        <v>2</v>
      </c>
      <c r="T60" s="51">
        <v>6</v>
      </c>
      <c r="U60" s="252" t="s">
        <v>359</v>
      </c>
      <c r="V60" s="51">
        <v>3</v>
      </c>
      <c r="W60" s="51">
        <v>5</v>
      </c>
      <c r="X60" s="51"/>
      <c r="Y60" s="51"/>
      <c r="Z60" s="51">
        <v>0</v>
      </c>
      <c r="AA60" s="52" t="s">
        <v>317</v>
      </c>
      <c r="AB60" s="250">
        <v>43033</v>
      </c>
      <c r="AC60" s="51"/>
      <c r="AD60" s="51">
        <v>1</v>
      </c>
      <c r="AE60" s="51"/>
      <c r="AF60" s="51">
        <v>1</v>
      </c>
      <c r="AG60" s="56" t="s">
        <v>360</v>
      </c>
      <c r="AH60" s="253" t="s">
        <v>361</v>
      </c>
      <c r="AI60" s="219">
        <v>1</v>
      </c>
      <c r="AJ60" s="52">
        <v>5</v>
      </c>
      <c r="AK60" s="253"/>
      <c r="AL60" s="254"/>
    </row>
    <row r="61" spans="1:38" ht="116.25">
      <c r="A61" s="209" t="s">
        <v>298</v>
      </c>
      <c r="B61" s="65"/>
      <c r="C61" s="65" t="s">
        <v>55</v>
      </c>
      <c r="D61" s="210"/>
      <c r="E61" s="211" t="s">
        <v>299</v>
      </c>
      <c r="F61" s="212">
        <v>0</v>
      </c>
      <c r="G61" s="212">
        <v>0</v>
      </c>
      <c r="H61" s="212">
        <v>0</v>
      </c>
      <c r="I61" s="213">
        <v>119</v>
      </c>
      <c r="J61" s="214">
        <f t="shared" si="4"/>
        <v>119</v>
      </c>
      <c r="K61" s="211" t="s">
        <v>270</v>
      </c>
      <c r="L61" s="211" t="s">
        <v>271</v>
      </c>
      <c r="M61" s="65">
        <v>458</v>
      </c>
      <c r="N61" s="65" t="s">
        <v>239</v>
      </c>
      <c r="O61" s="56" t="s">
        <v>300</v>
      </c>
      <c r="P61" s="65">
        <v>119</v>
      </c>
      <c r="Q61" s="56" t="s">
        <v>241</v>
      </c>
      <c r="R61" s="40">
        <v>1</v>
      </c>
      <c r="S61" s="51">
        <v>2</v>
      </c>
      <c r="T61" s="51">
        <v>6</v>
      </c>
      <c r="U61" s="252" t="s">
        <v>362</v>
      </c>
      <c r="V61" s="51">
        <v>3</v>
      </c>
      <c r="W61" s="51">
        <v>5</v>
      </c>
      <c r="X61" s="51"/>
      <c r="Y61" s="51"/>
      <c r="Z61" s="51">
        <v>0</v>
      </c>
      <c r="AA61" s="52" t="s">
        <v>363</v>
      </c>
      <c r="AB61" s="250">
        <v>43065</v>
      </c>
      <c r="AC61" s="51"/>
      <c r="AD61" s="51">
        <v>1</v>
      </c>
      <c r="AE61" s="51">
        <v>1</v>
      </c>
      <c r="AF61" s="51"/>
      <c r="AG61" s="56" t="s">
        <v>364</v>
      </c>
      <c r="AH61" s="253" t="s">
        <v>365</v>
      </c>
      <c r="AI61" s="219">
        <v>1</v>
      </c>
      <c r="AJ61" s="52">
        <v>5</v>
      </c>
      <c r="AK61" s="253"/>
      <c r="AL61" s="254"/>
    </row>
    <row r="62" spans="1:38" ht="124.5">
      <c r="A62" s="209" t="s">
        <v>298</v>
      </c>
      <c r="B62" s="65"/>
      <c r="C62" s="65" t="s">
        <v>55</v>
      </c>
      <c r="D62" s="210"/>
      <c r="E62" s="211" t="s">
        <v>299</v>
      </c>
      <c r="F62" s="212">
        <v>0</v>
      </c>
      <c r="G62" s="212">
        <v>0</v>
      </c>
      <c r="H62" s="212">
        <v>0</v>
      </c>
      <c r="I62" s="213">
        <v>119</v>
      </c>
      <c r="J62" s="214">
        <f t="shared" si="4"/>
        <v>119</v>
      </c>
      <c r="K62" s="211" t="s">
        <v>270</v>
      </c>
      <c r="L62" s="211" t="s">
        <v>271</v>
      </c>
      <c r="M62" s="65">
        <v>458</v>
      </c>
      <c r="N62" s="65" t="s">
        <v>239</v>
      </c>
      <c r="O62" s="56" t="s">
        <v>300</v>
      </c>
      <c r="P62" s="65">
        <v>119</v>
      </c>
      <c r="Q62" s="56" t="s">
        <v>241</v>
      </c>
      <c r="R62" s="234">
        <v>1</v>
      </c>
      <c r="S62" s="235">
        <v>3</v>
      </c>
      <c r="T62" s="235">
        <v>1</v>
      </c>
      <c r="U62" s="235" t="s">
        <v>366</v>
      </c>
      <c r="V62" s="235">
        <v>3</v>
      </c>
      <c r="W62" s="235">
        <v>4</v>
      </c>
      <c r="X62" s="235"/>
      <c r="Y62" s="235"/>
      <c r="Z62" s="235"/>
      <c r="AA62" s="235" t="s">
        <v>367</v>
      </c>
      <c r="AB62" s="237" t="s">
        <v>368</v>
      </c>
      <c r="AC62" s="235"/>
      <c r="AD62" s="235">
        <v>1</v>
      </c>
      <c r="AE62" s="235"/>
      <c r="AF62" s="235">
        <v>1</v>
      </c>
      <c r="AG62" s="238" t="s">
        <v>369</v>
      </c>
      <c r="AH62" s="239" t="s">
        <v>370</v>
      </c>
      <c r="AI62" s="248">
        <v>0.75</v>
      </c>
      <c r="AJ62" s="235">
        <v>8</v>
      </c>
      <c r="AK62" s="226"/>
      <c r="AL62" s="241"/>
    </row>
    <row r="63" spans="1:38" ht="116.25">
      <c r="A63" s="209" t="s">
        <v>298</v>
      </c>
      <c r="B63" s="65"/>
      <c r="C63" s="65" t="s">
        <v>55</v>
      </c>
      <c r="D63" s="210"/>
      <c r="E63" s="211" t="s">
        <v>299</v>
      </c>
      <c r="F63" s="212">
        <v>0</v>
      </c>
      <c r="G63" s="212">
        <v>0</v>
      </c>
      <c r="H63" s="212">
        <v>0</v>
      </c>
      <c r="I63" s="213">
        <v>119</v>
      </c>
      <c r="J63" s="214">
        <f t="shared" si="4"/>
        <v>119</v>
      </c>
      <c r="K63" s="211" t="s">
        <v>270</v>
      </c>
      <c r="L63" s="211" t="s">
        <v>271</v>
      </c>
      <c r="M63" s="65">
        <v>458</v>
      </c>
      <c r="N63" s="65" t="s">
        <v>239</v>
      </c>
      <c r="O63" s="56" t="s">
        <v>300</v>
      </c>
      <c r="P63" s="65">
        <v>119</v>
      </c>
      <c r="Q63" s="56" t="s">
        <v>241</v>
      </c>
      <c r="R63" s="234">
        <v>1</v>
      </c>
      <c r="S63" s="235">
        <v>3</v>
      </c>
      <c r="T63" s="235">
        <v>1</v>
      </c>
      <c r="U63" s="235" t="s">
        <v>371</v>
      </c>
      <c r="V63" s="235">
        <v>3</v>
      </c>
      <c r="W63" s="235">
        <v>6</v>
      </c>
      <c r="X63" s="235"/>
      <c r="Y63" s="235"/>
      <c r="Z63" s="235"/>
      <c r="AA63" s="235" t="s">
        <v>253</v>
      </c>
      <c r="AB63" s="237">
        <v>43049</v>
      </c>
      <c r="AC63" s="235"/>
      <c r="AD63" s="235">
        <v>1</v>
      </c>
      <c r="AE63" s="235"/>
      <c r="AF63" s="235">
        <v>1</v>
      </c>
      <c r="AG63" s="173" t="s">
        <v>369</v>
      </c>
      <c r="AH63" s="240" t="s">
        <v>370</v>
      </c>
      <c r="AI63" s="240">
        <v>68.5</v>
      </c>
      <c r="AJ63" s="235">
        <v>9</v>
      </c>
      <c r="AK63" s="226"/>
      <c r="AL63" s="241"/>
    </row>
    <row r="64" spans="1:38" ht="116.25">
      <c r="A64" s="209" t="s">
        <v>298</v>
      </c>
      <c r="B64" s="65"/>
      <c r="C64" s="65" t="s">
        <v>55</v>
      </c>
      <c r="D64" s="210"/>
      <c r="E64" s="211" t="s">
        <v>299</v>
      </c>
      <c r="F64" s="212">
        <v>0</v>
      </c>
      <c r="G64" s="212">
        <v>0</v>
      </c>
      <c r="H64" s="212">
        <v>0</v>
      </c>
      <c r="I64" s="213">
        <v>119</v>
      </c>
      <c r="J64" s="214">
        <f t="shared" si="4"/>
        <v>119</v>
      </c>
      <c r="K64" s="211" t="s">
        <v>270</v>
      </c>
      <c r="L64" s="211" t="s">
        <v>271</v>
      </c>
      <c r="M64" s="65">
        <v>458</v>
      </c>
      <c r="N64" s="65" t="s">
        <v>239</v>
      </c>
      <c r="O64" s="56" t="s">
        <v>300</v>
      </c>
      <c r="P64" s="65">
        <v>119</v>
      </c>
      <c r="Q64" s="56" t="s">
        <v>241</v>
      </c>
      <c r="R64" s="234">
        <v>1</v>
      </c>
      <c r="S64" s="235">
        <v>3</v>
      </c>
      <c r="T64" s="235">
        <v>1</v>
      </c>
      <c r="U64" s="235" t="s">
        <v>372</v>
      </c>
      <c r="V64" s="235">
        <v>3</v>
      </c>
      <c r="W64" s="235">
        <v>3</v>
      </c>
      <c r="X64" s="235"/>
      <c r="Y64" s="235"/>
      <c r="Z64" s="235"/>
      <c r="AA64" s="235" t="s">
        <v>373</v>
      </c>
      <c r="AB64" s="237">
        <v>43038</v>
      </c>
      <c r="AC64" s="235"/>
      <c r="AD64" s="235" t="s">
        <v>374</v>
      </c>
      <c r="AE64" s="235"/>
      <c r="AF64" s="235">
        <v>1</v>
      </c>
      <c r="AG64" s="173" t="s">
        <v>369</v>
      </c>
      <c r="AH64" s="240" t="s">
        <v>370</v>
      </c>
      <c r="AI64" s="240">
        <v>51.9</v>
      </c>
      <c r="AJ64" s="235">
        <v>6</v>
      </c>
      <c r="AK64" s="226"/>
      <c r="AL64" s="241"/>
    </row>
    <row r="65" spans="1:38" ht="292.5">
      <c r="A65" s="209" t="s">
        <v>298</v>
      </c>
      <c r="B65" s="65"/>
      <c r="C65" s="65" t="s">
        <v>55</v>
      </c>
      <c r="D65" s="210"/>
      <c r="E65" s="211" t="s">
        <v>299</v>
      </c>
      <c r="F65" s="212">
        <v>0</v>
      </c>
      <c r="G65" s="212">
        <v>0</v>
      </c>
      <c r="H65" s="212">
        <v>0</v>
      </c>
      <c r="I65" s="213">
        <v>119</v>
      </c>
      <c r="J65" s="214">
        <f t="shared" si="4"/>
        <v>119</v>
      </c>
      <c r="K65" s="211" t="s">
        <v>270</v>
      </c>
      <c r="L65" s="211" t="s">
        <v>271</v>
      </c>
      <c r="M65" s="65">
        <v>458</v>
      </c>
      <c r="N65" s="65" t="s">
        <v>239</v>
      </c>
      <c r="O65" s="56" t="s">
        <v>300</v>
      </c>
      <c r="P65" s="65">
        <v>119</v>
      </c>
      <c r="Q65" s="56" t="s">
        <v>241</v>
      </c>
      <c r="R65" s="255">
        <v>1</v>
      </c>
      <c r="S65" s="256">
        <v>5</v>
      </c>
      <c r="T65" s="256">
        <v>1</v>
      </c>
      <c r="U65" s="256" t="s">
        <v>375</v>
      </c>
      <c r="V65" s="257">
        <v>3</v>
      </c>
      <c r="W65" s="257">
        <v>6</v>
      </c>
      <c r="X65" s="257"/>
      <c r="Y65" s="257"/>
      <c r="Z65" s="257"/>
      <c r="AA65" s="258" t="s">
        <v>376</v>
      </c>
      <c r="AB65" s="259">
        <v>43033</v>
      </c>
      <c r="AC65" s="257"/>
      <c r="AD65" s="257">
        <v>1</v>
      </c>
      <c r="AE65" s="256"/>
      <c r="AF65" s="260">
        <v>1</v>
      </c>
      <c r="AG65" s="52" t="s">
        <v>377</v>
      </c>
      <c r="AH65" s="261" t="s">
        <v>378</v>
      </c>
      <c r="AI65" s="262">
        <v>0.85</v>
      </c>
      <c r="AJ65" s="263">
        <v>3</v>
      </c>
      <c r="AK65" s="264"/>
      <c r="AL65" s="265"/>
    </row>
    <row r="66" spans="1:38" ht="371.25">
      <c r="A66" s="209" t="s">
        <v>298</v>
      </c>
      <c r="B66" s="65"/>
      <c r="C66" s="65" t="s">
        <v>55</v>
      </c>
      <c r="D66" s="210"/>
      <c r="E66" s="211" t="s">
        <v>299</v>
      </c>
      <c r="F66" s="212">
        <v>0</v>
      </c>
      <c r="G66" s="212">
        <v>0</v>
      </c>
      <c r="H66" s="212">
        <v>0</v>
      </c>
      <c r="I66" s="213">
        <v>119</v>
      </c>
      <c r="J66" s="214">
        <f t="shared" si="4"/>
        <v>119</v>
      </c>
      <c r="K66" s="211" t="s">
        <v>270</v>
      </c>
      <c r="L66" s="211" t="s">
        <v>271</v>
      </c>
      <c r="M66" s="65">
        <v>458</v>
      </c>
      <c r="N66" s="65" t="s">
        <v>239</v>
      </c>
      <c r="O66" s="56" t="s">
        <v>300</v>
      </c>
      <c r="P66" s="65">
        <v>119</v>
      </c>
      <c r="Q66" s="56" t="s">
        <v>241</v>
      </c>
      <c r="R66" s="255">
        <v>1</v>
      </c>
      <c r="S66" s="256">
        <v>7</v>
      </c>
      <c r="T66" s="256">
        <v>1</v>
      </c>
      <c r="U66" s="256" t="s">
        <v>379</v>
      </c>
      <c r="V66" s="257">
        <v>1</v>
      </c>
      <c r="W66" s="257">
        <v>1</v>
      </c>
      <c r="X66" s="257"/>
      <c r="Y66" s="257"/>
      <c r="Z66" s="257"/>
      <c r="AA66" s="258" t="s">
        <v>380</v>
      </c>
      <c r="AB66" s="259">
        <v>43061</v>
      </c>
      <c r="AC66" s="257"/>
      <c r="AD66" s="257">
        <v>1</v>
      </c>
      <c r="AE66" s="256"/>
      <c r="AF66" s="260">
        <v>1</v>
      </c>
      <c r="AG66" s="52" t="s">
        <v>381</v>
      </c>
      <c r="AH66" s="264" t="s">
        <v>382</v>
      </c>
      <c r="AI66" s="262">
        <v>0.8</v>
      </c>
      <c r="AJ66" s="263">
        <v>3</v>
      </c>
      <c r="AK66" s="264"/>
      <c r="AL66" s="265"/>
    </row>
    <row r="67" spans="1:38" ht="157.5">
      <c r="A67" s="209" t="s">
        <v>298</v>
      </c>
      <c r="B67" s="65"/>
      <c r="C67" s="65" t="s">
        <v>55</v>
      </c>
      <c r="D67" s="210"/>
      <c r="E67" s="211" t="s">
        <v>299</v>
      </c>
      <c r="F67" s="212">
        <v>0</v>
      </c>
      <c r="G67" s="212">
        <v>0</v>
      </c>
      <c r="H67" s="212">
        <v>0</v>
      </c>
      <c r="I67" s="213">
        <v>119</v>
      </c>
      <c r="J67" s="214">
        <f t="shared" si="4"/>
        <v>119</v>
      </c>
      <c r="K67" s="211" t="s">
        <v>270</v>
      </c>
      <c r="L67" s="211" t="s">
        <v>271</v>
      </c>
      <c r="M67" s="65">
        <v>458</v>
      </c>
      <c r="N67" s="65" t="s">
        <v>239</v>
      </c>
      <c r="O67" s="56" t="s">
        <v>300</v>
      </c>
      <c r="P67" s="65">
        <v>119</v>
      </c>
      <c r="Q67" s="56" t="s">
        <v>241</v>
      </c>
      <c r="R67" s="255">
        <v>1</v>
      </c>
      <c r="S67" s="256">
        <v>6</v>
      </c>
      <c r="T67" s="256">
        <v>1</v>
      </c>
      <c r="U67" s="256" t="s">
        <v>383</v>
      </c>
      <c r="V67" s="266">
        <v>3</v>
      </c>
      <c r="W67" s="266">
        <v>6</v>
      </c>
      <c r="X67" s="267"/>
      <c r="Y67" s="235"/>
      <c r="Z67" s="235"/>
      <c r="AA67" s="51" t="s">
        <v>384</v>
      </c>
      <c r="AB67" s="268">
        <v>43062</v>
      </c>
      <c r="AC67" s="235"/>
      <c r="AD67" s="51">
        <v>1</v>
      </c>
      <c r="AE67" s="235"/>
      <c r="AF67" s="51">
        <v>1</v>
      </c>
      <c r="AG67" s="52" t="s">
        <v>377</v>
      </c>
      <c r="AH67" s="264" t="s">
        <v>385</v>
      </c>
      <c r="AI67" s="262">
        <v>0.8</v>
      </c>
      <c r="AJ67" s="263">
        <v>0</v>
      </c>
      <c r="AK67" s="264"/>
      <c r="AL67" s="265"/>
    </row>
    <row r="68" spans="1:38" ht="337.5">
      <c r="A68" s="209" t="s">
        <v>298</v>
      </c>
      <c r="B68" s="65"/>
      <c r="C68" s="65" t="s">
        <v>55</v>
      </c>
      <c r="D68" s="210"/>
      <c r="E68" s="211" t="s">
        <v>299</v>
      </c>
      <c r="F68" s="212">
        <v>0</v>
      </c>
      <c r="G68" s="212">
        <v>0</v>
      </c>
      <c r="H68" s="212">
        <v>0</v>
      </c>
      <c r="I68" s="213">
        <v>119</v>
      </c>
      <c r="J68" s="214">
        <f t="shared" si="4"/>
        <v>119</v>
      </c>
      <c r="K68" s="211" t="s">
        <v>270</v>
      </c>
      <c r="L68" s="211" t="s">
        <v>271</v>
      </c>
      <c r="M68" s="65">
        <v>458</v>
      </c>
      <c r="N68" s="65" t="s">
        <v>239</v>
      </c>
      <c r="O68" s="56" t="s">
        <v>300</v>
      </c>
      <c r="P68" s="65">
        <v>119</v>
      </c>
      <c r="Q68" s="56" t="s">
        <v>241</v>
      </c>
      <c r="R68" s="64">
        <v>1</v>
      </c>
      <c r="S68" s="51">
        <v>7</v>
      </c>
      <c r="T68" s="51">
        <v>1</v>
      </c>
      <c r="U68" s="269" t="s">
        <v>383</v>
      </c>
      <c r="V68" s="51">
        <v>3</v>
      </c>
      <c r="W68" s="51">
        <v>6</v>
      </c>
      <c r="X68" s="235"/>
      <c r="Y68" s="235"/>
      <c r="Z68" s="235"/>
      <c r="AA68" s="51" t="s">
        <v>384</v>
      </c>
      <c r="AB68" s="268">
        <v>43047</v>
      </c>
      <c r="AC68" s="235"/>
      <c r="AD68" s="51">
        <v>1</v>
      </c>
      <c r="AE68" s="235"/>
      <c r="AF68" s="51">
        <v>1</v>
      </c>
      <c r="AG68" s="52" t="s">
        <v>377</v>
      </c>
      <c r="AH68" s="261" t="s">
        <v>386</v>
      </c>
      <c r="AI68" s="270">
        <v>0.75</v>
      </c>
      <c r="AJ68" s="51">
        <v>0</v>
      </c>
      <c r="AK68" s="226"/>
      <c r="AL68" s="271" t="s">
        <v>387</v>
      </c>
    </row>
    <row r="69" spans="1:38" ht="146.25">
      <c r="A69" s="209" t="s">
        <v>298</v>
      </c>
      <c r="B69" s="65"/>
      <c r="C69" s="65" t="s">
        <v>55</v>
      </c>
      <c r="D69" s="210"/>
      <c r="E69" s="211" t="s">
        <v>299</v>
      </c>
      <c r="F69" s="212">
        <v>0</v>
      </c>
      <c r="G69" s="212">
        <v>0</v>
      </c>
      <c r="H69" s="212">
        <v>0</v>
      </c>
      <c r="I69" s="213">
        <v>119</v>
      </c>
      <c r="J69" s="214">
        <f t="shared" si="4"/>
        <v>119</v>
      </c>
      <c r="K69" s="211" t="s">
        <v>270</v>
      </c>
      <c r="L69" s="211" t="s">
        <v>271</v>
      </c>
      <c r="M69" s="65">
        <v>458</v>
      </c>
      <c r="N69" s="65" t="s">
        <v>239</v>
      </c>
      <c r="O69" s="56" t="s">
        <v>300</v>
      </c>
      <c r="P69" s="65">
        <v>119</v>
      </c>
      <c r="Q69" s="56" t="s">
        <v>241</v>
      </c>
      <c r="R69" s="234">
        <v>1</v>
      </c>
      <c r="S69" s="235">
        <v>15</v>
      </c>
      <c r="T69" s="235">
        <v>1</v>
      </c>
      <c r="U69" s="52" t="s">
        <v>388</v>
      </c>
      <c r="V69" s="235">
        <v>3</v>
      </c>
      <c r="W69" s="235">
        <v>3</v>
      </c>
      <c r="X69" s="235">
        <v>0</v>
      </c>
      <c r="Y69" s="235">
        <v>0</v>
      </c>
      <c r="Z69" s="235">
        <v>0</v>
      </c>
      <c r="AA69" s="52" t="s">
        <v>389</v>
      </c>
      <c r="AB69" s="237">
        <v>43038</v>
      </c>
      <c r="AC69" s="235"/>
      <c r="AD69" s="235">
        <v>1</v>
      </c>
      <c r="AE69" s="235"/>
      <c r="AF69" s="235">
        <v>1</v>
      </c>
      <c r="AG69" s="56" t="s">
        <v>390</v>
      </c>
      <c r="AH69" s="57" t="s">
        <v>391</v>
      </c>
      <c r="AI69" s="240">
        <v>100</v>
      </c>
      <c r="AJ69" s="235">
        <v>15</v>
      </c>
      <c r="AK69" s="226"/>
      <c r="AL69" s="251"/>
    </row>
    <row r="70" spans="1:38" ht="146.25">
      <c r="A70" s="209" t="s">
        <v>298</v>
      </c>
      <c r="B70" s="65"/>
      <c r="C70" s="65" t="s">
        <v>55</v>
      </c>
      <c r="D70" s="210"/>
      <c r="E70" s="211" t="s">
        <v>299</v>
      </c>
      <c r="F70" s="212">
        <v>0</v>
      </c>
      <c r="G70" s="212">
        <v>0</v>
      </c>
      <c r="H70" s="212">
        <v>0</v>
      </c>
      <c r="I70" s="213">
        <v>119</v>
      </c>
      <c r="J70" s="214">
        <f t="shared" si="4"/>
        <v>119</v>
      </c>
      <c r="K70" s="211" t="s">
        <v>270</v>
      </c>
      <c r="L70" s="211" t="s">
        <v>271</v>
      </c>
      <c r="M70" s="65">
        <v>458</v>
      </c>
      <c r="N70" s="65" t="s">
        <v>239</v>
      </c>
      <c r="O70" s="56" t="s">
        <v>300</v>
      </c>
      <c r="P70" s="65">
        <v>119</v>
      </c>
      <c r="Q70" s="56" t="s">
        <v>241</v>
      </c>
      <c r="R70" s="234">
        <v>1</v>
      </c>
      <c r="S70" s="235">
        <v>13</v>
      </c>
      <c r="T70" s="235">
        <v>1</v>
      </c>
      <c r="U70" s="52" t="s">
        <v>392</v>
      </c>
      <c r="V70" s="235">
        <v>3</v>
      </c>
      <c r="W70" s="235">
        <v>3</v>
      </c>
      <c r="X70" s="235">
        <v>0</v>
      </c>
      <c r="Y70" s="235">
        <v>0</v>
      </c>
      <c r="Z70" s="235">
        <v>0</v>
      </c>
      <c r="AA70" s="52" t="s">
        <v>393</v>
      </c>
      <c r="AB70" s="237">
        <v>43040</v>
      </c>
      <c r="AC70" s="235"/>
      <c r="AD70" s="235">
        <v>1</v>
      </c>
      <c r="AE70" s="235"/>
      <c r="AF70" s="235">
        <v>1</v>
      </c>
      <c r="AG70" s="56" t="s">
        <v>390</v>
      </c>
      <c r="AH70" s="57" t="s">
        <v>391</v>
      </c>
      <c r="AI70" s="240">
        <v>100</v>
      </c>
      <c r="AJ70" s="235">
        <v>13</v>
      </c>
      <c r="AK70" s="226"/>
      <c r="AL70" s="251"/>
    </row>
    <row r="71" spans="1:38" ht="123.75">
      <c r="A71" s="209" t="s">
        <v>298</v>
      </c>
      <c r="B71" s="65"/>
      <c r="C71" s="65" t="s">
        <v>55</v>
      </c>
      <c r="D71" s="210"/>
      <c r="E71" s="211" t="s">
        <v>299</v>
      </c>
      <c r="F71" s="212">
        <v>0</v>
      </c>
      <c r="G71" s="212">
        <v>0</v>
      </c>
      <c r="H71" s="212">
        <v>0</v>
      </c>
      <c r="I71" s="213">
        <v>119</v>
      </c>
      <c r="J71" s="214">
        <f t="shared" si="4"/>
        <v>119</v>
      </c>
      <c r="K71" s="211" t="s">
        <v>270</v>
      </c>
      <c r="L71" s="211" t="s">
        <v>271</v>
      </c>
      <c r="M71" s="65">
        <v>458</v>
      </c>
      <c r="N71" s="65" t="s">
        <v>239</v>
      </c>
      <c r="O71" s="56" t="s">
        <v>300</v>
      </c>
      <c r="P71" s="65">
        <v>119</v>
      </c>
      <c r="Q71" s="56" t="s">
        <v>241</v>
      </c>
      <c r="R71" s="234">
        <v>1</v>
      </c>
      <c r="S71" s="235">
        <v>4</v>
      </c>
      <c r="T71" s="235">
        <v>1</v>
      </c>
      <c r="U71" s="52" t="s">
        <v>394</v>
      </c>
      <c r="V71" s="235">
        <v>3</v>
      </c>
      <c r="W71" s="235">
        <v>3</v>
      </c>
      <c r="X71" s="235">
        <v>0</v>
      </c>
      <c r="Y71" s="235">
        <v>0</v>
      </c>
      <c r="Z71" s="235">
        <v>0</v>
      </c>
      <c r="AA71" s="52" t="s">
        <v>395</v>
      </c>
      <c r="AB71" s="237">
        <v>43042</v>
      </c>
      <c r="AC71" s="235"/>
      <c r="AD71" s="235">
        <v>1</v>
      </c>
      <c r="AE71" s="235"/>
      <c r="AF71" s="235">
        <v>1</v>
      </c>
      <c r="AG71" s="56" t="s">
        <v>396</v>
      </c>
      <c r="AH71" s="57" t="s">
        <v>397</v>
      </c>
      <c r="AI71" s="240">
        <v>100</v>
      </c>
      <c r="AJ71" s="235">
        <v>4</v>
      </c>
      <c r="AK71" s="226"/>
      <c r="AL71" s="251"/>
    </row>
    <row r="72" spans="1:38" ht="146.25">
      <c r="A72" s="209" t="s">
        <v>298</v>
      </c>
      <c r="B72" s="65"/>
      <c r="C72" s="65" t="s">
        <v>55</v>
      </c>
      <c r="D72" s="210"/>
      <c r="E72" s="211" t="s">
        <v>299</v>
      </c>
      <c r="F72" s="212">
        <v>0</v>
      </c>
      <c r="G72" s="212">
        <v>0</v>
      </c>
      <c r="H72" s="212">
        <v>0</v>
      </c>
      <c r="I72" s="213">
        <v>119</v>
      </c>
      <c r="J72" s="214">
        <f t="shared" si="4"/>
        <v>119</v>
      </c>
      <c r="K72" s="211" t="s">
        <v>270</v>
      </c>
      <c r="L72" s="211" t="s">
        <v>271</v>
      </c>
      <c r="M72" s="65">
        <v>458</v>
      </c>
      <c r="N72" s="65" t="s">
        <v>239</v>
      </c>
      <c r="O72" s="56" t="s">
        <v>300</v>
      </c>
      <c r="P72" s="65">
        <v>119</v>
      </c>
      <c r="Q72" s="56" t="s">
        <v>241</v>
      </c>
      <c r="R72" s="234">
        <v>1</v>
      </c>
      <c r="S72" s="235">
        <v>15</v>
      </c>
      <c r="T72" s="235">
        <v>1</v>
      </c>
      <c r="U72" s="52" t="s">
        <v>398</v>
      </c>
      <c r="V72" s="235">
        <v>3</v>
      </c>
      <c r="W72" s="235">
        <v>3</v>
      </c>
      <c r="X72" s="235">
        <v>0</v>
      </c>
      <c r="Y72" s="235">
        <v>0</v>
      </c>
      <c r="Z72" s="235">
        <v>0</v>
      </c>
      <c r="AA72" s="52" t="s">
        <v>399</v>
      </c>
      <c r="AB72" s="237">
        <v>43057</v>
      </c>
      <c r="AC72" s="235"/>
      <c r="AD72" s="235">
        <v>1</v>
      </c>
      <c r="AE72" s="235"/>
      <c r="AF72" s="235">
        <v>1</v>
      </c>
      <c r="AG72" s="56" t="s">
        <v>390</v>
      </c>
      <c r="AH72" s="57" t="s">
        <v>391</v>
      </c>
      <c r="AI72" s="240">
        <v>100</v>
      </c>
      <c r="AJ72" s="235">
        <v>15</v>
      </c>
      <c r="AK72" s="226"/>
      <c r="AL72" s="251"/>
    </row>
    <row r="73" spans="1:38" ht="158.25">
      <c r="A73" s="209" t="s">
        <v>298</v>
      </c>
      <c r="B73" s="65"/>
      <c r="C73" s="65" t="s">
        <v>55</v>
      </c>
      <c r="D73" s="210"/>
      <c r="E73" s="211" t="s">
        <v>299</v>
      </c>
      <c r="F73" s="212">
        <v>0</v>
      </c>
      <c r="G73" s="212">
        <v>0</v>
      </c>
      <c r="H73" s="212">
        <v>0</v>
      </c>
      <c r="I73" s="213">
        <v>119</v>
      </c>
      <c r="J73" s="214">
        <f t="shared" si="4"/>
        <v>119</v>
      </c>
      <c r="K73" s="211" t="s">
        <v>270</v>
      </c>
      <c r="L73" s="211" t="s">
        <v>271</v>
      </c>
      <c r="M73" s="65">
        <v>458</v>
      </c>
      <c r="N73" s="65" t="s">
        <v>239</v>
      </c>
      <c r="O73" s="56" t="s">
        <v>300</v>
      </c>
      <c r="P73" s="65">
        <v>119</v>
      </c>
      <c r="Q73" s="56" t="s">
        <v>241</v>
      </c>
      <c r="R73" s="234">
        <v>1</v>
      </c>
      <c r="S73" s="235">
        <v>21</v>
      </c>
      <c r="T73" s="235">
        <v>1</v>
      </c>
      <c r="U73" s="236" t="s">
        <v>301</v>
      </c>
      <c r="V73" s="235">
        <v>3</v>
      </c>
      <c r="W73" s="235">
        <v>6</v>
      </c>
      <c r="X73" s="235">
        <v>0</v>
      </c>
      <c r="Y73" s="235">
        <v>0</v>
      </c>
      <c r="Z73" s="235">
        <v>0</v>
      </c>
      <c r="AA73" s="236" t="s">
        <v>302</v>
      </c>
      <c r="AB73" s="237">
        <v>43064</v>
      </c>
      <c r="AC73" s="235"/>
      <c r="AD73" s="235">
        <v>1</v>
      </c>
      <c r="AE73" s="235">
        <v>1</v>
      </c>
      <c r="AF73" s="235"/>
      <c r="AG73" s="238" t="s">
        <v>400</v>
      </c>
      <c r="AH73" s="239" t="s">
        <v>401</v>
      </c>
      <c r="AI73" s="240">
        <v>100</v>
      </c>
      <c r="AJ73" s="235">
        <v>89</v>
      </c>
      <c r="AK73" s="226"/>
      <c r="AL73" s="241"/>
    </row>
    <row r="74" spans="1:38" ht="135.75">
      <c r="A74" s="209" t="s">
        <v>298</v>
      </c>
      <c r="B74" s="65"/>
      <c r="C74" s="65" t="s">
        <v>55</v>
      </c>
      <c r="D74" s="210"/>
      <c r="E74" s="211" t="s">
        <v>299</v>
      </c>
      <c r="F74" s="212">
        <v>0</v>
      </c>
      <c r="G74" s="212">
        <v>0</v>
      </c>
      <c r="H74" s="212">
        <v>0</v>
      </c>
      <c r="I74" s="213">
        <v>119</v>
      </c>
      <c r="J74" s="214">
        <f t="shared" si="4"/>
        <v>119</v>
      </c>
      <c r="K74" s="211" t="s">
        <v>270</v>
      </c>
      <c r="L74" s="211" t="s">
        <v>271</v>
      </c>
      <c r="M74" s="65">
        <v>458</v>
      </c>
      <c r="N74" s="65" t="s">
        <v>239</v>
      </c>
      <c r="O74" s="56" t="s">
        <v>300</v>
      </c>
      <c r="P74" s="65">
        <v>119</v>
      </c>
      <c r="Q74" s="56" t="s">
        <v>241</v>
      </c>
      <c r="R74" s="234">
        <v>1</v>
      </c>
      <c r="S74" s="235">
        <v>6</v>
      </c>
      <c r="T74" s="235">
        <v>1</v>
      </c>
      <c r="U74" s="52" t="s">
        <v>305</v>
      </c>
      <c r="V74" s="235">
        <v>3</v>
      </c>
      <c r="W74" s="235">
        <v>6</v>
      </c>
      <c r="X74" s="235">
        <v>0</v>
      </c>
      <c r="Y74" s="235">
        <v>0</v>
      </c>
      <c r="Z74" s="235">
        <v>0</v>
      </c>
      <c r="AA74" s="236" t="s">
        <v>306</v>
      </c>
      <c r="AB74" s="237">
        <v>43065</v>
      </c>
      <c r="AC74" s="235"/>
      <c r="AD74" s="235">
        <v>1</v>
      </c>
      <c r="AE74" s="235">
        <v>1</v>
      </c>
      <c r="AF74" s="235"/>
      <c r="AG74" s="238" t="s">
        <v>402</v>
      </c>
      <c r="AH74" s="239" t="s">
        <v>403</v>
      </c>
      <c r="AI74" s="240">
        <v>100</v>
      </c>
      <c r="AJ74" s="235">
        <v>24</v>
      </c>
      <c r="AK74" s="226"/>
      <c r="AL74" s="241"/>
    </row>
    <row r="75" spans="1:38" ht="147">
      <c r="A75" s="209" t="s">
        <v>298</v>
      </c>
      <c r="B75" s="65"/>
      <c r="C75" s="65" t="s">
        <v>55</v>
      </c>
      <c r="D75" s="210"/>
      <c r="E75" s="211" t="s">
        <v>299</v>
      </c>
      <c r="F75" s="212">
        <v>0</v>
      </c>
      <c r="G75" s="212">
        <v>0</v>
      </c>
      <c r="H75" s="212">
        <v>0</v>
      </c>
      <c r="I75" s="213">
        <v>119</v>
      </c>
      <c r="J75" s="214">
        <f t="shared" si="4"/>
        <v>119</v>
      </c>
      <c r="K75" s="211" t="s">
        <v>270</v>
      </c>
      <c r="L75" s="211" t="s">
        <v>271</v>
      </c>
      <c r="M75" s="65">
        <v>458</v>
      </c>
      <c r="N75" s="65" t="s">
        <v>239</v>
      </c>
      <c r="O75" s="56" t="s">
        <v>300</v>
      </c>
      <c r="P75" s="65">
        <v>119</v>
      </c>
      <c r="Q75" s="56" t="s">
        <v>241</v>
      </c>
      <c r="R75" s="234">
        <v>1</v>
      </c>
      <c r="S75" s="235">
        <v>6</v>
      </c>
      <c r="T75" s="235">
        <v>1</v>
      </c>
      <c r="U75" s="52" t="s">
        <v>308</v>
      </c>
      <c r="V75" s="235">
        <v>3</v>
      </c>
      <c r="W75" s="235">
        <v>6</v>
      </c>
      <c r="X75" s="235">
        <v>0</v>
      </c>
      <c r="Y75" s="235">
        <v>0</v>
      </c>
      <c r="Z75" s="235">
        <v>0</v>
      </c>
      <c r="AA75" s="236" t="s">
        <v>309</v>
      </c>
      <c r="AB75" s="237">
        <v>43068</v>
      </c>
      <c r="AC75" s="235"/>
      <c r="AD75" s="235">
        <v>1</v>
      </c>
      <c r="AE75" s="235">
        <v>1</v>
      </c>
      <c r="AF75" s="235"/>
      <c r="AG75" s="238" t="s">
        <v>404</v>
      </c>
      <c r="AH75" s="239" t="s">
        <v>405</v>
      </c>
      <c r="AI75" s="240">
        <v>100</v>
      </c>
      <c r="AJ75" s="235">
        <v>41</v>
      </c>
      <c r="AK75" s="226"/>
      <c r="AL75" s="241"/>
    </row>
    <row r="76" spans="1:38" ht="116.25">
      <c r="A76" s="209" t="s">
        <v>298</v>
      </c>
      <c r="B76" s="65"/>
      <c r="C76" s="65" t="s">
        <v>55</v>
      </c>
      <c r="D76" s="210"/>
      <c r="E76" s="211" t="s">
        <v>299</v>
      </c>
      <c r="F76" s="212">
        <v>0</v>
      </c>
      <c r="G76" s="212">
        <v>0</v>
      </c>
      <c r="H76" s="212">
        <v>0</v>
      </c>
      <c r="I76" s="213">
        <v>119</v>
      </c>
      <c r="J76" s="214">
        <f t="shared" si="4"/>
        <v>119</v>
      </c>
      <c r="K76" s="211" t="s">
        <v>270</v>
      </c>
      <c r="L76" s="211" t="s">
        <v>271</v>
      </c>
      <c r="M76" s="65">
        <v>458</v>
      </c>
      <c r="N76" s="65" t="s">
        <v>239</v>
      </c>
      <c r="O76" s="56" t="s">
        <v>300</v>
      </c>
      <c r="P76" s="65">
        <v>119</v>
      </c>
      <c r="Q76" s="56" t="s">
        <v>241</v>
      </c>
      <c r="R76" s="234">
        <v>1</v>
      </c>
      <c r="S76" s="235">
        <v>5</v>
      </c>
      <c r="T76" s="235">
        <v>1</v>
      </c>
      <c r="U76" s="52" t="s">
        <v>310</v>
      </c>
      <c r="V76" s="235">
        <v>3</v>
      </c>
      <c r="W76" s="235">
        <v>6</v>
      </c>
      <c r="X76" s="235">
        <v>0</v>
      </c>
      <c r="Y76" s="235">
        <v>0</v>
      </c>
      <c r="Z76" s="235">
        <v>0</v>
      </c>
      <c r="AA76" s="236" t="s">
        <v>309</v>
      </c>
      <c r="AB76" s="237">
        <v>43069</v>
      </c>
      <c r="AC76" s="235"/>
      <c r="AD76" s="235">
        <v>1</v>
      </c>
      <c r="AE76" s="235">
        <v>1</v>
      </c>
      <c r="AF76" s="235"/>
      <c r="AG76" s="238" t="s">
        <v>406</v>
      </c>
      <c r="AH76" s="239" t="s">
        <v>407</v>
      </c>
      <c r="AI76" s="240">
        <v>100</v>
      </c>
      <c r="AJ76" s="235">
        <v>10</v>
      </c>
      <c r="AK76" s="226"/>
      <c r="AL76" s="241"/>
    </row>
    <row r="77" spans="1:38" ht="135.75">
      <c r="A77" s="209" t="s">
        <v>298</v>
      </c>
      <c r="B77" s="65"/>
      <c r="C77" s="65" t="s">
        <v>55</v>
      </c>
      <c r="D77" s="210"/>
      <c r="E77" s="211" t="s">
        <v>299</v>
      </c>
      <c r="F77" s="212">
        <v>0</v>
      </c>
      <c r="G77" s="212">
        <v>0</v>
      </c>
      <c r="H77" s="212">
        <v>0</v>
      </c>
      <c r="I77" s="213">
        <v>119</v>
      </c>
      <c r="J77" s="214">
        <f t="shared" si="4"/>
        <v>119</v>
      </c>
      <c r="K77" s="211" t="s">
        <v>270</v>
      </c>
      <c r="L77" s="211" t="s">
        <v>271</v>
      </c>
      <c r="M77" s="65">
        <v>458</v>
      </c>
      <c r="N77" s="65" t="s">
        <v>239</v>
      </c>
      <c r="O77" s="56" t="s">
        <v>300</v>
      </c>
      <c r="P77" s="65">
        <v>119</v>
      </c>
      <c r="Q77" s="56" t="s">
        <v>241</v>
      </c>
      <c r="R77" s="234">
        <v>1</v>
      </c>
      <c r="S77" s="235">
        <v>8</v>
      </c>
      <c r="T77" s="235">
        <v>1</v>
      </c>
      <c r="U77" s="242" t="s">
        <v>311</v>
      </c>
      <c r="V77" s="235">
        <v>3</v>
      </c>
      <c r="W77" s="235">
        <v>6</v>
      </c>
      <c r="X77" s="235">
        <v>0</v>
      </c>
      <c r="Y77" s="235">
        <v>0</v>
      </c>
      <c r="Z77" s="235">
        <v>0</v>
      </c>
      <c r="AA77" s="236" t="s">
        <v>312</v>
      </c>
      <c r="AB77" s="237">
        <v>43062</v>
      </c>
      <c r="AC77" s="235"/>
      <c r="AD77" s="235">
        <v>1</v>
      </c>
      <c r="AE77" s="235">
        <v>1</v>
      </c>
      <c r="AF77" s="235"/>
      <c r="AG77" s="238" t="s">
        <v>408</v>
      </c>
      <c r="AH77" s="239" t="s">
        <v>405</v>
      </c>
      <c r="AI77" s="240">
        <v>100</v>
      </c>
      <c r="AJ77" s="235">
        <v>99</v>
      </c>
      <c r="AK77" s="226"/>
      <c r="AL77" s="241"/>
    </row>
    <row r="78" spans="1:38" ht="116.25">
      <c r="A78" s="209" t="s">
        <v>298</v>
      </c>
      <c r="B78" s="65"/>
      <c r="C78" s="65" t="s">
        <v>55</v>
      </c>
      <c r="D78" s="210"/>
      <c r="E78" s="211" t="s">
        <v>299</v>
      </c>
      <c r="F78" s="212">
        <v>0</v>
      </c>
      <c r="G78" s="212">
        <v>0</v>
      </c>
      <c r="H78" s="212">
        <v>0</v>
      </c>
      <c r="I78" s="213">
        <v>119</v>
      </c>
      <c r="J78" s="214">
        <f t="shared" si="4"/>
        <v>119</v>
      </c>
      <c r="K78" s="211" t="s">
        <v>270</v>
      </c>
      <c r="L78" s="211" t="s">
        <v>271</v>
      </c>
      <c r="M78" s="65">
        <v>458</v>
      </c>
      <c r="N78" s="65" t="s">
        <v>239</v>
      </c>
      <c r="O78" s="56" t="s">
        <v>300</v>
      </c>
      <c r="P78" s="65">
        <v>119</v>
      </c>
      <c r="Q78" s="56" t="s">
        <v>241</v>
      </c>
      <c r="R78" s="234">
        <v>1</v>
      </c>
      <c r="S78" s="235">
        <v>16</v>
      </c>
      <c r="T78" s="235">
        <v>1</v>
      </c>
      <c r="U78" s="242" t="s">
        <v>313</v>
      </c>
      <c r="V78" s="235">
        <v>3</v>
      </c>
      <c r="W78" s="235">
        <v>6</v>
      </c>
      <c r="X78" s="235">
        <v>0</v>
      </c>
      <c r="Y78" s="235">
        <v>0</v>
      </c>
      <c r="Z78" s="235">
        <v>0</v>
      </c>
      <c r="AA78" s="236" t="s">
        <v>314</v>
      </c>
      <c r="AB78" s="237">
        <v>43072</v>
      </c>
      <c r="AC78" s="235"/>
      <c r="AD78" s="235">
        <v>1</v>
      </c>
      <c r="AE78" s="235">
        <v>1</v>
      </c>
      <c r="AF78" s="235"/>
      <c r="AG78" s="238" t="s">
        <v>406</v>
      </c>
      <c r="AH78" s="239" t="s">
        <v>407</v>
      </c>
      <c r="AI78" s="240">
        <v>100</v>
      </c>
      <c r="AJ78" s="235">
        <v>8</v>
      </c>
      <c r="AK78" s="226"/>
      <c r="AL78" s="241"/>
    </row>
    <row r="79" spans="1:38" ht="180.75">
      <c r="A79" s="209" t="s">
        <v>298</v>
      </c>
      <c r="B79" s="65"/>
      <c r="C79" s="65" t="s">
        <v>55</v>
      </c>
      <c r="D79" s="210"/>
      <c r="E79" s="211" t="s">
        <v>299</v>
      </c>
      <c r="F79" s="212">
        <v>0</v>
      </c>
      <c r="G79" s="212">
        <v>0</v>
      </c>
      <c r="H79" s="212">
        <v>0</v>
      </c>
      <c r="I79" s="213">
        <v>119</v>
      </c>
      <c r="J79" s="214">
        <f t="shared" si="4"/>
        <v>119</v>
      </c>
      <c r="K79" s="211" t="s">
        <v>270</v>
      </c>
      <c r="L79" s="211" t="s">
        <v>271</v>
      </c>
      <c r="M79" s="65">
        <v>458</v>
      </c>
      <c r="N79" s="65" t="s">
        <v>239</v>
      </c>
      <c r="O79" s="56" t="s">
        <v>300</v>
      </c>
      <c r="P79" s="65">
        <v>119</v>
      </c>
      <c r="Q79" s="56" t="s">
        <v>241</v>
      </c>
      <c r="R79" s="234">
        <v>1</v>
      </c>
      <c r="S79" s="235">
        <v>4</v>
      </c>
      <c r="T79" s="235">
        <v>1</v>
      </c>
      <c r="U79" s="236" t="s">
        <v>315</v>
      </c>
      <c r="V79" s="235">
        <v>3</v>
      </c>
      <c r="W79" s="235">
        <v>6</v>
      </c>
      <c r="X79" s="235">
        <v>0</v>
      </c>
      <c r="Y79" s="235">
        <v>0</v>
      </c>
      <c r="Z79" s="235">
        <v>0</v>
      </c>
      <c r="AA79" s="236" t="s">
        <v>314</v>
      </c>
      <c r="AB79" s="237">
        <v>43078</v>
      </c>
      <c r="AC79" s="235"/>
      <c r="AD79" s="235">
        <v>1</v>
      </c>
      <c r="AE79" s="235">
        <v>1</v>
      </c>
      <c r="AF79" s="235"/>
      <c r="AG79" s="238" t="s">
        <v>409</v>
      </c>
      <c r="AH79" s="239" t="s">
        <v>403</v>
      </c>
      <c r="AI79" s="240">
        <v>100</v>
      </c>
      <c r="AJ79" s="235">
        <v>49</v>
      </c>
      <c r="AK79" s="226"/>
      <c r="AL79" s="241"/>
    </row>
    <row r="80" spans="1:38" ht="123.75">
      <c r="A80" s="209" t="s">
        <v>298</v>
      </c>
      <c r="B80" s="65"/>
      <c r="C80" s="65" t="s">
        <v>55</v>
      </c>
      <c r="D80" s="210"/>
      <c r="E80" s="211" t="s">
        <v>299</v>
      </c>
      <c r="F80" s="212">
        <v>0</v>
      </c>
      <c r="G80" s="212">
        <v>0</v>
      </c>
      <c r="H80" s="212">
        <v>0</v>
      </c>
      <c r="I80" s="213">
        <v>119</v>
      </c>
      <c r="J80" s="214">
        <f t="shared" si="4"/>
        <v>119</v>
      </c>
      <c r="K80" s="211" t="s">
        <v>270</v>
      </c>
      <c r="L80" s="211" t="s">
        <v>271</v>
      </c>
      <c r="M80" s="65">
        <v>458</v>
      </c>
      <c r="N80" s="65" t="s">
        <v>239</v>
      </c>
      <c r="O80" s="56" t="s">
        <v>300</v>
      </c>
      <c r="P80" s="65">
        <v>119</v>
      </c>
      <c r="Q80" s="56" t="s">
        <v>241</v>
      </c>
      <c r="R80" s="234">
        <v>1</v>
      </c>
      <c r="S80" s="235">
        <v>4</v>
      </c>
      <c r="T80" s="235">
        <v>1</v>
      </c>
      <c r="U80" s="52" t="s">
        <v>410</v>
      </c>
      <c r="V80" s="235">
        <v>3</v>
      </c>
      <c r="W80" s="235">
        <v>3</v>
      </c>
      <c r="X80" s="235">
        <v>0</v>
      </c>
      <c r="Y80" s="235">
        <v>0</v>
      </c>
      <c r="Z80" s="235">
        <v>0</v>
      </c>
      <c r="AA80" s="52" t="s">
        <v>411</v>
      </c>
      <c r="AB80" s="237">
        <v>43064</v>
      </c>
      <c r="AC80" s="235"/>
      <c r="AD80" s="235">
        <v>1</v>
      </c>
      <c r="AE80" s="235"/>
      <c r="AF80" s="235">
        <v>1</v>
      </c>
      <c r="AG80" s="56" t="s">
        <v>412</v>
      </c>
      <c r="AH80" s="57" t="s">
        <v>413</v>
      </c>
      <c r="AI80" s="240">
        <v>100</v>
      </c>
      <c r="AJ80" s="235">
        <v>4</v>
      </c>
      <c r="AK80" s="226"/>
      <c r="AL80" s="251"/>
    </row>
    <row r="81" spans="1:38" ht="116.25">
      <c r="A81" s="209" t="s">
        <v>298</v>
      </c>
      <c r="B81" s="65"/>
      <c r="C81" s="65" t="s">
        <v>55</v>
      </c>
      <c r="D81" s="210"/>
      <c r="E81" s="211" t="s">
        <v>299</v>
      </c>
      <c r="F81" s="212">
        <v>0</v>
      </c>
      <c r="G81" s="212">
        <v>0</v>
      </c>
      <c r="H81" s="212">
        <v>0</v>
      </c>
      <c r="I81" s="213">
        <v>119</v>
      </c>
      <c r="J81" s="214">
        <f t="shared" si="4"/>
        <v>119</v>
      </c>
      <c r="K81" s="211" t="s">
        <v>270</v>
      </c>
      <c r="L81" s="211" t="s">
        <v>271</v>
      </c>
      <c r="M81" s="65">
        <v>458</v>
      </c>
      <c r="N81" s="65" t="s">
        <v>239</v>
      </c>
      <c r="O81" s="56" t="s">
        <v>300</v>
      </c>
      <c r="P81" s="65">
        <v>119</v>
      </c>
      <c r="Q81" s="56" t="s">
        <v>241</v>
      </c>
      <c r="R81" s="234">
        <v>1</v>
      </c>
      <c r="S81" s="235">
        <v>4</v>
      </c>
      <c r="T81" s="235">
        <v>1</v>
      </c>
      <c r="U81" s="52" t="s">
        <v>414</v>
      </c>
      <c r="V81" s="235">
        <v>3</v>
      </c>
      <c r="W81" s="235">
        <v>3</v>
      </c>
      <c r="X81" s="235">
        <v>0</v>
      </c>
      <c r="Y81" s="235">
        <v>0</v>
      </c>
      <c r="Z81" s="235">
        <v>0</v>
      </c>
      <c r="AA81" s="52" t="s">
        <v>415</v>
      </c>
      <c r="AB81" s="237">
        <v>43041</v>
      </c>
      <c r="AC81" s="235"/>
      <c r="AD81" s="235">
        <v>1</v>
      </c>
      <c r="AE81" s="235"/>
      <c r="AF81" s="235">
        <v>1</v>
      </c>
      <c r="AG81" s="56" t="s">
        <v>416</v>
      </c>
      <c r="AH81" s="57" t="s">
        <v>417</v>
      </c>
      <c r="AI81" s="240">
        <v>100</v>
      </c>
      <c r="AJ81" s="235">
        <v>4</v>
      </c>
      <c r="AK81" s="226"/>
      <c r="AL81" s="251"/>
    </row>
    <row r="82" spans="1:38" ht="116.25">
      <c r="A82" s="209" t="s">
        <v>298</v>
      </c>
      <c r="B82" s="65"/>
      <c r="C82" s="65" t="s">
        <v>55</v>
      </c>
      <c r="D82" s="210"/>
      <c r="E82" s="211" t="s">
        <v>299</v>
      </c>
      <c r="F82" s="212">
        <v>0</v>
      </c>
      <c r="G82" s="212">
        <v>0</v>
      </c>
      <c r="H82" s="212">
        <v>0</v>
      </c>
      <c r="I82" s="213">
        <v>119</v>
      </c>
      <c r="J82" s="214">
        <f t="shared" si="4"/>
        <v>119</v>
      </c>
      <c r="K82" s="211" t="s">
        <v>270</v>
      </c>
      <c r="L82" s="211" t="s">
        <v>271</v>
      </c>
      <c r="M82" s="65">
        <v>458</v>
      </c>
      <c r="N82" s="65" t="s">
        <v>239</v>
      </c>
      <c r="O82" s="56" t="s">
        <v>300</v>
      </c>
      <c r="P82" s="65">
        <v>119</v>
      </c>
      <c r="Q82" s="56" t="s">
        <v>241</v>
      </c>
      <c r="R82" s="234">
        <v>1</v>
      </c>
      <c r="S82" s="235">
        <v>5</v>
      </c>
      <c r="T82" s="235">
        <v>1</v>
      </c>
      <c r="U82" s="52" t="s">
        <v>418</v>
      </c>
      <c r="V82" s="235">
        <v>3</v>
      </c>
      <c r="W82" s="235">
        <v>3</v>
      </c>
      <c r="X82" s="235">
        <v>0</v>
      </c>
      <c r="Y82" s="235">
        <v>0</v>
      </c>
      <c r="Z82" s="235">
        <v>0</v>
      </c>
      <c r="AA82" s="52" t="s">
        <v>415</v>
      </c>
      <c r="AB82" s="237">
        <v>43041</v>
      </c>
      <c r="AC82" s="235"/>
      <c r="AD82" s="235">
        <v>1</v>
      </c>
      <c r="AE82" s="235"/>
      <c r="AF82" s="235">
        <v>1</v>
      </c>
      <c r="AG82" s="56" t="s">
        <v>416</v>
      </c>
      <c r="AH82" s="57" t="s">
        <v>397</v>
      </c>
      <c r="AI82" s="240">
        <v>100</v>
      </c>
      <c r="AJ82" s="235">
        <v>5</v>
      </c>
      <c r="AK82" s="226"/>
      <c r="AL82" s="251"/>
    </row>
    <row r="83" spans="1:38" ht="116.25">
      <c r="A83" s="209" t="s">
        <v>298</v>
      </c>
      <c r="B83" s="65"/>
      <c r="C83" s="65" t="s">
        <v>55</v>
      </c>
      <c r="D83" s="210"/>
      <c r="E83" s="211" t="s">
        <v>299</v>
      </c>
      <c r="F83" s="212">
        <v>0</v>
      </c>
      <c r="G83" s="212">
        <v>0</v>
      </c>
      <c r="H83" s="212">
        <v>0</v>
      </c>
      <c r="I83" s="213">
        <v>119</v>
      </c>
      <c r="J83" s="214">
        <f t="shared" si="4"/>
        <v>119</v>
      </c>
      <c r="K83" s="211" t="s">
        <v>270</v>
      </c>
      <c r="L83" s="211" t="s">
        <v>271</v>
      </c>
      <c r="M83" s="65">
        <v>458</v>
      </c>
      <c r="N83" s="65" t="s">
        <v>239</v>
      </c>
      <c r="O83" s="56" t="s">
        <v>300</v>
      </c>
      <c r="P83" s="65">
        <v>119</v>
      </c>
      <c r="Q83" s="56" t="s">
        <v>241</v>
      </c>
      <c r="R83" s="234">
        <v>1</v>
      </c>
      <c r="S83" s="235">
        <v>5</v>
      </c>
      <c r="T83" s="235">
        <v>1</v>
      </c>
      <c r="U83" s="52" t="s">
        <v>419</v>
      </c>
      <c r="V83" s="235">
        <v>3</v>
      </c>
      <c r="W83" s="235">
        <v>3</v>
      </c>
      <c r="X83" s="235">
        <v>0</v>
      </c>
      <c r="Y83" s="235">
        <v>0</v>
      </c>
      <c r="Z83" s="235">
        <v>0</v>
      </c>
      <c r="AA83" s="52" t="s">
        <v>420</v>
      </c>
      <c r="AB83" s="237">
        <v>43055</v>
      </c>
      <c r="AC83" s="235"/>
      <c r="AD83" s="235">
        <v>1</v>
      </c>
      <c r="AE83" s="235"/>
      <c r="AF83" s="235">
        <v>1</v>
      </c>
      <c r="AG83" s="56" t="s">
        <v>421</v>
      </c>
      <c r="AH83" s="57" t="s">
        <v>422</v>
      </c>
      <c r="AI83" s="240">
        <v>100</v>
      </c>
      <c r="AJ83" s="235">
        <v>5</v>
      </c>
      <c r="AK83" s="226"/>
      <c r="AL83" s="251"/>
    </row>
    <row r="84" spans="1:38" ht="116.25">
      <c r="A84" s="209" t="s">
        <v>298</v>
      </c>
      <c r="B84" s="65"/>
      <c r="C84" s="65" t="s">
        <v>55</v>
      </c>
      <c r="D84" s="210"/>
      <c r="E84" s="211" t="s">
        <v>299</v>
      </c>
      <c r="F84" s="212">
        <v>0</v>
      </c>
      <c r="G84" s="212">
        <v>0</v>
      </c>
      <c r="H84" s="212">
        <v>0</v>
      </c>
      <c r="I84" s="213">
        <v>119</v>
      </c>
      <c r="J84" s="214">
        <f t="shared" si="4"/>
        <v>119</v>
      </c>
      <c r="K84" s="211" t="s">
        <v>270</v>
      </c>
      <c r="L84" s="211" t="s">
        <v>271</v>
      </c>
      <c r="M84" s="65">
        <v>458</v>
      </c>
      <c r="N84" s="65" t="s">
        <v>239</v>
      </c>
      <c r="O84" s="56" t="s">
        <v>300</v>
      </c>
      <c r="P84" s="65">
        <v>119</v>
      </c>
      <c r="Q84" s="56" t="s">
        <v>241</v>
      </c>
      <c r="R84" s="234">
        <v>1</v>
      </c>
      <c r="S84" s="235">
        <v>5</v>
      </c>
      <c r="T84" s="235">
        <v>1</v>
      </c>
      <c r="U84" s="52" t="s">
        <v>423</v>
      </c>
      <c r="V84" s="235">
        <v>3</v>
      </c>
      <c r="W84" s="235">
        <v>3</v>
      </c>
      <c r="X84" s="235">
        <v>0</v>
      </c>
      <c r="Y84" s="235">
        <v>0</v>
      </c>
      <c r="Z84" s="235">
        <v>0</v>
      </c>
      <c r="AA84" s="52" t="s">
        <v>424</v>
      </c>
      <c r="AB84" s="237">
        <v>43025</v>
      </c>
      <c r="AC84" s="235"/>
      <c r="AD84" s="235">
        <v>1</v>
      </c>
      <c r="AE84" s="235"/>
      <c r="AF84" s="235">
        <v>1</v>
      </c>
      <c r="AG84" s="56" t="s">
        <v>421</v>
      </c>
      <c r="AH84" s="57" t="s">
        <v>422</v>
      </c>
      <c r="AI84" s="240">
        <v>100</v>
      </c>
      <c r="AJ84" s="235">
        <v>5</v>
      </c>
      <c r="AK84" s="226"/>
      <c r="AL84" s="251"/>
    </row>
    <row r="85" spans="1:38" ht="116.25">
      <c r="A85" s="209" t="s">
        <v>298</v>
      </c>
      <c r="B85" s="65"/>
      <c r="C85" s="65" t="s">
        <v>55</v>
      </c>
      <c r="D85" s="210"/>
      <c r="E85" s="211" t="s">
        <v>299</v>
      </c>
      <c r="F85" s="212">
        <v>0</v>
      </c>
      <c r="G85" s="212">
        <v>0</v>
      </c>
      <c r="H85" s="212">
        <v>0</v>
      </c>
      <c r="I85" s="213">
        <v>119</v>
      </c>
      <c r="J85" s="214">
        <f t="shared" si="4"/>
        <v>119</v>
      </c>
      <c r="K85" s="211" t="s">
        <v>270</v>
      </c>
      <c r="L85" s="211" t="s">
        <v>271</v>
      </c>
      <c r="M85" s="65">
        <v>458</v>
      </c>
      <c r="N85" s="65" t="s">
        <v>239</v>
      </c>
      <c r="O85" s="56" t="s">
        <v>300</v>
      </c>
      <c r="P85" s="65">
        <v>119</v>
      </c>
      <c r="Q85" s="56" t="s">
        <v>241</v>
      </c>
      <c r="R85" s="234">
        <v>1</v>
      </c>
      <c r="S85" s="235">
        <v>12</v>
      </c>
      <c r="T85" s="235">
        <v>1</v>
      </c>
      <c r="U85" s="52" t="s">
        <v>425</v>
      </c>
      <c r="V85" s="235">
        <v>3</v>
      </c>
      <c r="W85" s="235">
        <v>3</v>
      </c>
      <c r="X85" s="235">
        <v>0</v>
      </c>
      <c r="Y85" s="235">
        <v>0</v>
      </c>
      <c r="Z85" s="235">
        <v>0</v>
      </c>
      <c r="AA85" s="52" t="s">
        <v>426</v>
      </c>
      <c r="AB85" s="237">
        <v>43048</v>
      </c>
      <c r="AC85" s="235"/>
      <c r="AD85" s="235">
        <v>1</v>
      </c>
      <c r="AE85" s="235"/>
      <c r="AF85" s="235">
        <v>1</v>
      </c>
      <c r="AG85" s="56" t="s">
        <v>416</v>
      </c>
      <c r="AH85" s="57" t="s">
        <v>427</v>
      </c>
      <c r="AI85" s="240">
        <v>100</v>
      </c>
      <c r="AJ85" s="235">
        <v>12</v>
      </c>
      <c r="AK85" s="226"/>
      <c r="AL85" s="251"/>
    </row>
    <row r="86" spans="1:38" ht="116.25">
      <c r="A86" s="209" t="s">
        <v>298</v>
      </c>
      <c r="B86" s="65"/>
      <c r="C86" s="65" t="s">
        <v>55</v>
      </c>
      <c r="D86" s="210"/>
      <c r="E86" s="211" t="s">
        <v>299</v>
      </c>
      <c r="F86" s="212">
        <v>0</v>
      </c>
      <c r="G86" s="212">
        <v>0</v>
      </c>
      <c r="H86" s="212">
        <v>0</v>
      </c>
      <c r="I86" s="213">
        <v>119</v>
      </c>
      <c r="J86" s="214">
        <f t="shared" si="4"/>
        <v>119</v>
      </c>
      <c r="K86" s="211" t="s">
        <v>270</v>
      </c>
      <c r="L86" s="211" t="s">
        <v>271</v>
      </c>
      <c r="M86" s="65">
        <v>458</v>
      </c>
      <c r="N86" s="65" t="s">
        <v>239</v>
      </c>
      <c r="O86" s="56" t="s">
        <v>300</v>
      </c>
      <c r="P86" s="65">
        <v>119</v>
      </c>
      <c r="Q86" s="56" t="s">
        <v>241</v>
      </c>
      <c r="R86" s="234">
        <v>1</v>
      </c>
      <c r="S86" s="235">
        <v>4</v>
      </c>
      <c r="T86" s="235">
        <v>1</v>
      </c>
      <c r="U86" s="52" t="s">
        <v>428</v>
      </c>
      <c r="V86" s="235">
        <v>3</v>
      </c>
      <c r="W86" s="235">
        <v>3</v>
      </c>
      <c r="X86" s="235">
        <v>0</v>
      </c>
      <c r="Y86" s="235">
        <v>0</v>
      </c>
      <c r="Z86" s="235">
        <v>0</v>
      </c>
      <c r="AA86" s="52" t="s">
        <v>420</v>
      </c>
      <c r="AB86" s="237">
        <v>43055</v>
      </c>
      <c r="AC86" s="235"/>
      <c r="AD86" s="235">
        <v>1</v>
      </c>
      <c r="AE86" s="235"/>
      <c r="AF86" s="235">
        <v>1</v>
      </c>
      <c r="AG86" s="56" t="s">
        <v>416</v>
      </c>
      <c r="AH86" s="57" t="s">
        <v>417</v>
      </c>
      <c r="AI86" s="240">
        <v>100</v>
      </c>
      <c r="AJ86" s="235">
        <v>4</v>
      </c>
      <c r="AK86" s="226"/>
      <c r="AL86" s="251"/>
    </row>
    <row r="87" spans="1:38" ht="146.25">
      <c r="A87" s="209" t="s">
        <v>298</v>
      </c>
      <c r="B87" s="65"/>
      <c r="C87" s="65" t="s">
        <v>55</v>
      </c>
      <c r="D87" s="210"/>
      <c r="E87" s="211" t="s">
        <v>299</v>
      </c>
      <c r="F87" s="212">
        <v>0</v>
      </c>
      <c r="G87" s="212">
        <v>0</v>
      </c>
      <c r="H87" s="212">
        <v>0</v>
      </c>
      <c r="I87" s="213">
        <v>119</v>
      </c>
      <c r="J87" s="214">
        <f t="shared" si="4"/>
        <v>119</v>
      </c>
      <c r="K87" s="211" t="s">
        <v>270</v>
      </c>
      <c r="L87" s="211" t="s">
        <v>271</v>
      </c>
      <c r="M87" s="65">
        <v>458</v>
      </c>
      <c r="N87" s="65" t="s">
        <v>239</v>
      </c>
      <c r="O87" s="56" t="s">
        <v>300</v>
      </c>
      <c r="P87" s="65">
        <v>119</v>
      </c>
      <c r="Q87" s="56" t="s">
        <v>241</v>
      </c>
      <c r="R87" s="40">
        <v>1</v>
      </c>
      <c r="S87" s="51">
        <v>3</v>
      </c>
      <c r="T87" s="51">
        <v>1</v>
      </c>
      <c r="U87" s="252" t="s">
        <v>342</v>
      </c>
      <c r="V87" s="51">
        <v>3</v>
      </c>
      <c r="W87" s="51">
        <v>5</v>
      </c>
      <c r="X87" s="51"/>
      <c r="Y87" s="51"/>
      <c r="Z87" s="51">
        <v>0</v>
      </c>
      <c r="AA87" s="52" t="s">
        <v>343</v>
      </c>
      <c r="AB87" s="250">
        <v>43077</v>
      </c>
      <c r="AC87" s="51"/>
      <c r="AD87" s="51">
        <v>1</v>
      </c>
      <c r="AE87" s="51"/>
      <c r="AF87" s="51">
        <v>1</v>
      </c>
      <c r="AG87" s="56" t="s">
        <v>429</v>
      </c>
      <c r="AH87" s="253" t="s">
        <v>345</v>
      </c>
      <c r="AI87" s="219">
        <v>1</v>
      </c>
      <c r="AJ87" s="52">
        <v>5</v>
      </c>
      <c r="AK87" s="253"/>
      <c r="AL87" s="254"/>
    </row>
    <row r="88" spans="1:38" ht="168.75">
      <c r="A88" s="209" t="s">
        <v>298</v>
      </c>
      <c r="B88" s="65"/>
      <c r="C88" s="65" t="s">
        <v>55</v>
      </c>
      <c r="D88" s="210"/>
      <c r="E88" s="211" t="s">
        <v>299</v>
      </c>
      <c r="F88" s="212">
        <v>0</v>
      </c>
      <c r="G88" s="212">
        <v>0</v>
      </c>
      <c r="H88" s="212">
        <v>0</v>
      </c>
      <c r="I88" s="213">
        <v>119</v>
      </c>
      <c r="J88" s="214">
        <f t="shared" si="4"/>
        <v>119</v>
      </c>
      <c r="K88" s="211" t="s">
        <v>270</v>
      </c>
      <c r="L88" s="211" t="s">
        <v>271</v>
      </c>
      <c r="M88" s="65">
        <v>458</v>
      </c>
      <c r="N88" s="65" t="s">
        <v>239</v>
      </c>
      <c r="O88" s="56" t="s">
        <v>300</v>
      </c>
      <c r="P88" s="65">
        <v>119</v>
      </c>
      <c r="Q88" s="56" t="s">
        <v>241</v>
      </c>
      <c r="R88" s="40">
        <v>1</v>
      </c>
      <c r="S88" s="51">
        <v>3</v>
      </c>
      <c r="T88" s="51">
        <v>1</v>
      </c>
      <c r="U88" s="252" t="s">
        <v>346</v>
      </c>
      <c r="V88" s="51">
        <v>3</v>
      </c>
      <c r="W88" s="51">
        <v>3</v>
      </c>
      <c r="X88" s="51"/>
      <c r="Y88" s="51"/>
      <c r="Z88" s="51">
        <v>4</v>
      </c>
      <c r="AA88" s="52" t="s">
        <v>347</v>
      </c>
      <c r="AB88" s="250">
        <v>43082</v>
      </c>
      <c r="AC88" s="51"/>
      <c r="AD88" s="51">
        <v>1</v>
      </c>
      <c r="AE88" s="51">
        <v>1</v>
      </c>
      <c r="AF88" s="51"/>
      <c r="AG88" s="56" t="s">
        <v>430</v>
      </c>
      <c r="AH88" s="253" t="s">
        <v>349</v>
      </c>
      <c r="AI88" s="219">
        <v>1</v>
      </c>
      <c r="AJ88" s="52">
        <v>3</v>
      </c>
      <c r="AK88" s="253"/>
      <c r="AL88" s="254"/>
    </row>
    <row r="89" spans="1:38" ht="157.5">
      <c r="A89" s="209" t="s">
        <v>298</v>
      </c>
      <c r="B89" s="65"/>
      <c r="C89" s="65" t="s">
        <v>55</v>
      </c>
      <c r="D89" s="210"/>
      <c r="E89" s="211" t="s">
        <v>299</v>
      </c>
      <c r="F89" s="212">
        <v>0</v>
      </c>
      <c r="G89" s="212">
        <v>0</v>
      </c>
      <c r="H89" s="212">
        <v>0</v>
      </c>
      <c r="I89" s="213">
        <v>119</v>
      </c>
      <c r="J89" s="214">
        <f t="shared" si="4"/>
        <v>119</v>
      </c>
      <c r="K89" s="211" t="s">
        <v>270</v>
      </c>
      <c r="L89" s="211" t="s">
        <v>271</v>
      </c>
      <c r="M89" s="65">
        <v>458</v>
      </c>
      <c r="N89" s="65" t="s">
        <v>239</v>
      </c>
      <c r="O89" s="56" t="s">
        <v>300</v>
      </c>
      <c r="P89" s="65">
        <v>119</v>
      </c>
      <c r="Q89" s="56" t="s">
        <v>241</v>
      </c>
      <c r="R89" s="40">
        <v>1</v>
      </c>
      <c r="S89" s="51">
        <v>8</v>
      </c>
      <c r="T89" s="51">
        <v>1</v>
      </c>
      <c r="U89" s="252" t="s">
        <v>350</v>
      </c>
      <c r="V89" s="51">
        <v>3</v>
      </c>
      <c r="W89" s="51">
        <v>4</v>
      </c>
      <c r="X89" s="51"/>
      <c r="Y89" s="51"/>
      <c r="Z89" s="51">
        <v>0</v>
      </c>
      <c r="AA89" s="52" t="s">
        <v>351</v>
      </c>
      <c r="AB89" s="250">
        <v>43082</v>
      </c>
      <c r="AC89" s="51"/>
      <c r="AD89" s="51">
        <v>1</v>
      </c>
      <c r="AE89" s="51"/>
      <c r="AF89" s="51">
        <v>1</v>
      </c>
      <c r="AG89" s="56" t="s">
        <v>431</v>
      </c>
      <c r="AH89" s="253" t="s">
        <v>357</v>
      </c>
      <c r="AI89" s="219">
        <v>1</v>
      </c>
      <c r="AJ89" s="52">
        <v>3</v>
      </c>
      <c r="AK89" s="253"/>
      <c r="AL89" s="254"/>
    </row>
    <row r="90" spans="1:38" ht="135">
      <c r="A90" s="209" t="s">
        <v>298</v>
      </c>
      <c r="B90" s="65"/>
      <c r="C90" s="65" t="s">
        <v>55</v>
      </c>
      <c r="D90" s="210"/>
      <c r="E90" s="211" t="s">
        <v>299</v>
      </c>
      <c r="F90" s="212">
        <v>0</v>
      </c>
      <c r="G90" s="212">
        <v>0</v>
      </c>
      <c r="H90" s="212">
        <v>0</v>
      </c>
      <c r="I90" s="213">
        <v>119</v>
      </c>
      <c r="J90" s="214">
        <f t="shared" si="4"/>
        <v>119</v>
      </c>
      <c r="K90" s="211" t="s">
        <v>270</v>
      </c>
      <c r="L90" s="211" t="s">
        <v>271</v>
      </c>
      <c r="M90" s="65">
        <v>458</v>
      </c>
      <c r="N90" s="65" t="s">
        <v>239</v>
      </c>
      <c r="O90" s="56" t="s">
        <v>300</v>
      </c>
      <c r="P90" s="65">
        <v>119</v>
      </c>
      <c r="Q90" s="56" t="s">
        <v>241</v>
      </c>
      <c r="R90" s="40">
        <v>1</v>
      </c>
      <c r="S90" s="51">
        <v>8</v>
      </c>
      <c r="T90" s="51">
        <v>1</v>
      </c>
      <c r="U90" s="252" t="s">
        <v>354</v>
      </c>
      <c r="V90" s="51">
        <v>3</v>
      </c>
      <c r="W90" s="51">
        <v>5</v>
      </c>
      <c r="X90" s="51"/>
      <c r="Y90" s="51"/>
      <c r="Z90" s="51">
        <v>0</v>
      </c>
      <c r="AA90" s="52" t="s">
        <v>355</v>
      </c>
      <c r="AB90" s="250">
        <v>43084</v>
      </c>
      <c r="AC90" s="51"/>
      <c r="AD90" s="51">
        <v>1</v>
      </c>
      <c r="AE90" s="51"/>
      <c r="AF90" s="51">
        <v>1</v>
      </c>
      <c r="AG90" s="56" t="s">
        <v>432</v>
      </c>
      <c r="AH90" s="253" t="s">
        <v>357</v>
      </c>
      <c r="AI90" s="219">
        <v>1</v>
      </c>
      <c r="AJ90" s="52">
        <v>5</v>
      </c>
      <c r="AK90" s="253"/>
      <c r="AL90" s="254"/>
    </row>
    <row r="91" spans="1:38" ht="157.5">
      <c r="A91" s="209" t="s">
        <v>298</v>
      </c>
      <c r="B91" s="65"/>
      <c r="C91" s="65" t="s">
        <v>55</v>
      </c>
      <c r="D91" s="210"/>
      <c r="E91" s="211" t="s">
        <v>299</v>
      </c>
      <c r="F91" s="212">
        <v>0</v>
      </c>
      <c r="G91" s="212">
        <v>0</v>
      </c>
      <c r="H91" s="212">
        <v>0</v>
      </c>
      <c r="I91" s="213">
        <v>119</v>
      </c>
      <c r="J91" s="214">
        <f t="shared" ref="J91:J154" si="5">SUM(F91:I91)</f>
        <v>119</v>
      </c>
      <c r="K91" s="211" t="s">
        <v>270</v>
      </c>
      <c r="L91" s="211" t="s">
        <v>271</v>
      </c>
      <c r="M91" s="65">
        <v>458</v>
      </c>
      <c r="N91" s="65" t="s">
        <v>239</v>
      </c>
      <c r="O91" s="56" t="s">
        <v>300</v>
      </c>
      <c r="P91" s="65">
        <v>119</v>
      </c>
      <c r="Q91" s="56" t="s">
        <v>241</v>
      </c>
      <c r="R91" s="40">
        <v>1</v>
      </c>
      <c r="S91" s="51">
        <v>2</v>
      </c>
      <c r="T91" s="51">
        <v>1</v>
      </c>
      <c r="U91" s="252" t="s">
        <v>359</v>
      </c>
      <c r="V91" s="51">
        <v>3</v>
      </c>
      <c r="W91" s="51">
        <v>5</v>
      </c>
      <c r="X91" s="51"/>
      <c r="Y91" s="51"/>
      <c r="Z91" s="51">
        <v>0</v>
      </c>
      <c r="AA91" s="52" t="s">
        <v>317</v>
      </c>
      <c r="AB91" s="250">
        <v>43073</v>
      </c>
      <c r="AC91" s="51"/>
      <c r="AD91" s="51">
        <v>1</v>
      </c>
      <c r="AE91" s="51"/>
      <c r="AF91" s="51">
        <v>1</v>
      </c>
      <c r="AG91" s="56" t="s">
        <v>433</v>
      </c>
      <c r="AH91" s="253" t="s">
        <v>434</v>
      </c>
      <c r="AI91" s="219">
        <v>1</v>
      </c>
      <c r="AJ91" s="52">
        <v>5</v>
      </c>
      <c r="AK91" s="253"/>
      <c r="AL91" s="254"/>
    </row>
    <row r="92" spans="1:38" ht="180">
      <c r="A92" s="209" t="s">
        <v>298</v>
      </c>
      <c r="B92" s="65"/>
      <c r="C92" s="65" t="s">
        <v>55</v>
      </c>
      <c r="D92" s="210"/>
      <c r="E92" s="211" t="s">
        <v>299</v>
      </c>
      <c r="F92" s="212">
        <v>0</v>
      </c>
      <c r="G92" s="212">
        <v>0</v>
      </c>
      <c r="H92" s="212">
        <v>0</v>
      </c>
      <c r="I92" s="213">
        <v>119</v>
      </c>
      <c r="J92" s="214">
        <f t="shared" si="5"/>
        <v>119</v>
      </c>
      <c r="K92" s="211" t="s">
        <v>270</v>
      </c>
      <c r="L92" s="211" t="s">
        <v>271</v>
      </c>
      <c r="M92" s="65">
        <v>458</v>
      </c>
      <c r="N92" s="65" t="s">
        <v>239</v>
      </c>
      <c r="O92" s="56" t="s">
        <v>300</v>
      </c>
      <c r="P92" s="65">
        <v>119</v>
      </c>
      <c r="Q92" s="56" t="s">
        <v>241</v>
      </c>
      <c r="R92" s="40">
        <v>1</v>
      </c>
      <c r="S92" s="51">
        <v>2</v>
      </c>
      <c r="T92" s="51">
        <v>1</v>
      </c>
      <c r="U92" s="252" t="s">
        <v>362</v>
      </c>
      <c r="V92" s="51">
        <v>3</v>
      </c>
      <c r="W92" s="51">
        <v>5</v>
      </c>
      <c r="X92" s="51"/>
      <c r="Y92" s="51"/>
      <c r="Z92" s="51">
        <v>0</v>
      </c>
      <c r="AA92" s="52" t="s">
        <v>363</v>
      </c>
      <c r="AB92" s="250">
        <v>43085</v>
      </c>
      <c r="AC92" s="51"/>
      <c r="AD92" s="51">
        <v>1</v>
      </c>
      <c r="AE92" s="51">
        <v>1</v>
      </c>
      <c r="AF92" s="51"/>
      <c r="AG92" s="56" t="s">
        <v>435</v>
      </c>
      <c r="AH92" s="253" t="s">
        <v>434</v>
      </c>
      <c r="AI92" s="219">
        <v>1</v>
      </c>
      <c r="AJ92" s="52">
        <v>5</v>
      </c>
      <c r="AK92" s="253"/>
      <c r="AL92" s="254"/>
    </row>
    <row r="93" spans="1:38" ht="116.25">
      <c r="A93" s="209" t="s">
        <v>298</v>
      </c>
      <c r="B93" s="65"/>
      <c r="C93" s="65" t="s">
        <v>55</v>
      </c>
      <c r="D93" s="210"/>
      <c r="E93" s="211" t="s">
        <v>299</v>
      </c>
      <c r="F93" s="212">
        <v>0</v>
      </c>
      <c r="G93" s="212">
        <v>0</v>
      </c>
      <c r="H93" s="212">
        <v>0</v>
      </c>
      <c r="I93" s="213">
        <v>119</v>
      </c>
      <c r="J93" s="214">
        <f t="shared" si="5"/>
        <v>119</v>
      </c>
      <c r="K93" s="211" t="s">
        <v>270</v>
      </c>
      <c r="L93" s="211" t="s">
        <v>271</v>
      </c>
      <c r="M93" s="65">
        <v>458</v>
      </c>
      <c r="N93" s="65" t="s">
        <v>239</v>
      </c>
      <c r="O93" s="56" t="s">
        <v>300</v>
      </c>
      <c r="P93" s="65">
        <v>119</v>
      </c>
      <c r="Q93" s="56" t="s">
        <v>241</v>
      </c>
      <c r="R93" s="40">
        <v>1</v>
      </c>
      <c r="S93" s="51">
        <v>3</v>
      </c>
      <c r="T93" s="51">
        <v>1</v>
      </c>
      <c r="U93" s="252" t="s">
        <v>436</v>
      </c>
      <c r="V93" s="51">
        <v>3</v>
      </c>
      <c r="W93" s="51">
        <v>5</v>
      </c>
      <c r="X93" s="51"/>
      <c r="Y93" s="51"/>
      <c r="Z93" s="51">
        <v>0</v>
      </c>
      <c r="AA93" s="52" t="s">
        <v>380</v>
      </c>
      <c r="AB93" s="250">
        <v>43060</v>
      </c>
      <c r="AC93" s="51"/>
      <c r="AD93" s="51">
        <v>1</v>
      </c>
      <c r="AE93" s="51"/>
      <c r="AF93" s="51">
        <v>1</v>
      </c>
      <c r="AG93" s="56" t="s">
        <v>437</v>
      </c>
      <c r="AH93" s="253" t="s">
        <v>345</v>
      </c>
      <c r="AI93" s="219">
        <v>1</v>
      </c>
      <c r="AJ93" s="52">
        <v>3</v>
      </c>
      <c r="AK93" s="253"/>
      <c r="AL93" s="254"/>
    </row>
    <row r="94" spans="1:38" ht="116.25">
      <c r="A94" s="209" t="s">
        <v>298</v>
      </c>
      <c r="B94" s="65"/>
      <c r="C94" s="65" t="s">
        <v>55</v>
      </c>
      <c r="D94" s="210"/>
      <c r="E94" s="211" t="s">
        <v>299</v>
      </c>
      <c r="F94" s="212">
        <v>0</v>
      </c>
      <c r="G94" s="212">
        <v>0</v>
      </c>
      <c r="H94" s="212">
        <v>0</v>
      </c>
      <c r="I94" s="213">
        <v>119</v>
      </c>
      <c r="J94" s="214">
        <f t="shared" si="5"/>
        <v>119</v>
      </c>
      <c r="K94" s="211" t="s">
        <v>270</v>
      </c>
      <c r="L94" s="211" t="s">
        <v>271</v>
      </c>
      <c r="M94" s="65">
        <v>458</v>
      </c>
      <c r="N94" s="65" t="s">
        <v>239</v>
      </c>
      <c r="O94" s="56" t="s">
        <v>300</v>
      </c>
      <c r="P94" s="65">
        <v>119</v>
      </c>
      <c r="Q94" s="56" t="s">
        <v>241</v>
      </c>
      <c r="R94" s="40">
        <v>1</v>
      </c>
      <c r="S94" s="51">
        <v>3</v>
      </c>
      <c r="T94" s="51">
        <v>1</v>
      </c>
      <c r="U94" s="252" t="s">
        <v>438</v>
      </c>
      <c r="V94" s="51">
        <v>1</v>
      </c>
      <c r="W94" s="51">
        <v>2</v>
      </c>
      <c r="X94" s="51"/>
      <c r="Y94" s="51"/>
      <c r="Z94" s="51"/>
      <c r="AA94" s="52" t="s">
        <v>439</v>
      </c>
      <c r="AB94" s="250">
        <v>43064</v>
      </c>
      <c r="AC94" s="51"/>
      <c r="AD94" s="51">
        <v>1</v>
      </c>
      <c r="AE94" s="51"/>
      <c r="AF94" s="51"/>
      <c r="AG94" s="56" t="s">
        <v>440</v>
      </c>
      <c r="AH94" s="253" t="s">
        <v>441</v>
      </c>
      <c r="AI94" s="219">
        <v>1</v>
      </c>
      <c r="AJ94" s="52">
        <v>4</v>
      </c>
      <c r="AK94" s="253"/>
      <c r="AL94" s="254"/>
    </row>
    <row r="95" spans="1:38" ht="168.75">
      <c r="A95" s="209" t="s">
        <v>298</v>
      </c>
      <c r="B95" s="65"/>
      <c r="C95" s="65" t="s">
        <v>55</v>
      </c>
      <c r="D95" s="210"/>
      <c r="E95" s="211" t="s">
        <v>299</v>
      </c>
      <c r="F95" s="212">
        <v>0</v>
      </c>
      <c r="G95" s="212">
        <v>0</v>
      </c>
      <c r="H95" s="212">
        <v>0</v>
      </c>
      <c r="I95" s="213">
        <v>119</v>
      </c>
      <c r="J95" s="214">
        <f t="shared" si="5"/>
        <v>119</v>
      </c>
      <c r="K95" s="211" t="s">
        <v>270</v>
      </c>
      <c r="L95" s="211" t="s">
        <v>271</v>
      </c>
      <c r="M95" s="65">
        <v>458</v>
      </c>
      <c r="N95" s="65" t="s">
        <v>239</v>
      </c>
      <c r="O95" s="56" t="s">
        <v>300</v>
      </c>
      <c r="P95" s="65">
        <v>119</v>
      </c>
      <c r="Q95" s="56" t="s">
        <v>241</v>
      </c>
      <c r="R95" s="40">
        <v>1</v>
      </c>
      <c r="S95" s="51">
        <v>3</v>
      </c>
      <c r="T95" s="51">
        <v>1</v>
      </c>
      <c r="U95" s="252" t="s">
        <v>442</v>
      </c>
      <c r="V95" s="51">
        <v>3</v>
      </c>
      <c r="W95" s="51">
        <v>3</v>
      </c>
      <c r="X95" s="51"/>
      <c r="Y95" s="51"/>
      <c r="Z95" s="51">
        <v>4</v>
      </c>
      <c r="AA95" s="52" t="s">
        <v>384</v>
      </c>
      <c r="AB95" s="250">
        <v>43062</v>
      </c>
      <c r="AC95" s="51"/>
      <c r="AD95" s="51">
        <v>1</v>
      </c>
      <c r="AE95" s="51">
        <v>1</v>
      </c>
      <c r="AF95" s="51"/>
      <c r="AG95" s="56" t="s">
        <v>430</v>
      </c>
      <c r="AH95" s="253" t="s">
        <v>349</v>
      </c>
      <c r="AI95" s="219">
        <v>1</v>
      </c>
      <c r="AJ95" s="52">
        <v>3</v>
      </c>
      <c r="AK95" s="253"/>
      <c r="AL95" s="254"/>
    </row>
    <row r="96" spans="1:38" ht="116.25">
      <c r="A96" s="209" t="s">
        <v>298</v>
      </c>
      <c r="B96" s="65"/>
      <c r="C96" s="65" t="s">
        <v>55</v>
      </c>
      <c r="D96" s="210"/>
      <c r="E96" s="211" t="s">
        <v>299</v>
      </c>
      <c r="F96" s="212">
        <v>0</v>
      </c>
      <c r="G96" s="212">
        <v>0</v>
      </c>
      <c r="H96" s="212">
        <v>0</v>
      </c>
      <c r="I96" s="213">
        <v>119</v>
      </c>
      <c r="J96" s="214">
        <f t="shared" si="5"/>
        <v>119</v>
      </c>
      <c r="K96" s="211" t="s">
        <v>270</v>
      </c>
      <c r="L96" s="211" t="s">
        <v>271</v>
      </c>
      <c r="M96" s="65">
        <v>458</v>
      </c>
      <c r="N96" s="65" t="s">
        <v>239</v>
      </c>
      <c r="O96" s="56" t="s">
        <v>300</v>
      </c>
      <c r="P96" s="65">
        <v>119</v>
      </c>
      <c r="Q96" s="56" t="s">
        <v>241</v>
      </c>
      <c r="R96" s="40">
        <v>1</v>
      </c>
      <c r="S96" s="51">
        <v>5</v>
      </c>
      <c r="T96" s="51">
        <v>1</v>
      </c>
      <c r="U96" s="252" t="s">
        <v>442</v>
      </c>
      <c r="V96" s="51">
        <v>4</v>
      </c>
      <c r="W96" s="51">
        <v>4</v>
      </c>
      <c r="X96" s="51"/>
      <c r="Y96" s="51"/>
      <c r="Z96" s="51">
        <v>0</v>
      </c>
      <c r="AA96" s="52" t="s">
        <v>384</v>
      </c>
      <c r="AB96" s="250">
        <v>43066</v>
      </c>
      <c r="AC96" s="51"/>
      <c r="AD96" s="51">
        <v>1</v>
      </c>
      <c r="AE96" s="51"/>
      <c r="AF96" s="51">
        <v>1</v>
      </c>
      <c r="AG96" s="56" t="s">
        <v>443</v>
      </c>
      <c r="AH96" s="253" t="s">
        <v>357</v>
      </c>
      <c r="AI96" s="219">
        <v>1</v>
      </c>
      <c r="AJ96" s="52">
        <v>3</v>
      </c>
      <c r="AK96" s="253"/>
      <c r="AL96" s="254"/>
    </row>
    <row r="97" spans="1:38" ht="135">
      <c r="A97" s="209" t="s">
        <v>298</v>
      </c>
      <c r="B97" s="65"/>
      <c r="C97" s="65" t="s">
        <v>55</v>
      </c>
      <c r="D97" s="210"/>
      <c r="E97" s="211" t="s">
        <v>299</v>
      </c>
      <c r="F97" s="212">
        <v>0</v>
      </c>
      <c r="G97" s="212">
        <v>0</v>
      </c>
      <c r="H97" s="212">
        <v>0</v>
      </c>
      <c r="I97" s="213">
        <v>119</v>
      </c>
      <c r="J97" s="214">
        <f t="shared" si="5"/>
        <v>119</v>
      </c>
      <c r="K97" s="211" t="s">
        <v>270</v>
      </c>
      <c r="L97" s="211" t="s">
        <v>271</v>
      </c>
      <c r="M97" s="65">
        <v>458</v>
      </c>
      <c r="N97" s="65" t="s">
        <v>239</v>
      </c>
      <c r="O97" s="56" t="s">
        <v>300</v>
      </c>
      <c r="P97" s="65">
        <v>119</v>
      </c>
      <c r="Q97" s="56" t="s">
        <v>241</v>
      </c>
      <c r="R97" s="40">
        <v>1</v>
      </c>
      <c r="S97" s="51">
        <v>8</v>
      </c>
      <c r="T97" s="51">
        <v>1</v>
      </c>
      <c r="U97" s="252" t="s">
        <v>444</v>
      </c>
      <c r="V97" s="51">
        <v>4</v>
      </c>
      <c r="W97" s="51">
        <v>5</v>
      </c>
      <c r="X97" s="51"/>
      <c r="Y97" s="51"/>
      <c r="Z97" s="51">
        <v>0</v>
      </c>
      <c r="AA97" s="52" t="s">
        <v>445</v>
      </c>
      <c r="AB97" s="250">
        <v>43069</v>
      </c>
      <c r="AC97" s="51"/>
      <c r="AD97" s="51">
        <v>1</v>
      </c>
      <c r="AE97" s="51"/>
      <c r="AF97" s="51">
        <v>1</v>
      </c>
      <c r="AG97" s="56" t="s">
        <v>432</v>
      </c>
      <c r="AH97" s="253" t="s">
        <v>357</v>
      </c>
      <c r="AI97" s="219">
        <v>1</v>
      </c>
      <c r="AJ97" s="52">
        <v>21</v>
      </c>
      <c r="AK97" s="253"/>
      <c r="AL97" s="254"/>
    </row>
    <row r="98" spans="1:38" ht="116.25">
      <c r="A98" s="209" t="s">
        <v>298</v>
      </c>
      <c r="B98" s="65"/>
      <c r="C98" s="65" t="s">
        <v>55</v>
      </c>
      <c r="D98" s="210"/>
      <c r="E98" s="211" t="s">
        <v>299</v>
      </c>
      <c r="F98" s="212">
        <v>0</v>
      </c>
      <c r="G98" s="212">
        <v>0</v>
      </c>
      <c r="H98" s="212">
        <v>0</v>
      </c>
      <c r="I98" s="213">
        <v>119</v>
      </c>
      <c r="J98" s="214">
        <f t="shared" si="5"/>
        <v>119</v>
      </c>
      <c r="K98" s="211" t="s">
        <v>270</v>
      </c>
      <c r="L98" s="211" t="s">
        <v>271</v>
      </c>
      <c r="M98" s="65">
        <v>458</v>
      </c>
      <c r="N98" s="65" t="s">
        <v>239</v>
      </c>
      <c r="O98" s="56" t="s">
        <v>300</v>
      </c>
      <c r="P98" s="65">
        <v>119</v>
      </c>
      <c r="Q98" s="56" t="s">
        <v>241</v>
      </c>
      <c r="R98" s="40">
        <v>1</v>
      </c>
      <c r="S98" s="51">
        <v>2</v>
      </c>
      <c r="T98" s="51">
        <v>1</v>
      </c>
      <c r="U98" s="252" t="s">
        <v>436</v>
      </c>
      <c r="V98" s="51">
        <v>3</v>
      </c>
      <c r="W98" s="51">
        <v>5</v>
      </c>
      <c r="X98" s="51"/>
      <c r="Y98" s="51"/>
      <c r="Z98" s="51">
        <v>0</v>
      </c>
      <c r="AA98" s="52" t="s">
        <v>380</v>
      </c>
      <c r="AB98" s="250">
        <v>43074</v>
      </c>
      <c r="AC98" s="51"/>
      <c r="AD98" s="51">
        <v>1</v>
      </c>
      <c r="AE98" s="51"/>
      <c r="AF98" s="51">
        <v>1</v>
      </c>
      <c r="AG98" s="56" t="s">
        <v>446</v>
      </c>
      <c r="AH98" s="253" t="s">
        <v>447</v>
      </c>
      <c r="AI98" s="219">
        <v>1</v>
      </c>
      <c r="AJ98" s="52">
        <v>5</v>
      </c>
      <c r="AK98" s="253"/>
      <c r="AL98" s="254"/>
    </row>
    <row r="99" spans="1:38" ht="116.25">
      <c r="A99" s="209" t="s">
        <v>298</v>
      </c>
      <c r="B99" s="65"/>
      <c r="C99" s="65" t="s">
        <v>55</v>
      </c>
      <c r="D99" s="210"/>
      <c r="E99" s="211" t="s">
        <v>299</v>
      </c>
      <c r="F99" s="212">
        <v>0</v>
      </c>
      <c r="G99" s="212">
        <v>0</v>
      </c>
      <c r="H99" s="212">
        <v>0</v>
      </c>
      <c r="I99" s="213">
        <v>119</v>
      </c>
      <c r="J99" s="214">
        <f t="shared" si="5"/>
        <v>119</v>
      </c>
      <c r="K99" s="211" t="s">
        <v>270</v>
      </c>
      <c r="L99" s="211" t="s">
        <v>271</v>
      </c>
      <c r="M99" s="65">
        <v>458</v>
      </c>
      <c r="N99" s="65" t="s">
        <v>239</v>
      </c>
      <c r="O99" s="56" t="s">
        <v>300</v>
      </c>
      <c r="P99" s="65">
        <v>119</v>
      </c>
      <c r="Q99" s="56" t="s">
        <v>241</v>
      </c>
      <c r="R99" s="40">
        <v>1</v>
      </c>
      <c r="S99" s="51">
        <v>2</v>
      </c>
      <c r="T99" s="51">
        <v>1</v>
      </c>
      <c r="U99" s="252" t="s">
        <v>442</v>
      </c>
      <c r="V99" s="51">
        <v>4</v>
      </c>
      <c r="W99" s="51">
        <v>4</v>
      </c>
      <c r="X99" s="51"/>
      <c r="Y99" s="51"/>
      <c r="Z99" s="51"/>
      <c r="AA99" s="52" t="s">
        <v>384</v>
      </c>
      <c r="AB99" s="250">
        <v>43080</v>
      </c>
      <c r="AC99" s="51"/>
      <c r="AD99" s="51">
        <v>1</v>
      </c>
      <c r="AE99" s="51"/>
      <c r="AF99" s="51"/>
      <c r="AG99" s="56" t="s">
        <v>448</v>
      </c>
      <c r="AH99" s="253" t="s">
        <v>447</v>
      </c>
      <c r="AI99" s="219">
        <v>1</v>
      </c>
      <c r="AJ99" s="52"/>
      <c r="AK99" s="253"/>
      <c r="AL99" s="254"/>
    </row>
    <row r="100" spans="1:38" ht="116.25">
      <c r="A100" s="209" t="s">
        <v>298</v>
      </c>
      <c r="B100" s="65"/>
      <c r="C100" s="65" t="s">
        <v>55</v>
      </c>
      <c r="D100" s="210"/>
      <c r="E100" s="211" t="s">
        <v>299</v>
      </c>
      <c r="F100" s="212">
        <v>0</v>
      </c>
      <c r="G100" s="212">
        <v>0</v>
      </c>
      <c r="H100" s="212">
        <v>0</v>
      </c>
      <c r="I100" s="213">
        <v>119</v>
      </c>
      <c r="J100" s="214">
        <f t="shared" si="5"/>
        <v>119</v>
      </c>
      <c r="K100" s="211" t="s">
        <v>270</v>
      </c>
      <c r="L100" s="211" t="s">
        <v>271</v>
      </c>
      <c r="M100" s="65">
        <v>458</v>
      </c>
      <c r="N100" s="65" t="s">
        <v>239</v>
      </c>
      <c r="O100" s="56" t="s">
        <v>300</v>
      </c>
      <c r="P100" s="65">
        <v>119</v>
      </c>
      <c r="Q100" s="56" t="s">
        <v>241</v>
      </c>
      <c r="R100" s="40">
        <v>1</v>
      </c>
      <c r="S100" s="51">
        <v>2</v>
      </c>
      <c r="T100" s="51">
        <v>1</v>
      </c>
      <c r="U100" s="252" t="s">
        <v>444</v>
      </c>
      <c r="V100" s="51">
        <v>3</v>
      </c>
      <c r="W100" s="51">
        <v>3</v>
      </c>
      <c r="X100" s="51"/>
      <c r="Y100" s="51"/>
      <c r="Z100" s="51">
        <v>0</v>
      </c>
      <c r="AA100" s="52" t="s">
        <v>445</v>
      </c>
      <c r="AB100" s="250">
        <v>43075</v>
      </c>
      <c r="AC100" s="51"/>
      <c r="AD100" s="51">
        <v>1</v>
      </c>
      <c r="AE100" s="51">
        <v>1</v>
      </c>
      <c r="AF100" s="51"/>
      <c r="AG100" s="56" t="s">
        <v>449</v>
      </c>
      <c r="AH100" s="253" t="s">
        <v>447</v>
      </c>
      <c r="AI100" s="219">
        <v>1</v>
      </c>
      <c r="AJ100" s="52">
        <v>5</v>
      </c>
      <c r="AK100" s="253"/>
      <c r="AL100" s="254"/>
    </row>
    <row r="101" spans="1:38" ht="135">
      <c r="A101" s="209" t="s">
        <v>298</v>
      </c>
      <c r="B101" s="65"/>
      <c r="C101" s="65" t="s">
        <v>55</v>
      </c>
      <c r="D101" s="210"/>
      <c r="E101" s="211" t="s">
        <v>299</v>
      </c>
      <c r="F101" s="212">
        <v>0</v>
      </c>
      <c r="G101" s="212">
        <v>0</v>
      </c>
      <c r="H101" s="212">
        <v>0</v>
      </c>
      <c r="I101" s="213">
        <v>119</v>
      </c>
      <c r="J101" s="214">
        <f t="shared" si="5"/>
        <v>119</v>
      </c>
      <c r="K101" s="211" t="s">
        <v>270</v>
      </c>
      <c r="L101" s="211" t="s">
        <v>271</v>
      </c>
      <c r="M101" s="65">
        <v>458</v>
      </c>
      <c r="N101" s="65" t="s">
        <v>239</v>
      </c>
      <c r="O101" s="56" t="s">
        <v>300</v>
      </c>
      <c r="P101" s="65">
        <v>119</v>
      </c>
      <c r="Q101" s="56" t="s">
        <v>241</v>
      </c>
      <c r="R101" s="40">
        <v>1</v>
      </c>
      <c r="S101" s="51">
        <v>3</v>
      </c>
      <c r="T101" s="51">
        <v>1</v>
      </c>
      <c r="U101" s="252" t="s">
        <v>438</v>
      </c>
      <c r="V101" s="51">
        <v>5</v>
      </c>
      <c r="W101" s="51">
        <v>3</v>
      </c>
      <c r="X101" s="51"/>
      <c r="Y101" s="51"/>
      <c r="Z101" s="51">
        <v>0</v>
      </c>
      <c r="AA101" s="52" t="s">
        <v>439</v>
      </c>
      <c r="AB101" s="250">
        <v>43084</v>
      </c>
      <c r="AC101" s="51"/>
      <c r="AD101" s="51">
        <v>1</v>
      </c>
      <c r="AE101" s="51">
        <v>1</v>
      </c>
      <c r="AF101" s="51"/>
      <c r="AG101" s="56" t="s">
        <v>450</v>
      </c>
      <c r="AH101" s="253" t="s">
        <v>447</v>
      </c>
      <c r="AI101" s="219">
        <v>1</v>
      </c>
      <c r="AJ101" s="52">
        <v>6</v>
      </c>
      <c r="AK101" s="253"/>
      <c r="AL101" s="254"/>
    </row>
    <row r="102" spans="1:38" ht="116.25">
      <c r="A102" s="209" t="s">
        <v>298</v>
      </c>
      <c r="B102" s="65"/>
      <c r="C102" s="65" t="s">
        <v>55</v>
      </c>
      <c r="D102" s="210"/>
      <c r="E102" s="211" t="s">
        <v>299</v>
      </c>
      <c r="F102" s="212">
        <v>0</v>
      </c>
      <c r="G102" s="212">
        <v>0</v>
      </c>
      <c r="H102" s="212">
        <v>0</v>
      </c>
      <c r="I102" s="213">
        <v>119</v>
      </c>
      <c r="J102" s="214">
        <f t="shared" si="5"/>
        <v>119</v>
      </c>
      <c r="K102" s="211" t="s">
        <v>270</v>
      </c>
      <c r="L102" s="211" t="s">
        <v>271</v>
      </c>
      <c r="M102" s="65">
        <v>458</v>
      </c>
      <c r="N102" s="65" t="s">
        <v>239</v>
      </c>
      <c r="O102" s="56" t="s">
        <v>300</v>
      </c>
      <c r="P102" s="65">
        <v>119</v>
      </c>
      <c r="Q102" s="56" t="s">
        <v>241</v>
      </c>
      <c r="R102" s="40">
        <v>1</v>
      </c>
      <c r="S102" s="51">
        <v>3</v>
      </c>
      <c r="T102" s="51">
        <v>1</v>
      </c>
      <c r="U102" s="252" t="s">
        <v>436</v>
      </c>
      <c r="V102" s="51">
        <v>3</v>
      </c>
      <c r="W102" s="51">
        <v>3</v>
      </c>
      <c r="X102" s="51"/>
      <c r="Y102" s="51"/>
      <c r="Z102" s="51">
        <v>0</v>
      </c>
      <c r="AA102" s="52" t="s">
        <v>380</v>
      </c>
      <c r="AB102" s="250">
        <v>43084</v>
      </c>
      <c r="AC102" s="51"/>
      <c r="AD102" s="51">
        <v>1</v>
      </c>
      <c r="AE102" s="51">
        <v>1</v>
      </c>
      <c r="AF102" s="51"/>
      <c r="AG102" s="56" t="s">
        <v>451</v>
      </c>
      <c r="AH102" s="253" t="s">
        <v>447</v>
      </c>
      <c r="AI102" s="219">
        <v>1</v>
      </c>
      <c r="AJ102" s="52">
        <v>4</v>
      </c>
      <c r="AK102" s="253"/>
      <c r="AL102" s="254"/>
    </row>
    <row r="103" spans="1:38" ht="116.25">
      <c r="A103" s="209" t="s">
        <v>298</v>
      </c>
      <c r="B103" s="65"/>
      <c r="C103" s="65" t="s">
        <v>55</v>
      </c>
      <c r="D103" s="210"/>
      <c r="E103" s="211" t="s">
        <v>299</v>
      </c>
      <c r="F103" s="212">
        <v>0</v>
      </c>
      <c r="G103" s="212">
        <v>0</v>
      </c>
      <c r="H103" s="212">
        <v>0</v>
      </c>
      <c r="I103" s="213">
        <v>119</v>
      </c>
      <c r="J103" s="214">
        <f t="shared" si="5"/>
        <v>119</v>
      </c>
      <c r="K103" s="211" t="s">
        <v>270</v>
      </c>
      <c r="L103" s="211" t="s">
        <v>271</v>
      </c>
      <c r="M103" s="65">
        <v>458</v>
      </c>
      <c r="N103" s="65" t="s">
        <v>239</v>
      </c>
      <c r="O103" s="56" t="s">
        <v>300</v>
      </c>
      <c r="P103" s="65">
        <v>119</v>
      </c>
      <c r="Q103" s="56" t="s">
        <v>241</v>
      </c>
      <c r="R103" s="40">
        <v>1</v>
      </c>
      <c r="S103" s="51">
        <v>2</v>
      </c>
      <c r="T103" s="51">
        <v>1</v>
      </c>
      <c r="U103" s="252" t="s">
        <v>444</v>
      </c>
      <c r="V103" s="51">
        <v>3</v>
      </c>
      <c r="W103" s="51">
        <v>3</v>
      </c>
      <c r="X103" s="51"/>
      <c r="Y103" s="51"/>
      <c r="Z103" s="51">
        <v>0</v>
      </c>
      <c r="AA103" s="52" t="s">
        <v>445</v>
      </c>
      <c r="AB103" s="250">
        <v>43085</v>
      </c>
      <c r="AC103" s="51"/>
      <c r="AD103" s="51">
        <v>1</v>
      </c>
      <c r="AE103" s="51">
        <v>1</v>
      </c>
      <c r="AF103" s="51"/>
      <c r="AG103" s="56" t="s">
        <v>452</v>
      </c>
      <c r="AH103" s="253" t="s">
        <v>447</v>
      </c>
      <c r="AI103" s="219">
        <v>1</v>
      </c>
      <c r="AJ103" s="52">
        <v>4</v>
      </c>
      <c r="AK103" s="253"/>
      <c r="AL103" s="254"/>
    </row>
    <row r="104" spans="1:38" ht="116.25">
      <c r="A104" s="209" t="s">
        <v>298</v>
      </c>
      <c r="B104" s="65"/>
      <c r="C104" s="65" t="s">
        <v>55</v>
      </c>
      <c r="D104" s="210"/>
      <c r="E104" s="211" t="s">
        <v>299</v>
      </c>
      <c r="F104" s="212">
        <v>0</v>
      </c>
      <c r="G104" s="212">
        <v>0</v>
      </c>
      <c r="H104" s="212">
        <v>0</v>
      </c>
      <c r="I104" s="213">
        <v>119</v>
      </c>
      <c r="J104" s="214">
        <f t="shared" si="5"/>
        <v>119</v>
      </c>
      <c r="K104" s="211" t="s">
        <v>270</v>
      </c>
      <c r="L104" s="211" t="s">
        <v>271</v>
      </c>
      <c r="M104" s="65">
        <v>458</v>
      </c>
      <c r="N104" s="65" t="s">
        <v>239</v>
      </c>
      <c r="O104" s="56" t="s">
        <v>300</v>
      </c>
      <c r="P104" s="65">
        <v>119</v>
      </c>
      <c r="Q104" s="56" t="s">
        <v>241</v>
      </c>
      <c r="R104" s="40">
        <v>1</v>
      </c>
      <c r="S104" s="51">
        <v>2</v>
      </c>
      <c r="T104" s="51">
        <v>1</v>
      </c>
      <c r="U104" s="252" t="s">
        <v>453</v>
      </c>
      <c r="V104" s="51">
        <v>3</v>
      </c>
      <c r="W104" s="51">
        <v>3</v>
      </c>
      <c r="X104" s="51"/>
      <c r="Y104" s="51"/>
      <c r="Z104" s="51">
        <v>0</v>
      </c>
      <c r="AA104" s="52" t="s">
        <v>454</v>
      </c>
      <c r="AB104" s="250">
        <v>43082</v>
      </c>
      <c r="AC104" s="51"/>
      <c r="AD104" s="51">
        <v>1</v>
      </c>
      <c r="AE104" s="51">
        <v>1</v>
      </c>
      <c r="AF104" s="51"/>
      <c r="AG104" s="56" t="s">
        <v>455</v>
      </c>
      <c r="AH104" s="253" t="s">
        <v>447</v>
      </c>
      <c r="AI104" s="219">
        <v>1</v>
      </c>
      <c r="AJ104" s="52">
        <v>4</v>
      </c>
      <c r="AK104" s="253"/>
      <c r="AL104" s="254"/>
    </row>
    <row r="105" spans="1:38" ht="116.25">
      <c r="A105" s="209" t="s">
        <v>298</v>
      </c>
      <c r="B105" s="65"/>
      <c r="C105" s="65" t="s">
        <v>55</v>
      </c>
      <c r="D105" s="210"/>
      <c r="E105" s="211" t="s">
        <v>299</v>
      </c>
      <c r="F105" s="212">
        <v>0</v>
      </c>
      <c r="G105" s="212">
        <v>0</v>
      </c>
      <c r="H105" s="212">
        <v>0</v>
      </c>
      <c r="I105" s="213">
        <v>119</v>
      </c>
      <c r="J105" s="214">
        <f t="shared" si="5"/>
        <v>119</v>
      </c>
      <c r="K105" s="211" t="s">
        <v>270</v>
      </c>
      <c r="L105" s="211" t="s">
        <v>271</v>
      </c>
      <c r="M105" s="65">
        <v>458</v>
      </c>
      <c r="N105" s="65" t="s">
        <v>239</v>
      </c>
      <c r="O105" s="56" t="s">
        <v>300</v>
      </c>
      <c r="P105" s="65">
        <v>119</v>
      </c>
      <c r="Q105" s="56" t="s">
        <v>241</v>
      </c>
      <c r="R105" s="272">
        <v>1</v>
      </c>
      <c r="S105" s="267">
        <v>65</v>
      </c>
      <c r="T105" s="267">
        <v>0</v>
      </c>
      <c r="U105" s="273" t="s">
        <v>456</v>
      </c>
      <c r="V105" s="267">
        <v>3</v>
      </c>
      <c r="W105" s="267">
        <v>8</v>
      </c>
      <c r="X105" s="267">
        <v>0</v>
      </c>
      <c r="Y105" s="267">
        <v>0</v>
      </c>
      <c r="Z105" s="267">
        <v>0</v>
      </c>
      <c r="AA105" s="274" t="s">
        <v>457</v>
      </c>
      <c r="AB105" s="275" t="s">
        <v>458</v>
      </c>
      <c r="AC105" s="267"/>
      <c r="AD105" s="267">
        <v>1</v>
      </c>
      <c r="AE105" s="267">
        <v>1</v>
      </c>
      <c r="AF105" s="267"/>
      <c r="AG105" s="276" t="s">
        <v>459</v>
      </c>
      <c r="AH105" s="277" t="s">
        <v>460</v>
      </c>
      <c r="AI105" s="278">
        <v>100</v>
      </c>
      <c r="AJ105" s="267">
        <v>0</v>
      </c>
      <c r="AK105" s="279"/>
      <c r="AL105" s="280"/>
    </row>
    <row r="106" spans="1:38" ht="116.25">
      <c r="A106" s="209" t="s">
        <v>298</v>
      </c>
      <c r="B106" s="65"/>
      <c r="C106" s="65" t="s">
        <v>55</v>
      </c>
      <c r="D106" s="210"/>
      <c r="E106" s="211" t="s">
        <v>299</v>
      </c>
      <c r="F106" s="212">
        <v>0</v>
      </c>
      <c r="G106" s="212">
        <v>0</v>
      </c>
      <c r="H106" s="212">
        <v>0</v>
      </c>
      <c r="I106" s="213">
        <v>119</v>
      </c>
      <c r="J106" s="214">
        <f t="shared" si="5"/>
        <v>119</v>
      </c>
      <c r="K106" s="211" t="s">
        <v>270</v>
      </c>
      <c r="L106" s="211" t="s">
        <v>271</v>
      </c>
      <c r="M106" s="65">
        <v>458</v>
      </c>
      <c r="N106" s="65" t="s">
        <v>239</v>
      </c>
      <c r="O106" s="56" t="s">
        <v>300</v>
      </c>
      <c r="P106" s="65">
        <v>119</v>
      </c>
      <c r="Q106" s="56" t="s">
        <v>241</v>
      </c>
      <c r="R106" s="272">
        <v>1</v>
      </c>
      <c r="S106" s="267">
        <v>10</v>
      </c>
      <c r="T106" s="267">
        <v>0</v>
      </c>
      <c r="U106" s="273" t="s">
        <v>456</v>
      </c>
      <c r="V106" s="267">
        <v>3</v>
      </c>
      <c r="W106" s="267">
        <v>6</v>
      </c>
      <c r="X106" s="267">
        <v>0</v>
      </c>
      <c r="Y106" s="267">
        <v>0</v>
      </c>
      <c r="Z106" s="267">
        <v>0</v>
      </c>
      <c r="AA106" s="274" t="s">
        <v>457</v>
      </c>
      <c r="AB106" s="275" t="s">
        <v>461</v>
      </c>
      <c r="AC106" s="267"/>
      <c r="AD106" s="267">
        <v>1</v>
      </c>
      <c r="AE106" s="267">
        <v>1</v>
      </c>
      <c r="AF106" s="267"/>
      <c r="AG106" s="276" t="s">
        <v>459</v>
      </c>
      <c r="AH106" s="277" t="s">
        <v>460</v>
      </c>
      <c r="AI106" s="278">
        <v>100</v>
      </c>
      <c r="AJ106" s="267">
        <v>8</v>
      </c>
      <c r="AK106" s="279"/>
      <c r="AL106" s="280"/>
    </row>
    <row r="107" spans="1:38" ht="116.25">
      <c r="A107" s="209" t="s">
        <v>298</v>
      </c>
      <c r="B107" s="65"/>
      <c r="C107" s="65" t="s">
        <v>55</v>
      </c>
      <c r="D107" s="210"/>
      <c r="E107" s="211" t="s">
        <v>299</v>
      </c>
      <c r="F107" s="212">
        <v>0</v>
      </c>
      <c r="G107" s="212">
        <v>0</v>
      </c>
      <c r="H107" s="212">
        <v>0</v>
      </c>
      <c r="I107" s="213">
        <v>119</v>
      </c>
      <c r="J107" s="214">
        <f t="shared" si="5"/>
        <v>119</v>
      </c>
      <c r="K107" s="211" t="s">
        <v>270</v>
      </c>
      <c r="L107" s="211" t="s">
        <v>271</v>
      </c>
      <c r="M107" s="65">
        <v>458</v>
      </c>
      <c r="N107" s="65" t="s">
        <v>239</v>
      </c>
      <c r="O107" s="56" t="s">
        <v>300</v>
      </c>
      <c r="P107" s="65">
        <v>119</v>
      </c>
      <c r="Q107" s="56" t="s">
        <v>241</v>
      </c>
      <c r="R107" s="272">
        <v>1</v>
      </c>
      <c r="S107" s="267">
        <v>12</v>
      </c>
      <c r="T107" s="267">
        <v>0</v>
      </c>
      <c r="U107" s="273" t="s">
        <v>462</v>
      </c>
      <c r="V107" s="267">
        <v>3</v>
      </c>
      <c r="W107" s="267">
        <v>4</v>
      </c>
      <c r="X107" s="267">
        <v>0</v>
      </c>
      <c r="Y107" s="267">
        <v>0</v>
      </c>
      <c r="Z107" s="267">
        <v>0</v>
      </c>
      <c r="AA107" s="274" t="s">
        <v>389</v>
      </c>
      <c r="AB107" s="275" t="s">
        <v>463</v>
      </c>
      <c r="AC107" s="267"/>
      <c r="AD107" s="267">
        <v>1</v>
      </c>
      <c r="AE107" s="267"/>
      <c r="AF107" s="267">
        <v>1</v>
      </c>
      <c r="AG107" s="276" t="s">
        <v>459</v>
      </c>
      <c r="AH107" s="277" t="s">
        <v>460</v>
      </c>
      <c r="AI107" s="278">
        <v>100</v>
      </c>
      <c r="AJ107" s="267">
        <v>8</v>
      </c>
      <c r="AK107" s="279"/>
      <c r="AL107" s="280"/>
    </row>
    <row r="108" spans="1:38" ht="116.25">
      <c r="A108" s="209" t="s">
        <v>298</v>
      </c>
      <c r="B108" s="65"/>
      <c r="C108" s="65" t="s">
        <v>55</v>
      </c>
      <c r="D108" s="210"/>
      <c r="E108" s="211" t="s">
        <v>299</v>
      </c>
      <c r="F108" s="212">
        <v>0</v>
      </c>
      <c r="G108" s="212">
        <v>0</v>
      </c>
      <c r="H108" s="212">
        <v>0</v>
      </c>
      <c r="I108" s="213">
        <v>119</v>
      </c>
      <c r="J108" s="214">
        <f t="shared" si="5"/>
        <v>119</v>
      </c>
      <c r="K108" s="211" t="s">
        <v>270</v>
      </c>
      <c r="L108" s="211" t="s">
        <v>271</v>
      </c>
      <c r="M108" s="65">
        <v>458</v>
      </c>
      <c r="N108" s="65" t="s">
        <v>239</v>
      </c>
      <c r="O108" s="56" t="s">
        <v>300</v>
      </c>
      <c r="P108" s="65">
        <v>119</v>
      </c>
      <c r="Q108" s="56" t="s">
        <v>241</v>
      </c>
      <c r="R108" s="272">
        <v>1</v>
      </c>
      <c r="S108" s="267">
        <v>34</v>
      </c>
      <c r="T108" s="267">
        <v>1</v>
      </c>
      <c r="U108" s="273" t="s">
        <v>464</v>
      </c>
      <c r="V108" s="267">
        <v>1</v>
      </c>
      <c r="W108" s="267">
        <v>6</v>
      </c>
      <c r="X108" s="267">
        <v>0</v>
      </c>
      <c r="Y108" s="267">
        <v>0</v>
      </c>
      <c r="Z108" s="267">
        <v>0</v>
      </c>
      <c r="AA108" s="274" t="s">
        <v>465</v>
      </c>
      <c r="AB108" s="275">
        <v>43080</v>
      </c>
      <c r="AC108" s="267"/>
      <c r="AD108" s="267">
        <v>1</v>
      </c>
      <c r="AE108" s="267">
        <v>1</v>
      </c>
      <c r="AF108" s="267"/>
      <c r="AG108" s="276" t="s">
        <v>459</v>
      </c>
      <c r="AH108" s="277" t="s">
        <v>460</v>
      </c>
      <c r="AI108" s="278">
        <v>100</v>
      </c>
      <c r="AJ108" s="267">
        <v>8</v>
      </c>
      <c r="AK108" s="279"/>
      <c r="AL108" s="280"/>
    </row>
    <row r="109" spans="1:38" ht="116.25">
      <c r="A109" s="209" t="s">
        <v>298</v>
      </c>
      <c r="B109" s="65"/>
      <c r="C109" s="65" t="s">
        <v>55</v>
      </c>
      <c r="D109" s="210"/>
      <c r="E109" s="211" t="s">
        <v>299</v>
      </c>
      <c r="F109" s="212">
        <v>0</v>
      </c>
      <c r="G109" s="212">
        <v>0</v>
      </c>
      <c r="H109" s="212">
        <v>0</v>
      </c>
      <c r="I109" s="213">
        <v>119</v>
      </c>
      <c r="J109" s="214">
        <f t="shared" si="5"/>
        <v>119</v>
      </c>
      <c r="K109" s="211" t="s">
        <v>270</v>
      </c>
      <c r="L109" s="211" t="s">
        <v>271</v>
      </c>
      <c r="M109" s="65">
        <v>458</v>
      </c>
      <c r="N109" s="65" t="s">
        <v>239</v>
      </c>
      <c r="O109" s="56" t="s">
        <v>300</v>
      </c>
      <c r="P109" s="65">
        <v>119</v>
      </c>
      <c r="Q109" s="56" t="s">
        <v>241</v>
      </c>
      <c r="R109" s="272">
        <v>1</v>
      </c>
      <c r="S109" s="267">
        <v>2</v>
      </c>
      <c r="T109" s="267">
        <v>1</v>
      </c>
      <c r="U109" s="274" t="s">
        <v>466</v>
      </c>
      <c r="V109" s="267">
        <v>1</v>
      </c>
      <c r="W109" s="274">
        <v>6</v>
      </c>
      <c r="X109" s="267">
        <v>0</v>
      </c>
      <c r="Y109" s="267">
        <v>0</v>
      </c>
      <c r="Z109" s="267">
        <v>0</v>
      </c>
      <c r="AA109" s="274" t="s">
        <v>467</v>
      </c>
      <c r="AB109" s="275">
        <v>43087</v>
      </c>
      <c r="AC109" s="267"/>
      <c r="AD109" s="267">
        <v>1</v>
      </c>
      <c r="AE109" s="267">
        <v>1</v>
      </c>
      <c r="AF109" s="267"/>
      <c r="AG109" s="276" t="s">
        <v>459</v>
      </c>
      <c r="AH109" s="277" t="s">
        <v>460</v>
      </c>
      <c r="AI109" s="278">
        <v>100</v>
      </c>
      <c r="AJ109" s="267">
        <v>8</v>
      </c>
      <c r="AK109" s="279"/>
      <c r="AL109" s="280"/>
    </row>
    <row r="110" spans="1:38" ht="116.25">
      <c r="A110" s="209" t="s">
        <v>298</v>
      </c>
      <c r="B110" s="65"/>
      <c r="C110" s="65" t="s">
        <v>55</v>
      </c>
      <c r="D110" s="210"/>
      <c r="E110" s="211" t="s">
        <v>299</v>
      </c>
      <c r="F110" s="212">
        <v>0</v>
      </c>
      <c r="G110" s="212">
        <v>0</v>
      </c>
      <c r="H110" s="212">
        <v>0</v>
      </c>
      <c r="I110" s="213">
        <v>119</v>
      </c>
      <c r="J110" s="214">
        <f t="shared" si="5"/>
        <v>119</v>
      </c>
      <c r="K110" s="211" t="s">
        <v>270</v>
      </c>
      <c r="L110" s="211" t="s">
        <v>271</v>
      </c>
      <c r="M110" s="65">
        <v>458</v>
      </c>
      <c r="N110" s="65" t="s">
        <v>239</v>
      </c>
      <c r="O110" s="56" t="s">
        <v>300</v>
      </c>
      <c r="P110" s="65">
        <v>119</v>
      </c>
      <c r="Q110" s="56" t="s">
        <v>241</v>
      </c>
      <c r="R110" s="272">
        <v>2</v>
      </c>
      <c r="S110" s="267">
        <v>15</v>
      </c>
      <c r="T110" s="267">
        <v>1</v>
      </c>
      <c r="U110" s="273" t="s">
        <v>468</v>
      </c>
      <c r="V110" s="267">
        <v>3</v>
      </c>
      <c r="W110" s="267">
        <v>6</v>
      </c>
      <c r="X110" s="267">
        <v>0</v>
      </c>
      <c r="Y110" s="267">
        <v>0</v>
      </c>
      <c r="Z110" s="267">
        <v>0</v>
      </c>
      <c r="AA110" s="274" t="s">
        <v>469</v>
      </c>
      <c r="AB110" s="275">
        <v>43078</v>
      </c>
      <c r="AC110" s="267"/>
      <c r="AD110" s="267">
        <v>1</v>
      </c>
      <c r="AE110" s="267">
        <v>1</v>
      </c>
      <c r="AF110" s="267"/>
      <c r="AG110" s="276" t="s">
        <v>459</v>
      </c>
      <c r="AH110" s="277" t="s">
        <v>460</v>
      </c>
      <c r="AI110" s="278">
        <v>100</v>
      </c>
      <c r="AJ110" s="267">
        <v>8</v>
      </c>
      <c r="AK110" s="279"/>
      <c r="AL110" s="280"/>
    </row>
    <row r="111" spans="1:38" ht="116.25">
      <c r="A111" s="209" t="s">
        <v>298</v>
      </c>
      <c r="B111" s="65"/>
      <c r="C111" s="65" t="s">
        <v>55</v>
      </c>
      <c r="D111" s="210"/>
      <c r="E111" s="211" t="s">
        <v>299</v>
      </c>
      <c r="F111" s="212">
        <v>0</v>
      </c>
      <c r="G111" s="212">
        <v>0</v>
      </c>
      <c r="H111" s="212">
        <v>0</v>
      </c>
      <c r="I111" s="213">
        <v>119</v>
      </c>
      <c r="J111" s="214">
        <f t="shared" si="5"/>
        <v>119</v>
      </c>
      <c r="K111" s="211" t="s">
        <v>270</v>
      </c>
      <c r="L111" s="211" t="s">
        <v>271</v>
      </c>
      <c r="M111" s="65">
        <v>458</v>
      </c>
      <c r="N111" s="65" t="s">
        <v>239</v>
      </c>
      <c r="O111" s="56" t="s">
        <v>300</v>
      </c>
      <c r="P111" s="65">
        <v>119</v>
      </c>
      <c r="Q111" s="56" t="s">
        <v>241</v>
      </c>
      <c r="R111" s="272">
        <v>2</v>
      </c>
      <c r="S111" s="267">
        <v>15</v>
      </c>
      <c r="T111" s="267">
        <v>1</v>
      </c>
      <c r="U111" s="273" t="s">
        <v>468</v>
      </c>
      <c r="V111" s="267">
        <v>3</v>
      </c>
      <c r="W111" s="267">
        <v>6</v>
      </c>
      <c r="X111" s="267">
        <v>0</v>
      </c>
      <c r="Y111" s="267">
        <v>0</v>
      </c>
      <c r="Z111" s="267">
        <v>0</v>
      </c>
      <c r="AA111" s="274" t="s">
        <v>469</v>
      </c>
      <c r="AB111" s="275">
        <v>43070</v>
      </c>
      <c r="AC111" s="267"/>
      <c r="AD111" s="267">
        <v>1</v>
      </c>
      <c r="AE111" s="267">
        <v>1</v>
      </c>
      <c r="AF111" s="267"/>
      <c r="AG111" s="276" t="s">
        <v>459</v>
      </c>
      <c r="AH111" s="277" t="s">
        <v>460</v>
      </c>
      <c r="AI111" s="278">
        <v>100</v>
      </c>
      <c r="AJ111" s="267">
        <v>8</v>
      </c>
      <c r="AK111" s="279"/>
      <c r="AL111" s="280"/>
    </row>
    <row r="112" spans="1:38" ht="225">
      <c r="A112" s="209" t="s">
        <v>298</v>
      </c>
      <c r="B112" s="65"/>
      <c r="C112" s="65" t="s">
        <v>55</v>
      </c>
      <c r="D112" s="210"/>
      <c r="E112" s="211" t="s">
        <v>299</v>
      </c>
      <c r="F112" s="212">
        <v>0</v>
      </c>
      <c r="G112" s="212">
        <v>0</v>
      </c>
      <c r="H112" s="212">
        <v>0</v>
      </c>
      <c r="I112" s="213">
        <v>119</v>
      </c>
      <c r="J112" s="214">
        <f t="shared" si="5"/>
        <v>119</v>
      </c>
      <c r="K112" s="211" t="s">
        <v>270</v>
      </c>
      <c r="L112" s="211" t="s">
        <v>271</v>
      </c>
      <c r="M112" s="65">
        <v>458</v>
      </c>
      <c r="N112" s="65" t="s">
        <v>239</v>
      </c>
      <c r="O112" s="56" t="s">
        <v>300</v>
      </c>
      <c r="P112" s="65">
        <v>119</v>
      </c>
      <c r="Q112" s="56" t="s">
        <v>241</v>
      </c>
      <c r="R112" s="234">
        <v>1</v>
      </c>
      <c r="S112" s="235">
        <v>5</v>
      </c>
      <c r="T112" s="235">
        <v>1</v>
      </c>
      <c r="U112" s="52" t="s">
        <v>470</v>
      </c>
      <c r="V112" s="235">
        <v>3</v>
      </c>
      <c r="W112" s="235">
        <v>2</v>
      </c>
      <c r="X112" s="235">
        <v>0</v>
      </c>
      <c r="Y112" s="235">
        <v>0</v>
      </c>
      <c r="Z112" s="235">
        <v>0</v>
      </c>
      <c r="AA112" s="52" t="s">
        <v>471</v>
      </c>
      <c r="AB112" s="237">
        <v>43028</v>
      </c>
      <c r="AC112" s="235"/>
      <c r="AD112" s="235">
        <v>1</v>
      </c>
      <c r="AE112" s="235"/>
      <c r="AF112" s="235">
        <v>1</v>
      </c>
      <c r="AG112" s="56" t="s">
        <v>472</v>
      </c>
      <c r="AH112" s="57" t="s">
        <v>473</v>
      </c>
      <c r="AI112" s="240">
        <v>100</v>
      </c>
      <c r="AJ112" s="235">
        <v>5</v>
      </c>
      <c r="AK112" s="226"/>
      <c r="AL112" s="254"/>
    </row>
    <row r="113" spans="1:38" ht="116.25">
      <c r="A113" s="209" t="s">
        <v>298</v>
      </c>
      <c r="B113" s="65"/>
      <c r="C113" s="65" t="s">
        <v>55</v>
      </c>
      <c r="D113" s="210"/>
      <c r="E113" s="211" t="s">
        <v>299</v>
      </c>
      <c r="F113" s="212">
        <v>0</v>
      </c>
      <c r="G113" s="212">
        <v>0</v>
      </c>
      <c r="H113" s="212">
        <v>0</v>
      </c>
      <c r="I113" s="213">
        <v>119</v>
      </c>
      <c r="J113" s="214">
        <f t="shared" si="5"/>
        <v>119</v>
      </c>
      <c r="K113" s="211" t="s">
        <v>270</v>
      </c>
      <c r="L113" s="211" t="s">
        <v>271</v>
      </c>
      <c r="M113" s="65">
        <v>458</v>
      </c>
      <c r="N113" s="65" t="s">
        <v>239</v>
      </c>
      <c r="O113" s="56" t="s">
        <v>300</v>
      </c>
      <c r="P113" s="65">
        <v>119</v>
      </c>
      <c r="Q113" s="56" t="s">
        <v>241</v>
      </c>
      <c r="R113" s="234">
        <v>1</v>
      </c>
      <c r="S113" s="235">
        <v>53</v>
      </c>
      <c r="T113" s="235">
        <v>2</v>
      </c>
      <c r="U113" s="52" t="s">
        <v>474</v>
      </c>
      <c r="V113" s="235">
        <v>3</v>
      </c>
      <c r="W113" s="235">
        <v>4</v>
      </c>
      <c r="X113" s="235">
        <v>0</v>
      </c>
      <c r="Y113" s="235">
        <v>0</v>
      </c>
      <c r="Z113" s="235">
        <v>0</v>
      </c>
      <c r="AA113" s="52" t="s">
        <v>475</v>
      </c>
      <c r="AB113" s="237">
        <v>43034</v>
      </c>
      <c r="AC113" s="235"/>
      <c r="AD113" s="235">
        <v>1</v>
      </c>
      <c r="AE113" s="235"/>
      <c r="AF113" s="235">
        <v>1</v>
      </c>
      <c r="AG113" s="56" t="s">
        <v>476</v>
      </c>
      <c r="AH113" s="57" t="s">
        <v>477</v>
      </c>
      <c r="AI113" s="240">
        <v>100</v>
      </c>
      <c r="AJ113" s="235">
        <v>53</v>
      </c>
      <c r="AK113" s="226"/>
      <c r="AL113" s="254"/>
    </row>
    <row r="114" spans="1:38" ht="225">
      <c r="A114" s="209" t="s">
        <v>298</v>
      </c>
      <c r="B114" s="65"/>
      <c r="C114" s="65" t="s">
        <v>55</v>
      </c>
      <c r="D114" s="210"/>
      <c r="E114" s="211" t="s">
        <v>299</v>
      </c>
      <c r="F114" s="212">
        <v>0</v>
      </c>
      <c r="G114" s="212">
        <v>0</v>
      </c>
      <c r="H114" s="212">
        <v>0</v>
      </c>
      <c r="I114" s="213">
        <v>119</v>
      </c>
      <c r="J114" s="214">
        <f t="shared" si="5"/>
        <v>119</v>
      </c>
      <c r="K114" s="211" t="s">
        <v>270</v>
      </c>
      <c r="L114" s="211" t="s">
        <v>271</v>
      </c>
      <c r="M114" s="65">
        <v>458</v>
      </c>
      <c r="N114" s="65" t="s">
        <v>239</v>
      </c>
      <c r="O114" s="56" t="s">
        <v>300</v>
      </c>
      <c r="P114" s="65">
        <v>119</v>
      </c>
      <c r="Q114" s="56" t="s">
        <v>241</v>
      </c>
      <c r="R114" s="234">
        <v>1</v>
      </c>
      <c r="S114" s="235">
        <v>10</v>
      </c>
      <c r="T114" s="235">
        <v>1</v>
      </c>
      <c r="U114" s="52" t="s">
        <v>478</v>
      </c>
      <c r="V114" s="235">
        <v>3</v>
      </c>
      <c r="W114" s="235">
        <v>3</v>
      </c>
      <c r="X114" s="235">
        <v>0</v>
      </c>
      <c r="Y114" s="235">
        <v>0</v>
      </c>
      <c r="Z114" s="235">
        <v>0</v>
      </c>
      <c r="AA114" s="52" t="s">
        <v>465</v>
      </c>
      <c r="AB114" s="237">
        <v>43041</v>
      </c>
      <c r="AC114" s="235"/>
      <c r="AD114" s="235">
        <v>1</v>
      </c>
      <c r="AE114" s="235"/>
      <c r="AF114" s="235">
        <v>1</v>
      </c>
      <c r="AG114" s="56" t="s">
        <v>472</v>
      </c>
      <c r="AH114" s="57" t="s">
        <v>473</v>
      </c>
      <c r="AI114" s="240">
        <v>100</v>
      </c>
      <c r="AJ114" s="235">
        <v>10</v>
      </c>
      <c r="AK114" s="226"/>
      <c r="AL114" s="254"/>
    </row>
    <row r="115" spans="1:38" ht="225">
      <c r="A115" s="209" t="s">
        <v>298</v>
      </c>
      <c r="B115" s="65"/>
      <c r="C115" s="65" t="s">
        <v>55</v>
      </c>
      <c r="D115" s="210"/>
      <c r="E115" s="211" t="s">
        <v>299</v>
      </c>
      <c r="F115" s="212">
        <v>0</v>
      </c>
      <c r="G115" s="212">
        <v>0</v>
      </c>
      <c r="H115" s="212">
        <v>0</v>
      </c>
      <c r="I115" s="213">
        <v>119</v>
      </c>
      <c r="J115" s="214">
        <f t="shared" si="5"/>
        <v>119</v>
      </c>
      <c r="K115" s="211" t="s">
        <v>270</v>
      </c>
      <c r="L115" s="211" t="s">
        <v>271</v>
      </c>
      <c r="M115" s="65">
        <v>458</v>
      </c>
      <c r="N115" s="65" t="s">
        <v>239</v>
      </c>
      <c r="O115" s="56" t="s">
        <v>300</v>
      </c>
      <c r="P115" s="65">
        <v>119</v>
      </c>
      <c r="Q115" s="56" t="s">
        <v>241</v>
      </c>
      <c r="R115" s="234">
        <v>1</v>
      </c>
      <c r="S115" s="235">
        <v>7</v>
      </c>
      <c r="T115" s="235">
        <v>1</v>
      </c>
      <c r="U115" s="52" t="s">
        <v>479</v>
      </c>
      <c r="V115" s="235">
        <v>3</v>
      </c>
      <c r="W115" s="235">
        <v>3</v>
      </c>
      <c r="X115" s="235">
        <v>0</v>
      </c>
      <c r="Y115" s="235">
        <v>0</v>
      </c>
      <c r="Z115" s="235">
        <v>0</v>
      </c>
      <c r="AA115" s="52" t="s">
        <v>469</v>
      </c>
      <c r="AB115" s="237">
        <v>43049</v>
      </c>
      <c r="AC115" s="235"/>
      <c r="AD115" s="235">
        <v>1</v>
      </c>
      <c r="AE115" s="235"/>
      <c r="AF115" s="235">
        <v>1</v>
      </c>
      <c r="AG115" s="56" t="s">
        <v>472</v>
      </c>
      <c r="AH115" s="57" t="s">
        <v>473</v>
      </c>
      <c r="AI115" s="240">
        <v>100</v>
      </c>
      <c r="AJ115" s="235">
        <v>7</v>
      </c>
      <c r="AK115" s="226"/>
      <c r="AL115" s="254"/>
    </row>
    <row r="116" spans="1:38" ht="116.25">
      <c r="A116" s="209" t="s">
        <v>298</v>
      </c>
      <c r="B116" s="65"/>
      <c r="C116" s="65" t="s">
        <v>55</v>
      </c>
      <c r="D116" s="210"/>
      <c r="E116" s="211" t="s">
        <v>299</v>
      </c>
      <c r="F116" s="212">
        <v>0</v>
      </c>
      <c r="G116" s="212">
        <v>0</v>
      </c>
      <c r="H116" s="212">
        <v>0</v>
      </c>
      <c r="I116" s="213">
        <v>119</v>
      </c>
      <c r="J116" s="214">
        <f t="shared" si="5"/>
        <v>119</v>
      </c>
      <c r="K116" s="211" t="s">
        <v>270</v>
      </c>
      <c r="L116" s="211" t="s">
        <v>271</v>
      </c>
      <c r="M116" s="65">
        <v>458</v>
      </c>
      <c r="N116" s="65" t="s">
        <v>239</v>
      </c>
      <c r="O116" s="56" t="s">
        <v>300</v>
      </c>
      <c r="P116" s="65">
        <v>119</v>
      </c>
      <c r="Q116" s="56" t="s">
        <v>241</v>
      </c>
      <c r="R116" s="234">
        <v>1</v>
      </c>
      <c r="S116" s="235">
        <v>42</v>
      </c>
      <c r="T116" s="235">
        <v>1</v>
      </c>
      <c r="U116" s="52" t="s">
        <v>479</v>
      </c>
      <c r="V116" s="235">
        <v>3</v>
      </c>
      <c r="W116" s="235">
        <v>2</v>
      </c>
      <c r="X116" s="235">
        <v>0</v>
      </c>
      <c r="Y116" s="235">
        <v>0</v>
      </c>
      <c r="Z116" s="235">
        <v>0</v>
      </c>
      <c r="AA116" s="52" t="s">
        <v>469</v>
      </c>
      <c r="AB116" s="237">
        <v>43049</v>
      </c>
      <c r="AC116" s="235"/>
      <c r="AD116" s="235">
        <v>1</v>
      </c>
      <c r="AE116" s="235"/>
      <c r="AF116" s="235">
        <v>1</v>
      </c>
      <c r="AG116" s="56" t="s">
        <v>476</v>
      </c>
      <c r="AH116" s="57" t="s">
        <v>477</v>
      </c>
      <c r="AI116" s="240">
        <v>100</v>
      </c>
      <c r="AJ116" s="235">
        <v>42</v>
      </c>
      <c r="AK116" s="226"/>
      <c r="AL116" s="254"/>
    </row>
    <row r="117" spans="1:38" ht="157.5">
      <c r="A117" s="209" t="s">
        <v>298</v>
      </c>
      <c r="B117" s="65"/>
      <c r="C117" s="65" t="s">
        <v>55</v>
      </c>
      <c r="D117" s="210"/>
      <c r="E117" s="211" t="s">
        <v>299</v>
      </c>
      <c r="F117" s="212">
        <v>0</v>
      </c>
      <c r="G117" s="212">
        <v>0</v>
      </c>
      <c r="H117" s="212">
        <v>0</v>
      </c>
      <c r="I117" s="213">
        <v>119</v>
      </c>
      <c r="J117" s="214">
        <f t="shared" si="5"/>
        <v>119</v>
      </c>
      <c r="K117" s="211" t="s">
        <v>270</v>
      </c>
      <c r="L117" s="211" t="s">
        <v>271</v>
      </c>
      <c r="M117" s="65">
        <v>458</v>
      </c>
      <c r="N117" s="65" t="s">
        <v>239</v>
      </c>
      <c r="O117" s="56" t="s">
        <v>300</v>
      </c>
      <c r="P117" s="65">
        <v>119</v>
      </c>
      <c r="Q117" s="56" t="s">
        <v>241</v>
      </c>
      <c r="R117" s="234">
        <v>1</v>
      </c>
      <c r="S117" s="235">
        <v>15</v>
      </c>
      <c r="T117" s="235">
        <v>1</v>
      </c>
      <c r="U117" s="52" t="s">
        <v>480</v>
      </c>
      <c r="V117" s="235">
        <v>3</v>
      </c>
      <c r="W117" s="235">
        <v>3</v>
      </c>
      <c r="X117" s="235">
        <v>0</v>
      </c>
      <c r="Y117" s="235">
        <v>0</v>
      </c>
      <c r="Z117" s="235">
        <v>0</v>
      </c>
      <c r="AA117" s="52" t="s">
        <v>475</v>
      </c>
      <c r="AB117" s="237">
        <v>43054</v>
      </c>
      <c r="AC117" s="235"/>
      <c r="AD117" s="235">
        <v>1</v>
      </c>
      <c r="AE117" s="235"/>
      <c r="AF117" s="235">
        <v>1</v>
      </c>
      <c r="AG117" s="56" t="s">
        <v>481</v>
      </c>
      <c r="AH117" s="57" t="s">
        <v>391</v>
      </c>
      <c r="AI117" s="240">
        <v>100</v>
      </c>
      <c r="AJ117" s="235">
        <v>15</v>
      </c>
      <c r="AK117" s="226"/>
      <c r="AL117" s="254"/>
    </row>
    <row r="118" spans="1:38" ht="225">
      <c r="A118" s="209" t="s">
        <v>298</v>
      </c>
      <c r="B118" s="65"/>
      <c r="C118" s="65" t="s">
        <v>55</v>
      </c>
      <c r="D118" s="210"/>
      <c r="E118" s="211" t="s">
        <v>299</v>
      </c>
      <c r="F118" s="212">
        <v>0</v>
      </c>
      <c r="G118" s="212">
        <v>0</v>
      </c>
      <c r="H118" s="212">
        <v>0</v>
      </c>
      <c r="I118" s="213">
        <v>119</v>
      </c>
      <c r="J118" s="214">
        <f t="shared" si="5"/>
        <v>119</v>
      </c>
      <c r="K118" s="211" t="s">
        <v>270</v>
      </c>
      <c r="L118" s="211" t="s">
        <v>271</v>
      </c>
      <c r="M118" s="65">
        <v>458</v>
      </c>
      <c r="N118" s="65" t="s">
        <v>239</v>
      </c>
      <c r="O118" s="56" t="s">
        <v>300</v>
      </c>
      <c r="P118" s="65">
        <v>119</v>
      </c>
      <c r="Q118" s="56" t="s">
        <v>241</v>
      </c>
      <c r="R118" s="234">
        <v>1</v>
      </c>
      <c r="S118" s="235">
        <v>8</v>
      </c>
      <c r="T118" s="235">
        <v>1</v>
      </c>
      <c r="U118" s="52" t="s">
        <v>482</v>
      </c>
      <c r="V118" s="235">
        <v>3</v>
      </c>
      <c r="W118" s="235">
        <v>3</v>
      </c>
      <c r="X118" s="235">
        <v>0</v>
      </c>
      <c r="Y118" s="235">
        <v>0</v>
      </c>
      <c r="Z118" s="235">
        <v>0</v>
      </c>
      <c r="AA118" s="52" t="s">
        <v>291</v>
      </c>
      <c r="AB118" s="237">
        <v>43055</v>
      </c>
      <c r="AC118" s="235"/>
      <c r="AD118" s="235">
        <v>1</v>
      </c>
      <c r="AE118" s="235"/>
      <c r="AF118" s="235">
        <v>1</v>
      </c>
      <c r="AG118" s="56" t="s">
        <v>472</v>
      </c>
      <c r="AH118" s="57" t="s">
        <v>473</v>
      </c>
      <c r="AI118" s="240">
        <v>100</v>
      </c>
      <c r="AJ118" s="235">
        <v>8</v>
      </c>
      <c r="AK118" s="226"/>
      <c r="AL118" s="254"/>
    </row>
    <row r="119" spans="1:38" ht="157.5">
      <c r="A119" s="209" t="s">
        <v>298</v>
      </c>
      <c r="B119" s="65"/>
      <c r="C119" s="65" t="s">
        <v>55</v>
      </c>
      <c r="D119" s="210"/>
      <c r="E119" s="211" t="s">
        <v>299</v>
      </c>
      <c r="F119" s="212">
        <v>0</v>
      </c>
      <c r="G119" s="212">
        <v>0</v>
      </c>
      <c r="H119" s="212">
        <v>0</v>
      </c>
      <c r="I119" s="213">
        <v>119</v>
      </c>
      <c r="J119" s="214">
        <f t="shared" si="5"/>
        <v>119</v>
      </c>
      <c r="K119" s="211" t="s">
        <v>270</v>
      </c>
      <c r="L119" s="211" t="s">
        <v>271</v>
      </c>
      <c r="M119" s="65">
        <v>458</v>
      </c>
      <c r="N119" s="65" t="s">
        <v>239</v>
      </c>
      <c r="O119" s="56" t="s">
        <v>300</v>
      </c>
      <c r="P119" s="65">
        <v>119</v>
      </c>
      <c r="Q119" s="56" t="s">
        <v>241</v>
      </c>
      <c r="R119" s="234">
        <v>1</v>
      </c>
      <c r="S119" s="235">
        <v>11</v>
      </c>
      <c r="T119" s="235">
        <v>1</v>
      </c>
      <c r="U119" s="52" t="s">
        <v>483</v>
      </c>
      <c r="V119" s="235">
        <v>3</v>
      </c>
      <c r="W119" s="235">
        <v>3</v>
      </c>
      <c r="X119" s="235">
        <v>0</v>
      </c>
      <c r="Y119" s="235">
        <v>0</v>
      </c>
      <c r="Z119" s="235">
        <v>0</v>
      </c>
      <c r="AA119" s="52" t="s">
        <v>484</v>
      </c>
      <c r="AB119" s="237">
        <v>43059</v>
      </c>
      <c r="AC119" s="235"/>
      <c r="AD119" s="235">
        <v>1</v>
      </c>
      <c r="AE119" s="235"/>
      <c r="AF119" s="235">
        <v>1</v>
      </c>
      <c r="AG119" s="56" t="s">
        <v>481</v>
      </c>
      <c r="AH119" s="57" t="s">
        <v>391</v>
      </c>
      <c r="AI119" s="240">
        <v>100</v>
      </c>
      <c r="AJ119" s="235">
        <v>11</v>
      </c>
      <c r="AK119" s="226"/>
      <c r="AL119" s="254"/>
    </row>
    <row r="120" spans="1:38" ht="116.25">
      <c r="A120" s="209" t="s">
        <v>298</v>
      </c>
      <c r="B120" s="65"/>
      <c r="C120" s="65" t="s">
        <v>55</v>
      </c>
      <c r="D120" s="210"/>
      <c r="E120" s="211" t="s">
        <v>299</v>
      </c>
      <c r="F120" s="212">
        <v>0</v>
      </c>
      <c r="G120" s="212">
        <v>0</v>
      </c>
      <c r="H120" s="212">
        <v>0</v>
      </c>
      <c r="I120" s="213">
        <v>119</v>
      </c>
      <c r="J120" s="214">
        <f t="shared" si="5"/>
        <v>119</v>
      </c>
      <c r="K120" s="211" t="s">
        <v>270</v>
      </c>
      <c r="L120" s="211" t="s">
        <v>271</v>
      </c>
      <c r="M120" s="65">
        <v>458</v>
      </c>
      <c r="N120" s="65" t="s">
        <v>239</v>
      </c>
      <c r="O120" s="56" t="s">
        <v>300</v>
      </c>
      <c r="P120" s="65">
        <v>119</v>
      </c>
      <c r="Q120" s="56" t="s">
        <v>241</v>
      </c>
      <c r="R120" s="234">
        <v>1</v>
      </c>
      <c r="S120" s="235">
        <v>23</v>
      </c>
      <c r="T120" s="235">
        <v>1</v>
      </c>
      <c r="U120" s="52" t="s">
        <v>483</v>
      </c>
      <c r="V120" s="235">
        <v>3</v>
      </c>
      <c r="W120" s="235">
        <v>3</v>
      </c>
      <c r="X120" s="235">
        <v>0</v>
      </c>
      <c r="Y120" s="235">
        <v>0</v>
      </c>
      <c r="Z120" s="235">
        <v>0</v>
      </c>
      <c r="AA120" s="52" t="s">
        <v>484</v>
      </c>
      <c r="AB120" s="237">
        <v>43059</v>
      </c>
      <c r="AC120" s="235"/>
      <c r="AD120" s="235">
        <v>1</v>
      </c>
      <c r="AE120" s="235"/>
      <c r="AF120" s="235">
        <v>1</v>
      </c>
      <c r="AG120" s="56" t="s">
        <v>476</v>
      </c>
      <c r="AH120" s="57" t="s">
        <v>477</v>
      </c>
      <c r="AI120" s="240">
        <v>100</v>
      </c>
      <c r="AJ120" s="235">
        <v>23</v>
      </c>
      <c r="AK120" s="226"/>
      <c r="AL120" s="254"/>
    </row>
    <row r="121" spans="1:38" ht="157.5">
      <c r="A121" s="209" t="s">
        <v>298</v>
      </c>
      <c r="B121" s="65"/>
      <c r="C121" s="65" t="s">
        <v>55</v>
      </c>
      <c r="D121" s="210"/>
      <c r="E121" s="211" t="s">
        <v>299</v>
      </c>
      <c r="F121" s="212">
        <v>0</v>
      </c>
      <c r="G121" s="212">
        <v>0</v>
      </c>
      <c r="H121" s="212">
        <v>0</v>
      </c>
      <c r="I121" s="213">
        <v>119</v>
      </c>
      <c r="J121" s="214">
        <f t="shared" si="5"/>
        <v>119</v>
      </c>
      <c r="K121" s="211" t="s">
        <v>270</v>
      </c>
      <c r="L121" s="211" t="s">
        <v>271</v>
      </c>
      <c r="M121" s="65">
        <v>458</v>
      </c>
      <c r="N121" s="65" t="s">
        <v>239</v>
      </c>
      <c r="O121" s="56" t="s">
        <v>300</v>
      </c>
      <c r="P121" s="65">
        <v>119</v>
      </c>
      <c r="Q121" s="56" t="s">
        <v>241</v>
      </c>
      <c r="R121" s="234">
        <v>1</v>
      </c>
      <c r="S121" s="235">
        <v>27</v>
      </c>
      <c r="T121" s="235">
        <v>1</v>
      </c>
      <c r="U121" s="52" t="s">
        <v>479</v>
      </c>
      <c r="V121" s="235">
        <v>3</v>
      </c>
      <c r="W121" s="235">
        <v>3</v>
      </c>
      <c r="X121" s="235">
        <v>0</v>
      </c>
      <c r="Y121" s="235">
        <v>0</v>
      </c>
      <c r="Z121" s="235">
        <v>0</v>
      </c>
      <c r="AA121" s="52" t="s">
        <v>469</v>
      </c>
      <c r="AB121" s="237">
        <v>43083</v>
      </c>
      <c r="AC121" s="235"/>
      <c r="AD121" s="235">
        <v>1</v>
      </c>
      <c r="AE121" s="235"/>
      <c r="AF121" s="235">
        <v>1</v>
      </c>
      <c r="AG121" s="56" t="s">
        <v>481</v>
      </c>
      <c r="AH121" s="57" t="s">
        <v>391</v>
      </c>
      <c r="AI121" s="240">
        <v>100</v>
      </c>
      <c r="AJ121" s="235">
        <v>27</v>
      </c>
      <c r="AK121" s="226"/>
      <c r="AL121" s="254"/>
    </row>
    <row r="122" spans="1:38" ht="146.25">
      <c r="A122" s="209" t="s">
        <v>298</v>
      </c>
      <c r="B122" s="65"/>
      <c r="C122" s="65" t="s">
        <v>55</v>
      </c>
      <c r="D122" s="210"/>
      <c r="E122" s="211" t="s">
        <v>299</v>
      </c>
      <c r="F122" s="212">
        <v>0</v>
      </c>
      <c r="G122" s="212">
        <v>0</v>
      </c>
      <c r="H122" s="212">
        <v>0</v>
      </c>
      <c r="I122" s="213">
        <v>119</v>
      </c>
      <c r="J122" s="214">
        <f t="shared" si="5"/>
        <v>119</v>
      </c>
      <c r="K122" s="211" t="s">
        <v>270</v>
      </c>
      <c r="L122" s="211" t="s">
        <v>271</v>
      </c>
      <c r="M122" s="65">
        <v>458</v>
      </c>
      <c r="N122" s="65" t="s">
        <v>239</v>
      </c>
      <c r="O122" s="56" t="s">
        <v>300</v>
      </c>
      <c r="P122" s="65">
        <v>119</v>
      </c>
      <c r="Q122" s="56" t="s">
        <v>241</v>
      </c>
      <c r="R122" s="234">
        <v>1</v>
      </c>
      <c r="S122" s="235">
        <v>29</v>
      </c>
      <c r="T122" s="235">
        <v>1</v>
      </c>
      <c r="U122" s="52" t="s">
        <v>470</v>
      </c>
      <c r="V122" s="235">
        <v>3</v>
      </c>
      <c r="W122" s="235">
        <v>3</v>
      </c>
      <c r="X122" s="235">
        <v>0</v>
      </c>
      <c r="Y122" s="235">
        <v>0</v>
      </c>
      <c r="Z122" s="235">
        <v>0</v>
      </c>
      <c r="AA122" s="52" t="s">
        <v>471</v>
      </c>
      <c r="AB122" s="237">
        <v>43084</v>
      </c>
      <c r="AC122" s="235"/>
      <c r="AD122" s="235">
        <v>1</v>
      </c>
      <c r="AE122" s="235"/>
      <c r="AF122" s="235">
        <v>1</v>
      </c>
      <c r="AG122" s="56" t="s">
        <v>390</v>
      </c>
      <c r="AH122" s="57" t="s">
        <v>391</v>
      </c>
      <c r="AI122" s="240">
        <v>100</v>
      </c>
      <c r="AJ122" s="235">
        <v>29</v>
      </c>
      <c r="AK122" s="226"/>
      <c r="AL122" s="254"/>
    </row>
    <row r="123" spans="1:38" ht="116.25">
      <c r="A123" s="209" t="s">
        <v>298</v>
      </c>
      <c r="B123" s="65"/>
      <c r="C123" s="65" t="s">
        <v>55</v>
      </c>
      <c r="D123" s="210"/>
      <c r="E123" s="211" t="s">
        <v>299</v>
      </c>
      <c r="F123" s="212">
        <v>0</v>
      </c>
      <c r="G123" s="212">
        <v>0</v>
      </c>
      <c r="H123" s="212">
        <v>0</v>
      </c>
      <c r="I123" s="213">
        <v>119</v>
      </c>
      <c r="J123" s="214">
        <f t="shared" si="5"/>
        <v>119</v>
      </c>
      <c r="K123" s="211" t="s">
        <v>270</v>
      </c>
      <c r="L123" s="211" t="s">
        <v>271</v>
      </c>
      <c r="M123" s="65">
        <v>458</v>
      </c>
      <c r="N123" s="65" t="s">
        <v>239</v>
      </c>
      <c r="O123" s="56" t="s">
        <v>300</v>
      </c>
      <c r="P123" s="65">
        <v>119</v>
      </c>
      <c r="Q123" s="56" t="s">
        <v>241</v>
      </c>
      <c r="R123" s="234">
        <v>1</v>
      </c>
      <c r="S123" s="235">
        <v>19</v>
      </c>
      <c r="T123" s="235">
        <v>1</v>
      </c>
      <c r="U123" s="52" t="s">
        <v>470</v>
      </c>
      <c r="V123" s="235">
        <v>3</v>
      </c>
      <c r="W123" s="235">
        <v>3</v>
      </c>
      <c r="X123" s="235">
        <v>0</v>
      </c>
      <c r="Y123" s="235">
        <v>0</v>
      </c>
      <c r="Z123" s="235">
        <v>0</v>
      </c>
      <c r="AA123" s="52" t="s">
        <v>471</v>
      </c>
      <c r="AB123" s="237">
        <v>43084</v>
      </c>
      <c r="AC123" s="235"/>
      <c r="AD123" s="235">
        <v>1</v>
      </c>
      <c r="AE123" s="235"/>
      <c r="AF123" s="235">
        <v>1</v>
      </c>
      <c r="AG123" s="56" t="s">
        <v>476</v>
      </c>
      <c r="AH123" s="57" t="s">
        <v>477</v>
      </c>
      <c r="AI123" s="240">
        <v>100</v>
      </c>
      <c r="AJ123" s="235">
        <v>19</v>
      </c>
      <c r="AK123" s="226"/>
      <c r="AL123" s="254"/>
    </row>
    <row r="124" spans="1:38" ht="146.25">
      <c r="A124" s="209" t="s">
        <v>298</v>
      </c>
      <c r="B124" s="65"/>
      <c r="C124" s="65" t="s">
        <v>55</v>
      </c>
      <c r="D124" s="210"/>
      <c r="E124" s="211" t="s">
        <v>299</v>
      </c>
      <c r="F124" s="212">
        <v>0</v>
      </c>
      <c r="G124" s="212">
        <v>0</v>
      </c>
      <c r="H124" s="212">
        <v>0</v>
      </c>
      <c r="I124" s="213">
        <v>119</v>
      </c>
      <c r="J124" s="214">
        <f t="shared" si="5"/>
        <v>119</v>
      </c>
      <c r="K124" s="211" t="s">
        <v>270</v>
      </c>
      <c r="L124" s="211" t="s">
        <v>271</v>
      </c>
      <c r="M124" s="65">
        <v>458</v>
      </c>
      <c r="N124" s="65" t="s">
        <v>239</v>
      </c>
      <c r="O124" s="56" t="s">
        <v>300</v>
      </c>
      <c r="P124" s="65">
        <v>119</v>
      </c>
      <c r="Q124" s="56" t="s">
        <v>241</v>
      </c>
      <c r="R124" s="234">
        <v>1</v>
      </c>
      <c r="S124" s="235">
        <v>44</v>
      </c>
      <c r="T124" s="235">
        <v>1</v>
      </c>
      <c r="U124" s="52" t="s">
        <v>482</v>
      </c>
      <c r="V124" s="235">
        <v>3</v>
      </c>
      <c r="W124" s="235">
        <v>3</v>
      </c>
      <c r="X124" s="235">
        <v>0</v>
      </c>
      <c r="Y124" s="235">
        <v>0</v>
      </c>
      <c r="Z124" s="235">
        <v>0</v>
      </c>
      <c r="AA124" s="52" t="s">
        <v>291</v>
      </c>
      <c r="AB124" s="237">
        <v>43085</v>
      </c>
      <c r="AC124" s="235"/>
      <c r="AD124" s="235">
        <v>1</v>
      </c>
      <c r="AE124" s="235"/>
      <c r="AF124" s="235">
        <v>1</v>
      </c>
      <c r="AG124" s="56" t="s">
        <v>390</v>
      </c>
      <c r="AH124" s="57" t="s">
        <v>391</v>
      </c>
      <c r="AI124" s="240">
        <v>100</v>
      </c>
      <c r="AJ124" s="235">
        <v>44</v>
      </c>
      <c r="AK124" s="226"/>
      <c r="AL124" s="254"/>
    </row>
    <row r="125" spans="1:38" ht="146.25">
      <c r="A125" s="209" t="s">
        <v>298</v>
      </c>
      <c r="B125" s="65"/>
      <c r="C125" s="65" t="s">
        <v>55</v>
      </c>
      <c r="D125" s="210"/>
      <c r="E125" s="211" t="s">
        <v>299</v>
      </c>
      <c r="F125" s="212">
        <v>0</v>
      </c>
      <c r="G125" s="212">
        <v>0</v>
      </c>
      <c r="H125" s="212">
        <v>0</v>
      </c>
      <c r="I125" s="213">
        <v>119</v>
      </c>
      <c r="J125" s="214">
        <f t="shared" si="5"/>
        <v>119</v>
      </c>
      <c r="K125" s="211" t="s">
        <v>270</v>
      </c>
      <c r="L125" s="211" t="s">
        <v>271</v>
      </c>
      <c r="M125" s="65">
        <v>458</v>
      </c>
      <c r="N125" s="65" t="s">
        <v>239</v>
      </c>
      <c r="O125" s="56" t="s">
        <v>300</v>
      </c>
      <c r="P125" s="65">
        <v>119</v>
      </c>
      <c r="Q125" s="56" t="s">
        <v>241</v>
      </c>
      <c r="R125" s="234">
        <v>1</v>
      </c>
      <c r="S125" s="235">
        <v>5</v>
      </c>
      <c r="T125" s="235">
        <v>1</v>
      </c>
      <c r="U125" s="52" t="s">
        <v>485</v>
      </c>
      <c r="V125" s="235">
        <v>3</v>
      </c>
      <c r="W125" s="235">
        <v>3</v>
      </c>
      <c r="X125" s="235">
        <v>0</v>
      </c>
      <c r="Y125" s="235">
        <v>0</v>
      </c>
      <c r="Z125" s="235">
        <v>0</v>
      </c>
      <c r="AA125" s="52" t="s">
        <v>486</v>
      </c>
      <c r="AB125" s="237">
        <v>43086</v>
      </c>
      <c r="AC125" s="235"/>
      <c r="AD125" s="235">
        <v>1</v>
      </c>
      <c r="AE125" s="235"/>
      <c r="AF125" s="235">
        <v>1</v>
      </c>
      <c r="AG125" s="56" t="s">
        <v>390</v>
      </c>
      <c r="AH125" s="57" t="s">
        <v>391</v>
      </c>
      <c r="AI125" s="240">
        <v>100</v>
      </c>
      <c r="AJ125" s="235">
        <v>5</v>
      </c>
      <c r="AK125" s="226"/>
      <c r="AL125" s="254"/>
    </row>
    <row r="126" spans="1:38" ht="123.75">
      <c r="A126" s="209" t="s">
        <v>298</v>
      </c>
      <c r="B126" s="65"/>
      <c r="C126" s="65" t="s">
        <v>55</v>
      </c>
      <c r="D126" s="210"/>
      <c r="E126" s="211" t="s">
        <v>299</v>
      </c>
      <c r="F126" s="212">
        <v>0</v>
      </c>
      <c r="G126" s="212">
        <v>0</v>
      </c>
      <c r="H126" s="212">
        <v>0</v>
      </c>
      <c r="I126" s="213">
        <v>119</v>
      </c>
      <c r="J126" s="214">
        <f t="shared" si="5"/>
        <v>119</v>
      </c>
      <c r="K126" s="211" t="s">
        <v>270</v>
      </c>
      <c r="L126" s="211" t="s">
        <v>271</v>
      </c>
      <c r="M126" s="65">
        <v>458</v>
      </c>
      <c r="N126" s="65" t="s">
        <v>239</v>
      </c>
      <c r="O126" s="56" t="s">
        <v>300</v>
      </c>
      <c r="P126" s="65">
        <v>119</v>
      </c>
      <c r="Q126" s="56" t="s">
        <v>241</v>
      </c>
      <c r="R126" s="234">
        <v>1</v>
      </c>
      <c r="S126" s="235">
        <v>32</v>
      </c>
      <c r="T126" s="235">
        <v>1</v>
      </c>
      <c r="U126" s="236" t="s">
        <v>316</v>
      </c>
      <c r="V126" s="235">
        <v>3</v>
      </c>
      <c r="W126" s="235">
        <v>24</v>
      </c>
      <c r="X126" s="235"/>
      <c r="Y126" s="235"/>
      <c r="Z126" s="235"/>
      <c r="AA126" s="244" t="s">
        <v>317</v>
      </c>
      <c r="AB126" s="237">
        <v>43064</v>
      </c>
      <c r="AC126" s="235"/>
      <c r="AD126" s="235">
        <v>1</v>
      </c>
      <c r="AE126" s="235"/>
      <c r="AF126" s="235">
        <v>1</v>
      </c>
      <c r="AG126" s="246" t="s">
        <v>318</v>
      </c>
      <c r="AH126" s="247" t="s">
        <v>319</v>
      </c>
      <c r="AI126" s="248">
        <v>0.75</v>
      </c>
      <c r="AJ126" s="235">
        <v>0</v>
      </c>
      <c r="AK126" s="226"/>
      <c r="AL126" s="249" t="s">
        <v>320</v>
      </c>
    </row>
    <row r="127" spans="1:38" ht="123.75">
      <c r="A127" s="209" t="s">
        <v>298</v>
      </c>
      <c r="B127" s="65"/>
      <c r="C127" s="65" t="s">
        <v>55</v>
      </c>
      <c r="D127" s="210"/>
      <c r="E127" s="211" t="s">
        <v>299</v>
      </c>
      <c r="F127" s="212">
        <v>0</v>
      </c>
      <c r="G127" s="212">
        <v>0</v>
      </c>
      <c r="H127" s="212">
        <v>0</v>
      </c>
      <c r="I127" s="213">
        <v>119</v>
      </c>
      <c r="J127" s="214">
        <f t="shared" si="5"/>
        <v>119</v>
      </c>
      <c r="K127" s="211" t="s">
        <v>270</v>
      </c>
      <c r="L127" s="211" t="s">
        <v>271</v>
      </c>
      <c r="M127" s="65">
        <v>458</v>
      </c>
      <c r="N127" s="65" t="s">
        <v>239</v>
      </c>
      <c r="O127" s="56" t="s">
        <v>300</v>
      </c>
      <c r="P127" s="65">
        <v>119</v>
      </c>
      <c r="Q127" s="56" t="s">
        <v>241</v>
      </c>
      <c r="R127" s="234">
        <v>1</v>
      </c>
      <c r="S127" s="235">
        <v>28</v>
      </c>
      <c r="T127" s="235">
        <v>1</v>
      </c>
      <c r="U127" s="236" t="s">
        <v>321</v>
      </c>
      <c r="V127" s="235">
        <v>3</v>
      </c>
      <c r="W127" s="235">
        <v>24</v>
      </c>
      <c r="X127" s="235"/>
      <c r="Y127" s="235"/>
      <c r="Z127" s="235"/>
      <c r="AA127" s="244" t="s">
        <v>322</v>
      </c>
      <c r="AB127" s="237">
        <v>43065</v>
      </c>
      <c r="AC127" s="235"/>
      <c r="AD127" s="235">
        <v>1</v>
      </c>
      <c r="AE127" s="235"/>
      <c r="AF127" s="235">
        <v>1</v>
      </c>
      <c r="AG127" s="246" t="s">
        <v>318</v>
      </c>
      <c r="AH127" s="247" t="s">
        <v>319</v>
      </c>
      <c r="AI127" s="248">
        <v>0.75</v>
      </c>
      <c r="AJ127" s="235">
        <v>0</v>
      </c>
      <c r="AK127" s="226"/>
      <c r="AL127" s="249" t="s">
        <v>320</v>
      </c>
    </row>
    <row r="128" spans="1:38" ht="123.75">
      <c r="A128" s="209" t="s">
        <v>298</v>
      </c>
      <c r="B128" s="65"/>
      <c r="C128" s="65" t="s">
        <v>55</v>
      </c>
      <c r="D128" s="210"/>
      <c r="E128" s="211" t="s">
        <v>299</v>
      </c>
      <c r="F128" s="212">
        <v>0</v>
      </c>
      <c r="G128" s="212">
        <v>0</v>
      </c>
      <c r="H128" s="212">
        <v>0</v>
      </c>
      <c r="I128" s="213">
        <v>119</v>
      </c>
      <c r="J128" s="214">
        <f t="shared" si="5"/>
        <v>119</v>
      </c>
      <c r="K128" s="211" t="s">
        <v>270</v>
      </c>
      <c r="L128" s="211" t="s">
        <v>271</v>
      </c>
      <c r="M128" s="65">
        <v>458</v>
      </c>
      <c r="N128" s="65" t="s">
        <v>239</v>
      </c>
      <c r="O128" s="56" t="s">
        <v>300</v>
      </c>
      <c r="P128" s="65">
        <v>119</v>
      </c>
      <c r="Q128" s="56" t="s">
        <v>241</v>
      </c>
      <c r="R128" s="234">
        <v>1</v>
      </c>
      <c r="S128" s="235">
        <v>12</v>
      </c>
      <c r="T128" s="235">
        <v>1</v>
      </c>
      <c r="U128" s="236" t="s">
        <v>323</v>
      </c>
      <c r="V128" s="235">
        <v>3</v>
      </c>
      <c r="W128" s="235">
        <v>24</v>
      </c>
      <c r="X128" s="235"/>
      <c r="Y128" s="235"/>
      <c r="Z128" s="235"/>
      <c r="AA128" s="244" t="s">
        <v>324</v>
      </c>
      <c r="AB128" s="237">
        <v>43069</v>
      </c>
      <c r="AC128" s="235"/>
      <c r="AD128" s="235">
        <v>1</v>
      </c>
      <c r="AE128" s="235">
        <v>1</v>
      </c>
      <c r="AF128" s="235"/>
      <c r="AG128" s="246" t="s">
        <v>318</v>
      </c>
      <c r="AH128" s="247" t="s">
        <v>319</v>
      </c>
      <c r="AI128" s="248">
        <v>0.8</v>
      </c>
      <c r="AJ128" s="235">
        <v>0</v>
      </c>
      <c r="AK128" s="226"/>
      <c r="AL128" s="249" t="s">
        <v>320</v>
      </c>
    </row>
    <row r="129" spans="1:38" ht="123.75">
      <c r="A129" s="209" t="s">
        <v>298</v>
      </c>
      <c r="B129" s="65"/>
      <c r="C129" s="65" t="s">
        <v>55</v>
      </c>
      <c r="D129" s="210"/>
      <c r="E129" s="211" t="s">
        <v>299</v>
      </c>
      <c r="F129" s="212">
        <v>0</v>
      </c>
      <c r="G129" s="212">
        <v>0</v>
      </c>
      <c r="H129" s="212">
        <v>0</v>
      </c>
      <c r="I129" s="213">
        <v>119</v>
      </c>
      <c r="J129" s="214">
        <f t="shared" si="5"/>
        <v>119</v>
      </c>
      <c r="K129" s="211" t="s">
        <v>270</v>
      </c>
      <c r="L129" s="211" t="s">
        <v>271</v>
      </c>
      <c r="M129" s="65">
        <v>458</v>
      </c>
      <c r="N129" s="65" t="s">
        <v>239</v>
      </c>
      <c r="O129" s="56" t="s">
        <v>300</v>
      </c>
      <c r="P129" s="65">
        <v>119</v>
      </c>
      <c r="Q129" s="56" t="s">
        <v>241</v>
      </c>
      <c r="R129" s="234">
        <v>1</v>
      </c>
      <c r="S129" s="235">
        <v>31</v>
      </c>
      <c r="T129" s="235">
        <v>1</v>
      </c>
      <c r="U129" s="236" t="s">
        <v>325</v>
      </c>
      <c r="V129" s="235">
        <v>3</v>
      </c>
      <c r="W129" s="235">
        <v>24</v>
      </c>
      <c r="X129" s="235"/>
      <c r="Y129" s="235"/>
      <c r="Z129" s="235"/>
      <c r="AA129" s="244" t="s">
        <v>297</v>
      </c>
      <c r="AB129" s="237">
        <v>43050</v>
      </c>
      <c r="AC129" s="235"/>
      <c r="AD129" s="235">
        <v>1</v>
      </c>
      <c r="AE129" s="235"/>
      <c r="AF129" s="235">
        <v>1</v>
      </c>
      <c r="AG129" s="246" t="s">
        <v>318</v>
      </c>
      <c r="AH129" s="247" t="s">
        <v>319</v>
      </c>
      <c r="AI129" s="248">
        <v>0.6</v>
      </c>
      <c r="AJ129" s="235">
        <v>0</v>
      </c>
      <c r="AK129" s="226"/>
      <c r="AL129" s="249" t="s">
        <v>320</v>
      </c>
    </row>
    <row r="130" spans="1:38" ht="123.75">
      <c r="A130" s="209" t="s">
        <v>298</v>
      </c>
      <c r="B130" s="65"/>
      <c r="C130" s="65" t="s">
        <v>55</v>
      </c>
      <c r="D130" s="210"/>
      <c r="E130" s="211" t="s">
        <v>299</v>
      </c>
      <c r="F130" s="212">
        <v>0</v>
      </c>
      <c r="G130" s="212">
        <v>0</v>
      </c>
      <c r="H130" s="212">
        <v>0</v>
      </c>
      <c r="I130" s="213">
        <v>119</v>
      </c>
      <c r="J130" s="214">
        <f t="shared" si="5"/>
        <v>119</v>
      </c>
      <c r="K130" s="211" t="s">
        <v>270</v>
      </c>
      <c r="L130" s="211" t="s">
        <v>271</v>
      </c>
      <c r="M130" s="65">
        <v>458</v>
      </c>
      <c r="N130" s="65" t="s">
        <v>239</v>
      </c>
      <c r="O130" s="56" t="s">
        <v>300</v>
      </c>
      <c r="P130" s="65">
        <v>119</v>
      </c>
      <c r="Q130" s="56" t="s">
        <v>241</v>
      </c>
      <c r="R130" s="234">
        <v>1</v>
      </c>
      <c r="S130" s="235">
        <v>5</v>
      </c>
      <c r="T130" s="235">
        <v>1</v>
      </c>
      <c r="U130" s="236" t="s">
        <v>326</v>
      </c>
      <c r="V130" s="235">
        <v>3</v>
      </c>
      <c r="W130" s="235">
        <v>24</v>
      </c>
      <c r="X130" s="235"/>
      <c r="Y130" s="235"/>
      <c r="Z130" s="235"/>
      <c r="AA130" s="244" t="s">
        <v>327</v>
      </c>
      <c r="AB130" s="237">
        <v>43044</v>
      </c>
      <c r="AC130" s="235"/>
      <c r="AD130" s="235">
        <v>1</v>
      </c>
      <c r="AE130" s="235">
        <v>1</v>
      </c>
      <c r="AF130" s="235"/>
      <c r="AG130" s="246" t="s">
        <v>318</v>
      </c>
      <c r="AH130" s="247" t="s">
        <v>319</v>
      </c>
      <c r="AI130" s="248">
        <v>0.6</v>
      </c>
      <c r="AJ130" s="235">
        <v>0</v>
      </c>
      <c r="AK130" s="226"/>
      <c r="AL130" s="249" t="s">
        <v>320</v>
      </c>
    </row>
    <row r="131" spans="1:38" ht="123.75">
      <c r="A131" s="209" t="s">
        <v>298</v>
      </c>
      <c r="B131" s="65"/>
      <c r="C131" s="65" t="s">
        <v>55</v>
      </c>
      <c r="D131" s="210"/>
      <c r="E131" s="211" t="s">
        <v>299</v>
      </c>
      <c r="F131" s="212">
        <v>0</v>
      </c>
      <c r="G131" s="212">
        <v>0</v>
      </c>
      <c r="H131" s="212">
        <v>0</v>
      </c>
      <c r="I131" s="213">
        <v>119</v>
      </c>
      <c r="J131" s="214">
        <f t="shared" si="5"/>
        <v>119</v>
      </c>
      <c r="K131" s="211" t="s">
        <v>270</v>
      </c>
      <c r="L131" s="211" t="s">
        <v>271</v>
      </c>
      <c r="M131" s="65">
        <v>458</v>
      </c>
      <c r="N131" s="65" t="s">
        <v>239</v>
      </c>
      <c r="O131" s="56" t="s">
        <v>300</v>
      </c>
      <c r="P131" s="65">
        <v>119</v>
      </c>
      <c r="Q131" s="56" t="s">
        <v>241</v>
      </c>
      <c r="R131" s="234">
        <v>1</v>
      </c>
      <c r="S131" s="235">
        <v>12</v>
      </c>
      <c r="T131" s="235">
        <v>1</v>
      </c>
      <c r="U131" s="236" t="s">
        <v>328</v>
      </c>
      <c r="V131" s="235">
        <v>3</v>
      </c>
      <c r="W131" s="235">
        <v>24</v>
      </c>
      <c r="X131" s="235"/>
      <c r="Y131" s="235"/>
      <c r="Z131" s="235"/>
      <c r="AA131" s="244" t="s">
        <v>329</v>
      </c>
      <c r="AB131" s="237">
        <v>43043</v>
      </c>
      <c r="AC131" s="235"/>
      <c r="AD131" s="235">
        <v>1</v>
      </c>
      <c r="AE131" s="235">
        <v>1</v>
      </c>
      <c r="AF131" s="235"/>
      <c r="AG131" s="246" t="s">
        <v>318</v>
      </c>
      <c r="AH131" s="247" t="s">
        <v>319</v>
      </c>
      <c r="AI131" s="248">
        <v>0.6</v>
      </c>
      <c r="AJ131" s="235">
        <v>0</v>
      </c>
      <c r="AK131" s="226"/>
      <c r="AL131" s="249" t="s">
        <v>320</v>
      </c>
    </row>
    <row r="132" spans="1:38" ht="116.25">
      <c r="A132" s="209" t="s">
        <v>298</v>
      </c>
      <c r="B132" s="65"/>
      <c r="C132" s="65" t="s">
        <v>55</v>
      </c>
      <c r="D132" s="210"/>
      <c r="E132" s="211" t="s">
        <v>299</v>
      </c>
      <c r="F132" s="212">
        <v>0</v>
      </c>
      <c r="G132" s="212">
        <v>0</v>
      </c>
      <c r="H132" s="212">
        <v>0</v>
      </c>
      <c r="I132" s="213">
        <v>119</v>
      </c>
      <c r="J132" s="214">
        <f t="shared" si="5"/>
        <v>119</v>
      </c>
      <c r="K132" s="211" t="s">
        <v>270</v>
      </c>
      <c r="L132" s="211" t="s">
        <v>271</v>
      </c>
      <c r="M132" s="65">
        <v>458</v>
      </c>
      <c r="N132" s="65" t="s">
        <v>239</v>
      </c>
      <c r="O132" s="56" t="s">
        <v>300</v>
      </c>
      <c r="P132" s="65">
        <v>119</v>
      </c>
      <c r="Q132" s="56" t="s">
        <v>241</v>
      </c>
      <c r="R132" s="234">
        <v>1</v>
      </c>
      <c r="S132" s="235">
        <v>3</v>
      </c>
      <c r="T132" s="235">
        <v>1</v>
      </c>
      <c r="U132" s="235" t="s">
        <v>487</v>
      </c>
      <c r="V132" s="235">
        <v>3</v>
      </c>
      <c r="W132" s="235">
        <v>5</v>
      </c>
      <c r="X132" s="235"/>
      <c r="Y132" s="235"/>
      <c r="Z132" s="173"/>
      <c r="AA132" s="173" t="s">
        <v>488</v>
      </c>
      <c r="AB132" s="235" t="s">
        <v>489</v>
      </c>
      <c r="AC132" s="235"/>
      <c r="AD132" s="235">
        <v>1</v>
      </c>
      <c r="AE132" s="235"/>
      <c r="AF132" s="235">
        <v>1</v>
      </c>
      <c r="AG132" s="173" t="s">
        <v>490</v>
      </c>
      <c r="AH132" s="240" t="s">
        <v>370</v>
      </c>
      <c r="AI132" s="240">
        <v>82.1</v>
      </c>
      <c r="AJ132" s="235">
        <v>7</v>
      </c>
      <c r="AK132" s="226"/>
      <c r="AL132" s="241"/>
    </row>
    <row r="133" spans="1:38" ht="116.25">
      <c r="A133" s="209" t="s">
        <v>298</v>
      </c>
      <c r="B133" s="65"/>
      <c r="C133" s="65" t="s">
        <v>55</v>
      </c>
      <c r="D133" s="210"/>
      <c r="E133" s="211" t="s">
        <v>299</v>
      </c>
      <c r="F133" s="212">
        <v>0</v>
      </c>
      <c r="G133" s="212">
        <v>0</v>
      </c>
      <c r="H133" s="212">
        <v>0</v>
      </c>
      <c r="I133" s="213">
        <v>119</v>
      </c>
      <c r="J133" s="214">
        <f t="shared" si="5"/>
        <v>119</v>
      </c>
      <c r="K133" s="211" t="s">
        <v>270</v>
      </c>
      <c r="L133" s="211" t="s">
        <v>271</v>
      </c>
      <c r="M133" s="65">
        <v>458</v>
      </c>
      <c r="N133" s="65" t="s">
        <v>239</v>
      </c>
      <c r="O133" s="56" t="s">
        <v>300</v>
      </c>
      <c r="P133" s="65">
        <v>119</v>
      </c>
      <c r="Q133" s="56" t="s">
        <v>241</v>
      </c>
      <c r="R133" s="234">
        <v>1</v>
      </c>
      <c r="S133" s="235">
        <v>3</v>
      </c>
      <c r="T133" s="235">
        <v>1</v>
      </c>
      <c r="U133" s="235" t="s">
        <v>491</v>
      </c>
      <c r="V133" s="235">
        <v>3</v>
      </c>
      <c r="W133" s="235">
        <v>3</v>
      </c>
      <c r="X133" s="235"/>
      <c r="Y133" s="235"/>
      <c r="Z133" s="173"/>
      <c r="AA133" s="173" t="s">
        <v>488</v>
      </c>
      <c r="AB133" s="235" t="s">
        <v>489</v>
      </c>
      <c r="AC133" s="235"/>
      <c r="AD133" s="235">
        <v>1</v>
      </c>
      <c r="AE133" s="235"/>
      <c r="AF133" s="235">
        <v>1</v>
      </c>
      <c r="AG133" s="173" t="s">
        <v>490</v>
      </c>
      <c r="AH133" s="240" t="s">
        <v>370</v>
      </c>
      <c r="AI133" s="240">
        <v>63.9</v>
      </c>
      <c r="AJ133" s="235">
        <v>6</v>
      </c>
      <c r="AK133" s="226"/>
      <c r="AL133" s="241"/>
    </row>
    <row r="134" spans="1:38" ht="116.25">
      <c r="A134" s="209" t="s">
        <v>298</v>
      </c>
      <c r="B134" s="65"/>
      <c r="C134" s="65" t="s">
        <v>55</v>
      </c>
      <c r="D134" s="210"/>
      <c r="E134" s="211" t="s">
        <v>299</v>
      </c>
      <c r="F134" s="212">
        <v>0</v>
      </c>
      <c r="G134" s="212">
        <v>0</v>
      </c>
      <c r="H134" s="212">
        <v>0</v>
      </c>
      <c r="I134" s="213">
        <v>119</v>
      </c>
      <c r="J134" s="214">
        <f t="shared" si="5"/>
        <v>119</v>
      </c>
      <c r="K134" s="211" t="s">
        <v>270</v>
      </c>
      <c r="L134" s="211" t="s">
        <v>271</v>
      </c>
      <c r="M134" s="65">
        <v>458</v>
      </c>
      <c r="N134" s="65" t="s">
        <v>239</v>
      </c>
      <c r="O134" s="56" t="s">
        <v>300</v>
      </c>
      <c r="P134" s="65">
        <v>119</v>
      </c>
      <c r="Q134" s="56" t="s">
        <v>241</v>
      </c>
      <c r="R134" s="234">
        <v>1</v>
      </c>
      <c r="S134" s="235">
        <v>3</v>
      </c>
      <c r="T134" s="235">
        <v>1</v>
      </c>
      <c r="U134" s="235" t="s">
        <v>492</v>
      </c>
      <c r="V134" s="235">
        <v>3</v>
      </c>
      <c r="W134" s="235">
        <v>4</v>
      </c>
      <c r="X134" s="235"/>
      <c r="Y134" s="235"/>
      <c r="Z134" s="235"/>
      <c r="AA134" s="235" t="s">
        <v>493</v>
      </c>
      <c r="AB134" s="235" t="s">
        <v>494</v>
      </c>
      <c r="AC134" s="235"/>
      <c r="AD134" s="235">
        <v>1</v>
      </c>
      <c r="AE134" s="235"/>
      <c r="AF134" s="235">
        <v>1</v>
      </c>
      <c r="AG134" s="173" t="s">
        <v>490</v>
      </c>
      <c r="AH134" s="240" t="s">
        <v>370</v>
      </c>
      <c r="AI134" s="240">
        <v>100</v>
      </c>
      <c r="AJ134" s="235">
        <v>2</v>
      </c>
      <c r="AK134" s="226"/>
      <c r="AL134" s="241"/>
    </row>
    <row r="135" spans="1:38" ht="116.25">
      <c r="A135" s="209" t="s">
        <v>298</v>
      </c>
      <c r="B135" s="65"/>
      <c r="C135" s="65" t="s">
        <v>55</v>
      </c>
      <c r="D135" s="210"/>
      <c r="E135" s="211" t="s">
        <v>299</v>
      </c>
      <c r="F135" s="212">
        <v>0</v>
      </c>
      <c r="G135" s="212">
        <v>0</v>
      </c>
      <c r="H135" s="212">
        <v>0</v>
      </c>
      <c r="I135" s="213">
        <v>119</v>
      </c>
      <c r="J135" s="214">
        <f t="shared" si="5"/>
        <v>119</v>
      </c>
      <c r="K135" s="211" t="s">
        <v>270</v>
      </c>
      <c r="L135" s="211" t="s">
        <v>271</v>
      </c>
      <c r="M135" s="65">
        <v>458</v>
      </c>
      <c r="N135" s="65" t="s">
        <v>239</v>
      </c>
      <c r="O135" s="56" t="s">
        <v>300</v>
      </c>
      <c r="P135" s="65">
        <v>119</v>
      </c>
      <c r="Q135" s="56" t="s">
        <v>241</v>
      </c>
      <c r="R135" s="234">
        <v>1</v>
      </c>
      <c r="S135" s="235">
        <v>3</v>
      </c>
      <c r="T135" s="235">
        <v>1</v>
      </c>
      <c r="U135" s="235" t="s">
        <v>495</v>
      </c>
      <c r="V135" s="235">
        <v>2</v>
      </c>
      <c r="W135" s="235">
        <v>3</v>
      </c>
      <c r="X135" s="235"/>
      <c r="Y135" s="235"/>
      <c r="Z135" s="235"/>
      <c r="AA135" s="235" t="s">
        <v>496</v>
      </c>
      <c r="AB135" s="235" t="s">
        <v>497</v>
      </c>
      <c r="AC135" s="235"/>
      <c r="AD135" s="235">
        <v>1</v>
      </c>
      <c r="AE135" s="235"/>
      <c r="AF135" s="235">
        <v>1</v>
      </c>
      <c r="AG135" s="173" t="s">
        <v>490</v>
      </c>
      <c r="AH135" s="240" t="s">
        <v>370</v>
      </c>
      <c r="AI135" s="240">
        <v>97.2</v>
      </c>
      <c r="AJ135" s="235">
        <v>6</v>
      </c>
      <c r="AK135" s="226"/>
      <c r="AL135" s="241"/>
    </row>
    <row r="136" spans="1:38" ht="116.25">
      <c r="A136" s="209" t="s">
        <v>298</v>
      </c>
      <c r="B136" s="65"/>
      <c r="C136" s="65" t="s">
        <v>55</v>
      </c>
      <c r="D136" s="210"/>
      <c r="E136" s="211" t="s">
        <v>299</v>
      </c>
      <c r="F136" s="212">
        <v>0</v>
      </c>
      <c r="G136" s="212">
        <v>0</v>
      </c>
      <c r="H136" s="212">
        <v>0</v>
      </c>
      <c r="I136" s="213">
        <v>119</v>
      </c>
      <c r="J136" s="214">
        <f t="shared" si="5"/>
        <v>119</v>
      </c>
      <c r="K136" s="211" t="s">
        <v>270</v>
      </c>
      <c r="L136" s="211" t="s">
        <v>271</v>
      </c>
      <c r="M136" s="65">
        <v>458</v>
      </c>
      <c r="N136" s="65" t="s">
        <v>239</v>
      </c>
      <c r="O136" s="56" t="s">
        <v>300</v>
      </c>
      <c r="P136" s="65">
        <v>119</v>
      </c>
      <c r="Q136" s="56" t="s">
        <v>241</v>
      </c>
      <c r="R136" s="40">
        <v>1</v>
      </c>
      <c r="S136" s="51">
        <v>3</v>
      </c>
      <c r="T136" s="51">
        <v>1</v>
      </c>
      <c r="U136" s="252" t="s">
        <v>498</v>
      </c>
      <c r="V136" s="51">
        <v>3</v>
      </c>
      <c r="W136" s="51">
        <v>5</v>
      </c>
      <c r="X136" s="51"/>
      <c r="Y136" s="51"/>
      <c r="Z136" s="51"/>
      <c r="AA136" s="52" t="s">
        <v>253</v>
      </c>
      <c r="AB136" s="250">
        <v>43070</v>
      </c>
      <c r="AC136" s="51"/>
      <c r="AD136" s="51">
        <v>1</v>
      </c>
      <c r="AE136" s="51"/>
      <c r="AF136" s="51">
        <v>1</v>
      </c>
      <c r="AG136" s="173" t="s">
        <v>490</v>
      </c>
      <c r="AH136" s="240" t="s">
        <v>370</v>
      </c>
      <c r="AI136" s="58">
        <v>0.88</v>
      </c>
      <c r="AJ136" s="52">
        <v>6</v>
      </c>
      <c r="AK136" s="253"/>
      <c r="AL136" s="254"/>
    </row>
    <row r="137" spans="1:38" ht="116.25">
      <c r="A137" s="209" t="s">
        <v>298</v>
      </c>
      <c r="B137" s="65"/>
      <c r="C137" s="65" t="s">
        <v>55</v>
      </c>
      <c r="D137" s="210"/>
      <c r="E137" s="211" t="s">
        <v>299</v>
      </c>
      <c r="F137" s="212">
        <v>0</v>
      </c>
      <c r="G137" s="212">
        <v>0</v>
      </c>
      <c r="H137" s="212">
        <v>0</v>
      </c>
      <c r="I137" s="213">
        <v>119</v>
      </c>
      <c r="J137" s="214">
        <f t="shared" si="5"/>
        <v>119</v>
      </c>
      <c r="K137" s="211" t="s">
        <v>270</v>
      </c>
      <c r="L137" s="211" t="s">
        <v>271</v>
      </c>
      <c r="M137" s="65">
        <v>458</v>
      </c>
      <c r="N137" s="65" t="s">
        <v>239</v>
      </c>
      <c r="O137" s="56" t="s">
        <v>300</v>
      </c>
      <c r="P137" s="65">
        <v>119</v>
      </c>
      <c r="Q137" s="56" t="s">
        <v>241</v>
      </c>
      <c r="R137" s="40">
        <v>1</v>
      </c>
      <c r="S137" s="51">
        <v>3</v>
      </c>
      <c r="T137" s="51">
        <v>1</v>
      </c>
      <c r="U137" s="252" t="s">
        <v>499</v>
      </c>
      <c r="V137" s="51">
        <v>2</v>
      </c>
      <c r="W137" s="51">
        <v>2</v>
      </c>
      <c r="X137" s="51"/>
      <c r="Y137" s="51"/>
      <c r="Z137" s="51"/>
      <c r="AA137" s="52" t="s">
        <v>373</v>
      </c>
      <c r="AB137" s="250">
        <v>43071</v>
      </c>
      <c r="AC137" s="51"/>
      <c r="AD137" s="51">
        <v>1</v>
      </c>
      <c r="AE137" s="51"/>
      <c r="AF137" s="51">
        <v>1</v>
      </c>
      <c r="AG137" s="173" t="s">
        <v>490</v>
      </c>
      <c r="AH137" s="240" t="s">
        <v>370</v>
      </c>
      <c r="AI137" s="58">
        <v>0.9</v>
      </c>
      <c r="AJ137" s="52">
        <v>4</v>
      </c>
      <c r="AK137" s="253"/>
      <c r="AL137" s="254"/>
    </row>
    <row r="138" spans="1:38" ht="116.25">
      <c r="A138" s="209" t="s">
        <v>298</v>
      </c>
      <c r="B138" s="65"/>
      <c r="C138" s="65" t="s">
        <v>55</v>
      </c>
      <c r="D138" s="210"/>
      <c r="E138" s="211" t="s">
        <v>299</v>
      </c>
      <c r="F138" s="212">
        <v>0</v>
      </c>
      <c r="G138" s="212">
        <v>0</v>
      </c>
      <c r="H138" s="212">
        <v>0</v>
      </c>
      <c r="I138" s="213">
        <v>119</v>
      </c>
      <c r="J138" s="214">
        <f t="shared" si="5"/>
        <v>119</v>
      </c>
      <c r="K138" s="211" t="s">
        <v>270</v>
      </c>
      <c r="L138" s="211" t="s">
        <v>271</v>
      </c>
      <c r="M138" s="65">
        <v>458</v>
      </c>
      <c r="N138" s="65" t="s">
        <v>239</v>
      </c>
      <c r="O138" s="56" t="s">
        <v>300</v>
      </c>
      <c r="P138" s="65">
        <v>119</v>
      </c>
      <c r="Q138" s="56" t="s">
        <v>241</v>
      </c>
      <c r="R138" s="40">
        <v>1</v>
      </c>
      <c r="S138" s="51">
        <v>4</v>
      </c>
      <c r="T138" s="51">
        <v>1</v>
      </c>
      <c r="U138" s="252" t="s">
        <v>500</v>
      </c>
      <c r="V138" s="51">
        <v>3</v>
      </c>
      <c r="W138" s="51">
        <v>1</v>
      </c>
      <c r="X138" s="51"/>
      <c r="Y138" s="51">
        <v>3</v>
      </c>
      <c r="Z138" s="51" t="s">
        <v>501</v>
      </c>
      <c r="AA138" s="52" t="s">
        <v>502</v>
      </c>
      <c r="AB138" s="250">
        <v>42777</v>
      </c>
      <c r="AC138" s="51"/>
      <c r="AD138" s="51">
        <v>1</v>
      </c>
      <c r="AE138" s="51"/>
      <c r="AF138" s="51">
        <v>1</v>
      </c>
      <c r="AG138" s="173" t="s">
        <v>503</v>
      </c>
      <c r="AH138" s="226" t="s">
        <v>504</v>
      </c>
      <c r="AI138" s="58">
        <v>1</v>
      </c>
      <c r="AJ138" s="52">
        <v>0</v>
      </c>
      <c r="AK138" s="253"/>
      <c r="AL138" s="254"/>
    </row>
    <row r="139" spans="1:38" ht="116.25">
      <c r="A139" s="209" t="s">
        <v>298</v>
      </c>
      <c r="B139" s="65"/>
      <c r="C139" s="65" t="s">
        <v>55</v>
      </c>
      <c r="D139" s="210"/>
      <c r="E139" s="211" t="s">
        <v>299</v>
      </c>
      <c r="F139" s="212">
        <v>0</v>
      </c>
      <c r="G139" s="212">
        <v>0</v>
      </c>
      <c r="H139" s="212">
        <v>0</v>
      </c>
      <c r="I139" s="213">
        <v>119</v>
      </c>
      <c r="J139" s="214">
        <f t="shared" si="5"/>
        <v>119</v>
      </c>
      <c r="K139" s="211" t="s">
        <v>270</v>
      </c>
      <c r="L139" s="211" t="s">
        <v>271</v>
      </c>
      <c r="M139" s="65">
        <v>458</v>
      </c>
      <c r="N139" s="65" t="s">
        <v>239</v>
      </c>
      <c r="O139" s="56" t="s">
        <v>300</v>
      </c>
      <c r="P139" s="65">
        <v>119</v>
      </c>
      <c r="Q139" s="56" t="s">
        <v>241</v>
      </c>
      <c r="R139" s="40">
        <v>1</v>
      </c>
      <c r="S139" s="51">
        <v>5</v>
      </c>
      <c r="T139" s="51">
        <v>1</v>
      </c>
      <c r="U139" s="252" t="s">
        <v>500</v>
      </c>
      <c r="V139" s="51">
        <v>3</v>
      </c>
      <c r="W139" s="51">
        <v>1</v>
      </c>
      <c r="X139" s="51"/>
      <c r="Y139" s="51">
        <v>3</v>
      </c>
      <c r="Z139" s="51" t="s">
        <v>505</v>
      </c>
      <c r="AA139" s="52" t="s">
        <v>502</v>
      </c>
      <c r="AB139" s="250">
        <v>42958</v>
      </c>
      <c r="AC139" s="51"/>
      <c r="AD139" s="51">
        <v>1</v>
      </c>
      <c r="AE139" s="51"/>
      <c r="AF139" s="51">
        <v>1</v>
      </c>
      <c r="AG139" s="173" t="s">
        <v>506</v>
      </c>
      <c r="AH139" s="226" t="s">
        <v>504</v>
      </c>
      <c r="AI139" s="58">
        <v>1</v>
      </c>
      <c r="AJ139" s="52">
        <v>0</v>
      </c>
      <c r="AK139" s="253"/>
      <c r="AL139" s="254"/>
    </row>
    <row r="140" spans="1:38" ht="116.25">
      <c r="A140" s="209" t="s">
        <v>298</v>
      </c>
      <c r="B140" s="65"/>
      <c r="C140" s="65" t="s">
        <v>55</v>
      </c>
      <c r="D140" s="210"/>
      <c r="E140" s="211" t="s">
        <v>299</v>
      </c>
      <c r="F140" s="212">
        <v>0</v>
      </c>
      <c r="G140" s="212">
        <v>0</v>
      </c>
      <c r="H140" s="212">
        <v>0</v>
      </c>
      <c r="I140" s="213">
        <v>119</v>
      </c>
      <c r="J140" s="214">
        <f t="shared" si="5"/>
        <v>119</v>
      </c>
      <c r="K140" s="211" t="s">
        <v>270</v>
      </c>
      <c r="L140" s="211" t="s">
        <v>271</v>
      </c>
      <c r="M140" s="65">
        <v>458</v>
      </c>
      <c r="N140" s="65" t="s">
        <v>239</v>
      </c>
      <c r="O140" s="56" t="s">
        <v>300</v>
      </c>
      <c r="P140" s="65">
        <v>119</v>
      </c>
      <c r="Q140" s="56" t="s">
        <v>241</v>
      </c>
      <c r="R140" s="40">
        <v>1</v>
      </c>
      <c r="S140" s="51">
        <v>19</v>
      </c>
      <c r="T140" s="51">
        <v>1</v>
      </c>
      <c r="U140" s="252" t="s">
        <v>500</v>
      </c>
      <c r="V140" s="51">
        <v>3</v>
      </c>
      <c r="W140" s="51">
        <v>1</v>
      </c>
      <c r="X140" s="51"/>
      <c r="Y140" s="51">
        <v>3</v>
      </c>
      <c r="Z140" s="51" t="s">
        <v>501</v>
      </c>
      <c r="AA140" s="52" t="s">
        <v>502</v>
      </c>
      <c r="AB140" s="250">
        <v>42837</v>
      </c>
      <c r="AC140" s="51"/>
      <c r="AD140" s="51">
        <v>1</v>
      </c>
      <c r="AE140" s="51"/>
      <c r="AF140" s="51">
        <v>1</v>
      </c>
      <c r="AG140" s="173" t="s">
        <v>507</v>
      </c>
      <c r="AH140" s="226" t="s">
        <v>504</v>
      </c>
      <c r="AI140" s="58">
        <v>1</v>
      </c>
      <c r="AJ140" s="52">
        <v>0</v>
      </c>
      <c r="AK140" s="253"/>
      <c r="AL140" s="254"/>
    </row>
    <row r="141" spans="1:38" ht="116.25">
      <c r="A141" s="209" t="s">
        <v>298</v>
      </c>
      <c r="B141" s="65"/>
      <c r="C141" s="65" t="s">
        <v>55</v>
      </c>
      <c r="D141" s="210"/>
      <c r="E141" s="211" t="s">
        <v>299</v>
      </c>
      <c r="F141" s="212">
        <v>0</v>
      </c>
      <c r="G141" s="212">
        <v>0</v>
      </c>
      <c r="H141" s="212">
        <v>0</v>
      </c>
      <c r="I141" s="213">
        <v>119</v>
      </c>
      <c r="J141" s="214">
        <f t="shared" si="5"/>
        <v>119</v>
      </c>
      <c r="K141" s="211" t="s">
        <v>270</v>
      </c>
      <c r="L141" s="211" t="s">
        <v>271</v>
      </c>
      <c r="M141" s="65">
        <v>458</v>
      </c>
      <c r="N141" s="65" t="s">
        <v>239</v>
      </c>
      <c r="O141" s="56" t="s">
        <v>300</v>
      </c>
      <c r="P141" s="65">
        <v>119</v>
      </c>
      <c r="Q141" s="56" t="s">
        <v>241</v>
      </c>
      <c r="R141" s="40">
        <v>1</v>
      </c>
      <c r="S141" s="51">
        <v>4</v>
      </c>
      <c r="T141" s="51">
        <v>1</v>
      </c>
      <c r="U141" s="252" t="s">
        <v>500</v>
      </c>
      <c r="V141" s="51">
        <v>3</v>
      </c>
      <c r="W141" s="51">
        <v>1</v>
      </c>
      <c r="X141" s="51"/>
      <c r="Y141" s="51">
        <v>3</v>
      </c>
      <c r="Z141" s="51" t="s">
        <v>508</v>
      </c>
      <c r="AA141" s="52" t="s">
        <v>502</v>
      </c>
      <c r="AB141" s="250" t="s">
        <v>509</v>
      </c>
      <c r="AC141" s="51"/>
      <c r="AD141" s="51">
        <v>1</v>
      </c>
      <c r="AE141" s="51"/>
      <c r="AF141" s="51">
        <v>1</v>
      </c>
      <c r="AG141" s="173" t="s">
        <v>510</v>
      </c>
      <c r="AH141" s="226" t="s">
        <v>504</v>
      </c>
      <c r="AI141" s="58">
        <v>1</v>
      </c>
      <c r="AJ141" s="52">
        <v>0</v>
      </c>
      <c r="AK141" s="253"/>
      <c r="AL141" s="254"/>
    </row>
    <row r="142" spans="1:38" ht="116.25">
      <c r="A142" s="209" t="s">
        <v>298</v>
      </c>
      <c r="B142" s="65"/>
      <c r="C142" s="65" t="s">
        <v>55</v>
      </c>
      <c r="D142" s="210"/>
      <c r="E142" s="211" t="s">
        <v>299</v>
      </c>
      <c r="F142" s="212">
        <v>0</v>
      </c>
      <c r="G142" s="212">
        <v>0</v>
      </c>
      <c r="H142" s="212">
        <v>0</v>
      </c>
      <c r="I142" s="213">
        <v>119</v>
      </c>
      <c r="J142" s="214">
        <f t="shared" si="5"/>
        <v>119</v>
      </c>
      <c r="K142" s="211" t="s">
        <v>270</v>
      </c>
      <c r="L142" s="211" t="s">
        <v>271</v>
      </c>
      <c r="M142" s="65">
        <v>458</v>
      </c>
      <c r="N142" s="65" t="s">
        <v>239</v>
      </c>
      <c r="O142" s="56" t="s">
        <v>300</v>
      </c>
      <c r="P142" s="65">
        <v>119</v>
      </c>
      <c r="Q142" s="56" t="s">
        <v>241</v>
      </c>
      <c r="R142" s="40">
        <v>1</v>
      </c>
      <c r="S142" s="51">
        <v>5</v>
      </c>
      <c r="T142" s="51">
        <v>1</v>
      </c>
      <c r="U142" s="252" t="s">
        <v>511</v>
      </c>
      <c r="V142" s="51">
        <v>3</v>
      </c>
      <c r="W142" s="51">
        <v>1</v>
      </c>
      <c r="X142" s="51"/>
      <c r="Y142" s="51">
        <v>3</v>
      </c>
      <c r="Z142" s="51" t="s">
        <v>501</v>
      </c>
      <c r="AA142" s="52" t="s">
        <v>512</v>
      </c>
      <c r="AB142" s="250">
        <v>42805</v>
      </c>
      <c r="AC142" s="51"/>
      <c r="AD142" s="51">
        <v>1</v>
      </c>
      <c r="AE142" s="51"/>
      <c r="AF142" s="51">
        <v>1</v>
      </c>
      <c r="AG142" s="173" t="s">
        <v>513</v>
      </c>
      <c r="AH142" s="226" t="s">
        <v>504</v>
      </c>
      <c r="AI142" s="58">
        <v>1</v>
      </c>
      <c r="AJ142" s="52">
        <v>0</v>
      </c>
      <c r="AK142" s="253"/>
      <c r="AL142" s="254"/>
    </row>
    <row r="143" spans="1:38" ht="116.25">
      <c r="A143" s="209" t="s">
        <v>298</v>
      </c>
      <c r="B143" s="65"/>
      <c r="C143" s="65" t="s">
        <v>55</v>
      </c>
      <c r="D143" s="210"/>
      <c r="E143" s="211" t="s">
        <v>299</v>
      </c>
      <c r="F143" s="212">
        <v>0</v>
      </c>
      <c r="G143" s="212">
        <v>0</v>
      </c>
      <c r="H143" s="212">
        <v>0</v>
      </c>
      <c r="I143" s="213">
        <v>119</v>
      </c>
      <c r="J143" s="214">
        <f t="shared" si="5"/>
        <v>119</v>
      </c>
      <c r="K143" s="211" t="s">
        <v>270</v>
      </c>
      <c r="L143" s="211" t="s">
        <v>271</v>
      </c>
      <c r="M143" s="65">
        <v>458</v>
      </c>
      <c r="N143" s="65" t="s">
        <v>239</v>
      </c>
      <c r="O143" s="56" t="s">
        <v>300</v>
      </c>
      <c r="P143" s="65">
        <v>119</v>
      </c>
      <c r="Q143" s="56" t="s">
        <v>241</v>
      </c>
      <c r="R143" s="40">
        <v>1</v>
      </c>
      <c r="S143" s="51">
        <v>4</v>
      </c>
      <c r="T143" s="51">
        <v>1</v>
      </c>
      <c r="U143" s="252" t="s">
        <v>511</v>
      </c>
      <c r="V143" s="51">
        <v>3</v>
      </c>
      <c r="W143" s="51">
        <v>1</v>
      </c>
      <c r="X143" s="51"/>
      <c r="Y143" s="51">
        <v>3</v>
      </c>
      <c r="Z143" s="51" t="s">
        <v>505</v>
      </c>
      <c r="AA143" s="52" t="s">
        <v>512</v>
      </c>
      <c r="AB143" s="250">
        <v>43019</v>
      </c>
      <c r="AC143" s="51"/>
      <c r="AD143" s="51">
        <v>1</v>
      </c>
      <c r="AE143" s="51"/>
      <c r="AF143" s="51">
        <v>1</v>
      </c>
      <c r="AG143" s="173" t="s">
        <v>507</v>
      </c>
      <c r="AH143" s="226" t="s">
        <v>504</v>
      </c>
      <c r="AI143" s="58">
        <v>1</v>
      </c>
      <c r="AJ143" s="52">
        <v>0</v>
      </c>
      <c r="AK143" s="253"/>
      <c r="AL143" s="254"/>
    </row>
    <row r="144" spans="1:38" ht="116.25">
      <c r="A144" s="209" t="s">
        <v>298</v>
      </c>
      <c r="B144" s="65"/>
      <c r="C144" s="65" t="s">
        <v>55</v>
      </c>
      <c r="D144" s="210"/>
      <c r="E144" s="211" t="s">
        <v>299</v>
      </c>
      <c r="F144" s="212">
        <v>0</v>
      </c>
      <c r="G144" s="212">
        <v>0</v>
      </c>
      <c r="H144" s="212">
        <v>0</v>
      </c>
      <c r="I144" s="213">
        <v>119</v>
      </c>
      <c r="J144" s="214">
        <f t="shared" si="5"/>
        <v>119</v>
      </c>
      <c r="K144" s="211" t="s">
        <v>270</v>
      </c>
      <c r="L144" s="211" t="s">
        <v>271</v>
      </c>
      <c r="M144" s="65">
        <v>458</v>
      </c>
      <c r="N144" s="65" t="s">
        <v>239</v>
      </c>
      <c r="O144" s="56" t="s">
        <v>300</v>
      </c>
      <c r="P144" s="65">
        <v>119</v>
      </c>
      <c r="Q144" s="56" t="s">
        <v>241</v>
      </c>
      <c r="R144" s="40">
        <v>1</v>
      </c>
      <c r="S144" s="51">
        <v>5</v>
      </c>
      <c r="T144" s="51">
        <v>1</v>
      </c>
      <c r="U144" s="252" t="s">
        <v>511</v>
      </c>
      <c r="V144" s="51">
        <v>3</v>
      </c>
      <c r="W144" s="51">
        <v>1</v>
      </c>
      <c r="X144" s="51"/>
      <c r="Y144" s="51">
        <v>3</v>
      </c>
      <c r="Z144" s="51" t="s">
        <v>501</v>
      </c>
      <c r="AA144" s="52" t="s">
        <v>512</v>
      </c>
      <c r="AB144" s="250">
        <v>43081</v>
      </c>
      <c r="AC144" s="51"/>
      <c r="AD144" s="51">
        <v>1</v>
      </c>
      <c r="AE144" s="51"/>
      <c r="AF144" s="51">
        <v>1</v>
      </c>
      <c r="AG144" s="173" t="s">
        <v>510</v>
      </c>
      <c r="AH144" s="226" t="s">
        <v>504</v>
      </c>
      <c r="AI144" s="58">
        <v>1</v>
      </c>
      <c r="AJ144" s="52">
        <v>0</v>
      </c>
      <c r="AK144" s="253"/>
      <c r="AL144" s="254"/>
    </row>
    <row r="145" spans="1:38" ht="116.25">
      <c r="A145" s="209" t="s">
        <v>298</v>
      </c>
      <c r="B145" s="65"/>
      <c r="C145" s="65" t="s">
        <v>55</v>
      </c>
      <c r="D145" s="210"/>
      <c r="E145" s="211" t="s">
        <v>299</v>
      </c>
      <c r="F145" s="212">
        <v>0</v>
      </c>
      <c r="G145" s="212">
        <v>0</v>
      </c>
      <c r="H145" s="212">
        <v>0</v>
      </c>
      <c r="I145" s="213">
        <v>119</v>
      </c>
      <c r="J145" s="214">
        <f t="shared" si="5"/>
        <v>119</v>
      </c>
      <c r="K145" s="211" t="s">
        <v>270</v>
      </c>
      <c r="L145" s="211" t="s">
        <v>271</v>
      </c>
      <c r="M145" s="65">
        <v>458</v>
      </c>
      <c r="N145" s="65" t="s">
        <v>239</v>
      </c>
      <c r="O145" s="56" t="s">
        <v>300</v>
      </c>
      <c r="P145" s="65">
        <v>119</v>
      </c>
      <c r="Q145" s="56" t="s">
        <v>241</v>
      </c>
      <c r="R145" s="40">
        <v>1</v>
      </c>
      <c r="S145" s="51">
        <v>3</v>
      </c>
      <c r="T145" s="51">
        <v>1</v>
      </c>
      <c r="U145" s="252" t="s">
        <v>514</v>
      </c>
      <c r="V145" s="51">
        <v>3</v>
      </c>
      <c r="W145" s="51">
        <v>1</v>
      </c>
      <c r="X145" s="51"/>
      <c r="Y145" s="51">
        <v>3</v>
      </c>
      <c r="Z145" s="51" t="s">
        <v>508</v>
      </c>
      <c r="AA145" s="52" t="s">
        <v>515</v>
      </c>
      <c r="AB145" s="250" t="s">
        <v>516</v>
      </c>
      <c r="AC145" s="51"/>
      <c r="AD145" s="51">
        <v>1</v>
      </c>
      <c r="AE145" s="51"/>
      <c r="AF145" s="51">
        <v>1</v>
      </c>
      <c r="AG145" s="173" t="s">
        <v>513</v>
      </c>
      <c r="AH145" s="226" t="s">
        <v>504</v>
      </c>
      <c r="AI145" s="58">
        <v>1</v>
      </c>
      <c r="AJ145" s="52">
        <v>0</v>
      </c>
      <c r="AK145" s="253"/>
      <c r="AL145" s="254"/>
    </row>
    <row r="146" spans="1:38" ht="116.25">
      <c r="A146" s="209" t="s">
        <v>298</v>
      </c>
      <c r="B146" s="65"/>
      <c r="C146" s="65" t="s">
        <v>55</v>
      </c>
      <c r="D146" s="210"/>
      <c r="E146" s="211" t="s">
        <v>299</v>
      </c>
      <c r="F146" s="212">
        <v>0</v>
      </c>
      <c r="G146" s="212">
        <v>0</v>
      </c>
      <c r="H146" s="212">
        <v>0</v>
      </c>
      <c r="I146" s="213">
        <v>119</v>
      </c>
      <c r="J146" s="214">
        <f t="shared" si="5"/>
        <v>119</v>
      </c>
      <c r="K146" s="211" t="s">
        <v>270</v>
      </c>
      <c r="L146" s="211" t="s">
        <v>271</v>
      </c>
      <c r="M146" s="65">
        <v>458</v>
      </c>
      <c r="N146" s="65" t="s">
        <v>239</v>
      </c>
      <c r="O146" s="56" t="s">
        <v>300</v>
      </c>
      <c r="P146" s="65">
        <v>119</v>
      </c>
      <c r="Q146" s="56" t="s">
        <v>241</v>
      </c>
      <c r="R146" s="40">
        <v>1</v>
      </c>
      <c r="S146" s="51">
        <v>3</v>
      </c>
      <c r="T146" s="51">
        <v>1</v>
      </c>
      <c r="U146" s="252" t="s">
        <v>514</v>
      </c>
      <c r="V146" s="51">
        <v>3</v>
      </c>
      <c r="W146" s="51">
        <v>1</v>
      </c>
      <c r="X146" s="51"/>
      <c r="Y146" s="51">
        <v>3</v>
      </c>
      <c r="Z146" s="51" t="s">
        <v>501</v>
      </c>
      <c r="AA146" s="52" t="s">
        <v>515</v>
      </c>
      <c r="AB146" s="250" t="s">
        <v>517</v>
      </c>
      <c r="AC146" s="51"/>
      <c r="AD146" s="51">
        <v>1</v>
      </c>
      <c r="AE146" s="51"/>
      <c r="AF146" s="51">
        <v>1</v>
      </c>
      <c r="AG146" s="173" t="s">
        <v>507</v>
      </c>
      <c r="AH146" s="226" t="s">
        <v>504</v>
      </c>
      <c r="AI146" s="58">
        <v>1</v>
      </c>
      <c r="AJ146" s="52">
        <v>0</v>
      </c>
      <c r="AK146" s="253"/>
      <c r="AL146" s="254"/>
    </row>
    <row r="147" spans="1:38" ht="116.25">
      <c r="A147" s="209" t="s">
        <v>298</v>
      </c>
      <c r="B147" s="65"/>
      <c r="C147" s="65" t="s">
        <v>55</v>
      </c>
      <c r="D147" s="210"/>
      <c r="E147" s="211" t="s">
        <v>299</v>
      </c>
      <c r="F147" s="212">
        <v>0</v>
      </c>
      <c r="G147" s="212">
        <v>0</v>
      </c>
      <c r="H147" s="212">
        <v>0</v>
      </c>
      <c r="I147" s="213">
        <v>119</v>
      </c>
      <c r="J147" s="214">
        <f t="shared" si="5"/>
        <v>119</v>
      </c>
      <c r="K147" s="211" t="s">
        <v>270</v>
      </c>
      <c r="L147" s="211" t="s">
        <v>271</v>
      </c>
      <c r="M147" s="65">
        <v>458</v>
      </c>
      <c r="N147" s="65" t="s">
        <v>239</v>
      </c>
      <c r="O147" s="56" t="s">
        <v>300</v>
      </c>
      <c r="P147" s="65">
        <v>119</v>
      </c>
      <c r="Q147" s="56" t="s">
        <v>241</v>
      </c>
      <c r="R147" s="40">
        <v>1</v>
      </c>
      <c r="S147" s="51">
        <v>3</v>
      </c>
      <c r="T147" s="51">
        <v>1</v>
      </c>
      <c r="U147" s="252" t="s">
        <v>514</v>
      </c>
      <c r="V147" s="51">
        <v>3</v>
      </c>
      <c r="W147" s="51">
        <v>1</v>
      </c>
      <c r="X147" s="51"/>
      <c r="Y147" s="51">
        <v>3</v>
      </c>
      <c r="Z147" s="51" t="s">
        <v>505</v>
      </c>
      <c r="AA147" s="52" t="s">
        <v>515</v>
      </c>
      <c r="AB147" s="250">
        <v>43051</v>
      </c>
      <c r="AC147" s="51"/>
      <c r="AD147" s="51">
        <v>1</v>
      </c>
      <c r="AE147" s="51"/>
      <c r="AF147" s="51">
        <v>1</v>
      </c>
      <c r="AG147" s="173" t="s">
        <v>510</v>
      </c>
      <c r="AH147" s="226" t="s">
        <v>504</v>
      </c>
      <c r="AI147" s="58">
        <v>1</v>
      </c>
      <c r="AJ147" s="52">
        <v>0</v>
      </c>
      <c r="AK147" s="253"/>
      <c r="AL147" s="254"/>
    </row>
    <row r="148" spans="1:38" ht="116.25">
      <c r="A148" s="209" t="s">
        <v>298</v>
      </c>
      <c r="B148" s="65"/>
      <c r="C148" s="65" t="s">
        <v>55</v>
      </c>
      <c r="D148" s="210"/>
      <c r="E148" s="211" t="s">
        <v>299</v>
      </c>
      <c r="F148" s="212">
        <v>0</v>
      </c>
      <c r="G148" s="212">
        <v>0</v>
      </c>
      <c r="H148" s="212">
        <v>0</v>
      </c>
      <c r="I148" s="213">
        <v>119</v>
      </c>
      <c r="J148" s="214">
        <f t="shared" si="5"/>
        <v>119</v>
      </c>
      <c r="K148" s="211" t="s">
        <v>270</v>
      </c>
      <c r="L148" s="211" t="s">
        <v>271</v>
      </c>
      <c r="M148" s="65">
        <v>458</v>
      </c>
      <c r="N148" s="65" t="s">
        <v>239</v>
      </c>
      <c r="O148" s="56" t="s">
        <v>300</v>
      </c>
      <c r="P148" s="65">
        <v>119</v>
      </c>
      <c r="Q148" s="56" t="s">
        <v>241</v>
      </c>
      <c r="R148" s="40">
        <v>1</v>
      </c>
      <c r="S148" s="51">
        <v>3</v>
      </c>
      <c r="T148" s="51">
        <v>1</v>
      </c>
      <c r="U148" s="252" t="s">
        <v>518</v>
      </c>
      <c r="V148" s="51">
        <v>3</v>
      </c>
      <c r="W148" s="51">
        <v>1</v>
      </c>
      <c r="X148" s="51"/>
      <c r="Y148" s="51">
        <v>3</v>
      </c>
      <c r="Z148" s="51" t="s">
        <v>501</v>
      </c>
      <c r="AA148" s="52" t="s">
        <v>519</v>
      </c>
      <c r="AB148" s="250" t="s">
        <v>520</v>
      </c>
      <c r="AC148" s="51"/>
      <c r="AD148" s="51">
        <v>1</v>
      </c>
      <c r="AE148" s="51"/>
      <c r="AF148" s="51">
        <v>1</v>
      </c>
      <c r="AG148" s="173" t="s">
        <v>513</v>
      </c>
      <c r="AH148" s="226" t="s">
        <v>504</v>
      </c>
      <c r="AI148" s="58">
        <v>1</v>
      </c>
      <c r="AJ148" s="52">
        <v>0</v>
      </c>
      <c r="AK148" s="253"/>
      <c r="AL148" s="254"/>
    </row>
    <row r="149" spans="1:38" ht="116.25">
      <c r="A149" s="209" t="s">
        <v>298</v>
      </c>
      <c r="B149" s="65"/>
      <c r="C149" s="65" t="s">
        <v>55</v>
      </c>
      <c r="D149" s="210"/>
      <c r="E149" s="211" t="s">
        <v>299</v>
      </c>
      <c r="F149" s="212">
        <v>0</v>
      </c>
      <c r="G149" s="212">
        <v>0</v>
      </c>
      <c r="H149" s="212">
        <v>0</v>
      </c>
      <c r="I149" s="213">
        <v>119</v>
      </c>
      <c r="J149" s="214">
        <f t="shared" si="5"/>
        <v>119</v>
      </c>
      <c r="K149" s="211" t="s">
        <v>270</v>
      </c>
      <c r="L149" s="211" t="s">
        <v>271</v>
      </c>
      <c r="M149" s="65">
        <v>458</v>
      </c>
      <c r="N149" s="65" t="s">
        <v>239</v>
      </c>
      <c r="O149" s="56" t="s">
        <v>300</v>
      </c>
      <c r="P149" s="65">
        <v>119</v>
      </c>
      <c r="Q149" s="56" t="s">
        <v>241</v>
      </c>
      <c r="R149" s="40">
        <v>1</v>
      </c>
      <c r="S149" s="51">
        <v>5</v>
      </c>
      <c r="T149" s="51">
        <v>1</v>
      </c>
      <c r="U149" s="252" t="s">
        <v>518</v>
      </c>
      <c r="V149" s="51">
        <v>3</v>
      </c>
      <c r="W149" s="51">
        <v>1</v>
      </c>
      <c r="X149" s="51"/>
      <c r="Y149" s="51">
        <v>3</v>
      </c>
      <c r="Z149" s="51" t="s">
        <v>508</v>
      </c>
      <c r="AA149" s="52" t="s">
        <v>519</v>
      </c>
      <c r="AB149" s="250" t="s">
        <v>521</v>
      </c>
      <c r="AC149" s="51"/>
      <c r="AD149" s="51">
        <v>1</v>
      </c>
      <c r="AE149" s="51"/>
      <c r="AF149" s="51">
        <v>1</v>
      </c>
      <c r="AG149" s="173" t="s">
        <v>507</v>
      </c>
      <c r="AH149" s="226" t="s">
        <v>504</v>
      </c>
      <c r="AI149" s="58">
        <v>1</v>
      </c>
      <c r="AJ149" s="52">
        <v>0</v>
      </c>
      <c r="AK149" s="253"/>
      <c r="AL149" s="254"/>
    </row>
    <row r="150" spans="1:38" ht="116.25">
      <c r="A150" s="209" t="s">
        <v>298</v>
      </c>
      <c r="B150" s="65"/>
      <c r="C150" s="65" t="s">
        <v>55</v>
      </c>
      <c r="D150" s="210"/>
      <c r="E150" s="211" t="s">
        <v>299</v>
      </c>
      <c r="F150" s="212">
        <v>0</v>
      </c>
      <c r="G150" s="212">
        <v>0</v>
      </c>
      <c r="H150" s="212">
        <v>0</v>
      </c>
      <c r="I150" s="213">
        <v>119</v>
      </c>
      <c r="J150" s="214">
        <f t="shared" si="5"/>
        <v>119</v>
      </c>
      <c r="K150" s="211" t="s">
        <v>270</v>
      </c>
      <c r="L150" s="211" t="s">
        <v>271</v>
      </c>
      <c r="M150" s="65">
        <v>458</v>
      </c>
      <c r="N150" s="65" t="s">
        <v>239</v>
      </c>
      <c r="O150" s="56" t="s">
        <v>300</v>
      </c>
      <c r="P150" s="65">
        <v>119</v>
      </c>
      <c r="Q150" s="56" t="s">
        <v>241</v>
      </c>
      <c r="R150" s="40">
        <v>1</v>
      </c>
      <c r="S150" s="51">
        <v>4</v>
      </c>
      <c r="T150" s="51">
        <v>1</v>
      </c>
      <c r="U150" s="252" t="s">
        <v>518</v>
      </c>
      <c r="V150" s="51">
        <v>3</v>
      </c>
      <c r="W150" s="51">
        <v>1</v>
      </c>
      <c r="X150" s="51"/>
      <c r="Y150" s="51">
        <v>3</v>
      </c>
      <c r="Z150" s="51" t="s">
        <v>501</v>
      </c>
      <c r="AA150" s="52" t="s">
        <v>519</v>
      </c>
      <c r="AB150" s="250" t="s">
        <v>522</v>
      </c>
      <c r="AC150" s="51"/>
      <c r="AD150" s="51">
        <v>1</v>
      </c>
      <c r="AE150" s="51"/>
      <c r="AF150" s="51">
        <v>1</v>
      </c>
      <c r="AG150" s="173" t="s">
        <v>510</v>
      </c>
      <c r="AH150" s="226" t="s">
        <v>504</v>
      </c>
      <c r="AI150" s="58">
        <v>1</v>
      </c>
      <c r="AJ150" s="52">
        <v>0</v>
      </c>
      <c r="AK150" s="253"/>
      <c r="AL150" s="254"/>
    </row>
    <row r="151" spans="1:38" ht="116.25">
      <c r="A151" s="209" t="s">
        <v>298</v>
      </c>
      <c r="B151" s="65"/>
      <c r="C151" s="65" t="s">
        <v>55</v>
      </c>
      <c r="D151" s="210"/>
      <c r="E151" s="211" t="s">
        <v>299</v>
      </c>
      <c r="F151" s="212">
        <v>0</v>
      </c>
      <c r="G151" s="212">
        <v>0</v>
      </c>
      <c r="H151" s="212">
        <v>0</v>
      </c>
      <c r="I151" s="213">
        <v>119</v>
      </c>
      <c r="J151" s="214">
        <f t="shared" si="5"/>
        <v>119</v>
      </c>
      <c r="K151" s="211" t="s">
        <v>270</v>
      </c>
      <c r="L151" s="211" t="s">
        <v>271</v>
      </c>
      <c r="M151" s="65">
        <v>458</v>
      </c>
      <c r="N151" s="65" t="s">
        <v>239</v>
      </c>
      <c r="O151" s="56" t="s">
        <v>300</v>
      </c>
      <c r="P151" s="65">
        <v>119</v>
      </c>
      <c r="Q151" s="56" t="s">
        <v>241</v>
      </c>
      <c r="R151" s="40">
        <v>1</v>
      </c>
      <c r="S151" s="51">
        <v>4</v>
      </c>
      <c r="T151" s="51">
        <v>1</v>
      </c>
      <c r="U151" s="252" t="s">
        <v>523</v>
      </c>
      <c r="V151" s="51">
        <v>3</v>
      </c>
      <c r="W151" s="51">
        <v>1</v>
      </c>
      <c r="X151" s="51"/>
      <c r="Y151" s="51">
        <v>3</v>
      </c>
      <c r="Z151" s="51" t="s">
        <v>505</v>
      </c>
      <c r="AA151" s="52" t="s">
        <v>524</v>
      </c>
      <c r="AB151" s="250">
        <v>42864</v>
      </c>
      <c r="AC151" s="51"/>
      <c r="AD151" s="51">
        <v>1</v>
      </c>
      <c r="AE151" s="51"/>
      <c r="AF151" s="51">
        <v>1</v>
      </c>
      <c r="AG151" s="173" t="s">
        <v>513</v>
      </c>
      <c r="AH151" s="226" t="s">
        <v>504</v>
      </c>
      <c r="AI151" s="58">
        <v>1</v>
      </c>
      <c r="AJ151" s="52">
        <v>0</v>
      </c>
      <c r="AK151" s="253"/>
      <c r="AL151" s="254"/>
    </row>
    <row r="152" spans="1:38" ht="116.25">
      <c r="A152" s="209" t="s">
        <v>298</v>
      </c>
      <c r="B152" s="65"/>
      <c r="C152" s="65" t="s">
        <v>55</v>
      </c>
      <c r="D152" s="210"/>
      <c r="E152" s="211" t="s">
        <v>299</v>
      </c>
      <c r="F152" s="212">
        <v>0</v>
      </c>
      <c r="G152" s="212">
        <v>0</v>
      </c>
      <c r="H152" s="212">
        <v>0</v>
      </c>
      <c r="I152" s="213">
        <v>119</v>
      </c>
      <c r="J152" s="214">
        <f t="shared" si="5"/>
        <v>119</v>
      </c>
      <c r="K152" s="211" t="s">
        <v>270</v>
      </c>
      <c r="L152" s="211" t="s">
        <v>271</v>
      </c>
      <c r="M152" s="65">
        <v>458</v>
      </c>
      <c r="N152" s="65" t="s">
        <v>239</v>
      </c>
      <c r="O152" s="56" t="s">
        <v>300</v>
      </c>
      <c r="P152" s="65">
        <v>119</v>
      </c>
      <c r="Q152" s="56" t="s">
        <v>241</v>
      </c>
      <c r="R152" s="40">
        <v>1</v>
      </c>
      <c r="S152" s="51">
        <v>5</v>
      </c>
      <c r="T152" s="51">
        <v>1</v>
      </c>
      <c r="U152" s="252" t="s">
        <v>523</v>
      </c>
      <c r="V152" s="51">
        <v>3</v>
      </c>
      <c r="W152" s="51">
        <v>1</v>
      </c>
      <c r="X152" s="51"/>
      <c r="Y152" s="51">
        <v>3</v>
      </c>
      <c r="Z152" s="51" t="s">
        <v>501</v>
      </c>
      <c r="AA152" s="52" t="s">
        <v>524</v>
      </c>
      <c r="AB152" s="250" t="s">
        <v>525</v>
      </c>
      <c r="AC152" s="51"/>
      <c r="AD152" s="51">
        <v>1</v>
      </c>
      <c r="AE152" s="51"/>
      <c r="AF152" s="51">
        <v>1</v>
      </c>
      <c r="AG152" s="173" t="s">
        <v>507</v>
      </c>
      <c r="AH152" s="226" t="s">
        <v>504</v>
      </c>
      <c r="AI152" s="58">
        <v>1</v>
      </c>
      <c r="AJ152" s="52">
        <v>0</v>
      </c>
      <c r="AK152" s="253"/>
      <c r="AL152" s="254"/>
    </row>
    <row r="153" spans="1:38" ht="168.75">
      <c r="A153" s="209" t="s">
        <v>298</v>
      </c>
      <c r="B153" s="65"/>
      <c r="C153" s="65" t="s">
        <v>55</v>
      </c>
      <c r="D153" s="210"/>
      <c r="E153" s="211" t="s">
        <v>299</v>
      </c>
      <c r="F153" s="212">
        <v>0</v>
      </c>
      <c r="G153" s="212">
        <v>0</v>
      </c>
      <c r="H153" s="212">
        <v>0</v>
      </c>
      <c r="I153" s="213">
        <v>119</v>
      </c>
      <c r="J153" s="214">
        <f t="shared" si="5"/>
        <v>119</v>
      </c>
      <c r="K153" s="211" t="s">
        <v>270</v>
      </c>
      <c r="L153" s="211" t="s">
        <v>271</v>
      </c>
      <c r="M153" s="65">
        <v>458</v>
      </c>
      <c r="N153" s="65" t="s">
        <v>239</v>
      </c>
      <c r="O153" s="56" t="s">
        <v>300</v>
      </c>
      <c r="P153" s="65">
        <v>119</v>
      </c>
      <c r="Q153" s="56" t="s">
        <v>241</v>
      </c>
      <c r="R153" s="40">
        <v>1</v>
      </c>
      <c r="S153" s="51">
        <v>3</v>
      </c>
      <c r="T153" s="51">
        <v>1</v>
      </c>
      <c r="U153" s="252" t="s">
        <v>523</v>
      </c>
      <c r="V153" s="51">
        <v>3</v>
      </c>
      <c r="W153" s="51">
        <v>1</v>
      </c>
      <c r="X153" s="51"/>
      <c r="Y153" s="51">
        <v>3</v>
      </c>
      <c r="Z153" s="51" t="s">
        <v>508</v>
      </c>
      <c r="AA153" s="52" t="s">
        <v>524</v>
      </c>
      <c r="AB153" s="250">
        <v>42898</v>
      </c>
      <c r="AC153" s="51"/>
      <c r="AD153" s="51">
        <v>1</v>
      </c>
      <c r="AE153" s="51"/>
      <c r="AF153" s="51">
        <v>1</v>
      </c>
      <c r="AG153" s="56" t="s">
        <v>526</v>
      </c>
      <c r="AH153" s="253" t="s">
        <v>504</v>
      </c>
      <c r="AI153" s="58">
        <v>1</v>
      </c>
      <c r="AJ153" s="52">
        <v>0</v>
      </c>
      <c r="AK153" s="253"/>
      <c r="AL153" s="254"/>
    </row>
    <row r="154" spans="1:38" ht="116.25">
      <c r="A154" s="209" t="s">
        <v>527</v>
      </c>
      <c r="B154" s="281"/>
      <c r="C154" s="65" t="s">
        <v>55</v>
      </c>
      <c r="D154" s="210"/>
      <c r="E154" s="211" t="s">
        <v>528</v>
      </c>
      <c r="F154" s="210">
        <v>0</v>
      </c>
      <c r="G154" s="210">
        <v>0</v>
      </c>
      <c r="H154" s="282">
        <v>10</v>
      </c>
      <c r="I154" s="283">
        <v>10</v>
      </c>
      <c r="J154" s="214">
        <f t="shared" si="5"/>
        <v>20</v>
      </c>
      <c r="K154" s="211" t="s">
        <v>270</v>
      </c>
      <c r="L154" s="211" t="s">
        <v>271</v>
      </c>
      <c r="M154" s="65">
        <v>457</v>
      </c>
      <c r="N154" s="65" t="s">
        <v>239</v>
      </c>
      <c r="O154" s="56" t="s">
        <v>529</v>
      </c>
      <c r="P154" s="65">
        <v>20</v>
      </c>
      <c r="Q154" s="56" t="s">
        <v>241</v>
      </c>
      <c r="R154" s="234">
        <v>1</v>
      </c>
      <c r="S154" s="173">
        <v>1</v>
      </c>
      <c r="T154" s="173">
        <v>1</v>
      </c>
      <c r="U154" s="284" t="s">
        <v>530</v>
      </c>
      <c r="V154" s="173">
        <v>1</v>
      </c>
      <c r="W154" s="285" t="s">
        <v>531</v>
      </c>
      <c r="X154" s="173">
        <v>0</v>
      </c>
      <c r="Y154" s="173"/>
      <c r="Z154" s="285"/>
      <c r="AA154" s="284" t="s">
        <v>532</v>
      </c>
      <c r="AB154" s="284" t="s">
        <v>533</v>
      </c>
      <c r="AC154" s="173">
        <v>1</v>
      </c>
      <c r="AD154" s="173"/>
      <c r="AE154" s="173"/>
      <c r="AF154" s="173">
        <v>1</v>
      </c>
      <c r="AG154" s="284" t="s">
        <v>534</v>
      </c>
      <c r="AH154" s="286" t="s">
        <v>535</v>
      </c>
      <c r="AI154" s="248">
        <v>1</v>
      </c>
      <c r="AJ154" s="173">
        <v>1</v>
      </c>
      <c r="AK154" s="240"/>
      <c r="AL154" s="241"/>
    </row>
    <row r="155" spans="1:38" ht="116.25">
      <c r="A155" s="209" t="s">
        <v>527</v>
      </c>
      <c r="B155" s="281"/>
      <c r="C155" s="65" t="s">
        <v>55</v>
      </c>
      <c r="D155" s="210"/>
      <c r="E155" s="211" t="s">
        <v>528</v>
      </c>
      <c r="F155" s="210">
        <v>0</v>
      </c>
      <c r="G155" s="210">
        <v>0</v>
      </c>
      <c r="H155" s="282">
        <v>10</v>
      </c>
      <c r="I155" s="283">
        <v>10</v>
      </c>
      <c r="J155" s="214">
        <f t="shared" ref="J155:J166" si="6">SUM(F155:I155)</f>
        <v>20</v>
      </c>
      <c r="K155" s="211" t="s">
        <v>270</v>
      </c>
      <c r="L155" s="211" t="s">
        <v>271</v>
      </c>
      <c r="M155" s="65">
        <v>457</v>
      </c>
      <c r="N155" s="65" t="s">
        <v>239</v>
      </c>
      <c r="O155" s="56" t="s">
        <v>529</v>
      </c>
      <c r="P155" s="65">
        <v>20</v>
      </c>
      <c r="Q155" s="56" t="s">
        <v>241</v>
      </c>
      <c r="R155" s="234">
        <v>1</v>
      </c>
      <c r="S155" s="173">
        <v>1</v>
      </c>
      <c r="T155" s="173">
        <v>1</v>
      </c>
      <c r="U155" s="284" t="s">
        <v>536</v>
      </c>
      <c r="V155" s="173">
        <v>1</v>
      </c>
      <c r="W155" s="285" t="s">
        <v>537</v>
      </c>
      <c r="X155" s="173">
        <v>0</v>
      </c>
      <c r="Y155" s="173"/>
      <c r="Z155" s="285"/>
      <c r="AA155" s="284" t="s">
        <v>538</v>
      </c>
      <c r="AB155" s="284" t="s">
        <v>539</v>
      </c>
      <c r="AC155" s="173">
        <v>1</v>
      </c>
      <c r="AD155" s="173"/>
      <c r="AE155" s="173"/>
      <c r="AF155" s="173">
        <v>0</v>
      </c>
      <c r="AG155" s="284" t="s">
        <v>534</v>
      </c>
      <c r="AH155" s="286" t="s">
        <v>535</v>
      </c>
      <c r="AI155" s="248">
        <v>1</v>
      </c>
      <c r="AJ155" s="173">
        <v>1</v>
      </c>
      <c r="AK155" s="240"/>
      <c r="AL155" s="241"/>
    </row>
    <row r="156" spans="1:38" ht="116.25">
      <c r="A156" s="209" t="s">
        <v>527</v>
      </c>
      <c r="B156" s="281"/>
      <c r="C156" s="65" t="s">
        <v>55</v>
      </c>
      <c r="D156" s="210"/>
      <c r="E156" s="211" t="s">
        <v>528</v>
      </c>
      <c r="F156" s="210">
        <v>0</v>
      </c>
      <c r="G156" s="210">
        <v>0</v>
      </c>
      <c r="H156" s="282">
        <v>10</v>
      </c>
      <c r="I156" s="283">
        <v>10</v>
      </c>
      <c r="J156" s="214">
        <f t="shared" si="6"/>
        <v>20</v>
      </c>
      <c r="K156" s="211" t="s">
        <v>270</v>
      </c>
      <c r="L156" s="211" t="s">
        <v>271</v>
      </c>
      <c r="M156" s="65">
        <v>457</v>
      </c>
      <c r="N156" s="65" t="s">
        <v>239</v>
      </c>
      <c r="O156" s="56" t="s">
        <v>529</v>
      </c>
      <c r="P156" s="65">
        <v>20</v>
      </c>
      <c r="Q156" s="56" t="s">
        <v>241</v>
      </c>
      <c r="R156" s="234">
        <v>1</v>
      </c>
      <c r="S156" s="173">
        <v>1</v>
      </c>
      <c r="T156" s="173">
        <v>1</v>
      </c>
      <c r="U156" s="284" t="s">
        <v>540</v>
      </c>
      <c r="V156" s="173">
        <v>1</v>
      </c>
      <c r="W156" s="285" t="s">
        <v>537</v>
      </c>
      <c r="X156" s="173">
        <v>0</v>
      </c>
      <c r="Y156" s="173">
        <v>0</v>
      </c>
      <c r="Z156" s="285">
        <v>0</v>
      </c>
      <c r="AA156" s="284" t="s">
        <v>541</v>
      </c>
      <c r="AB156" s="284" t="s">
        <v>539</v>
      </c>
      <c r="AC156" s="173">
        <v>1</v>
      </c>
      <c r="AD156" s="173"/>
      <c r="AE156" s="173"/>
      <c r="AF156" s="173">
        <v>0</v>
      </c>
      <c r="AG156" s="284" t="s">
        <v>534</v>
      </c>
      <c r="AH156" s="286" t="s">
        <v>535</v>
      </c>
      <c r="AI156" s="248">
        <v>1</v>
      </c>
      <c r="AJ156" s="173">
        <v>1</v>
      </c>
      <c r="AK156" s="240"/>
      <c r="AL156" s="241"/>
    </row>
    <row r="157" spans="1:38" ht="146.25">
      <c r="A157" s="209" t="s">
        <v>527</v>
      </c>
      <c r="B157" s="281"/>
      <c r="C157" s="65" t="s">
        <v>55</v>
      </c>
      <c r="D157" s="210"/>
      <c r="E157" s="211" t="s">
        <v>528</v>
      </c>
      <c r="F157" s="210">
        <v>0</v>
      </c>
      <c r="G157" s="210">
        <v>0</v>
      </c>
      <c r="H157" s="282">
        <v>10</v>
      </c>
      <c r="I157" s="283">
        <v>10</v>
      </c>
      <c r="J157" s="214">
        <f t="shared" si="6"/>
        <v>20</v>
      </c>
      <c r="K157" s="211" t="s">
        <v>270</v>
      </c>
      <c r="L157" s="211" t="s">
        <v>271</v>
      </c>
      <c r="M157" s="65">
        <v>457</v>
      </c>
      <c r="N157" s="65" t="s">
        <v>239</v>
      </c>
      <c r="O157" s="56" t="s">
        <v>529</v>
      </c>
      <c r="P157" s="65">
        <v>20</v>
      </c>
      <c r="Q157" s="56" t="s">
        <v>241</v>
      </c>
      <c r="R157" s="234">
        <v>1</v>
      </c>
      <c r="S157" s="173">
        <v>1</v>
      </c>
      <c r="T157" s="173">
        <v>1</v>
      </c>
      <c r="U157" s="284" t="s">
        <v>542</v>
      </c>
      <c r="V157" s="173">
        <f t="shared" ref="V157" si="7">SUM(T157)</f>
        <v>1</v>
      </c>
      <c r="W157" s="173" t="s">
        <v>543</v>
      </c>
      <c r="X157" s="173">
        <v>0</v>
      </c>
      <c r="Y157" s="173">
        <f t="shared" ref="Y157" si="8">SUM(W157)</f>
        <v>0</v>
      </c>
      <c r="Z157" s="173">
        <f t="shared" ref="Z157" si="9">SUM(Y157)</f>
        <v>0</v>
      </c>
      <c r="AA157" s="284" t="s">
        <v>544</v>
      </c>
      <c r="AB157" s="287" t="s">
        <v>545</v>
      </c>
      <c r="AC157" s="173">
        <v>1</v>
      </c>
      <c r="AD157" s="173">
        <v>0</v>
      </c>
      <c r="AE157" s="173">
        <f t="shared" ref="AE157:AE166" si="10">SUM(AD157)</f>
        <v>0</v>
      </c>
      <c r="AF157" s="173">
        <v>1</v>
      </c>
      <c r="AG157" s="284" t="s">
        <v>546</v>
      </c>
      <c r="AH157" s="286" t="s">
        <v>547</v>
      </c>
      <c r="AI157" s="248">
        <v>1</v>
      </c>
      <c r="AJ157" s="173">
        <v>1</v>
      </c>
      <c r="AK157" s="240"/>
      <c r="AL157" s="241"/>
    </row>
    <row r="158" spans="1:38" ht="116.25">
      <c r="A158" s="209" t="s">
        <v>527</v>
      </c>
      <c r="B158" s="281"/>
      <c r="C158" s="65" t="s">
        <v>55</v>
      </c>
      <c r="D158" s="210"/>
      <c r="E158" s="211" t="s">
        <v>528</v>
      </c>
      <c r="F158" s="210">
        <v>0</v>
      </c>
      <c r="G158" s="210">
        <v>0</v>
      </c>
      <c r="H158" s="282">
        <v>10</v>
      </c>
      <c r="I158" s="283">
        <v>10</v>
      </c>
      <c r="J158" s="214">
        <f t="shared" si="6"/>
        <v>20</v>
      </c>
      <c r="K158" s="211" t="s">
        <v>270</v>
      </c>
      <c r="L158" s="211" t="s">
        <v>271</v>
      </c>
      <c r="M158" s="65">
        <v>457</v>
      </c>
      <c r="N158" s="65" t="s">
        <v>239</v>
      </c>
      <c r="O158" s="56" t="s">
        <v>529</v>
      </c>
      <c r="P158" s="65">
        <v>20</v>
      </c>
      <c r="Q158" s="56" t="s">
        <v>241</v>
      </c>
      <c r="R158" s="234">
        <v>1</v>
      </c>
      <c r="S158" s="173">
        <v>2</v>
      </c>
      <c r="T158" s="173">
        <v>1</v>
      </c>
      <c r="U158" s="284" t="s">
        <v>548</v>
      </c>
      <c r="V158" s="173">
        <v>2</v>
      </c>
      <c r="W158" s="288" t="s">
        <v>549</v>
      </c>
      <c r="X158" s="173">
        <v>0</v>
      </c>
      <c r="Y158" s="173">
        <v>0</v>
      </c>
      <c r="Z158" s="288">
        <v>0</v>
      </c>
      <c r="AA158" s="284" t="s">
        <v>550</v>
      </c>
      <c r="AB158" s="284" t="s">
        <v>551</v>
      </c>
      <c r="AC158" s="173">
        <v>1</v>
      </c>
      <c r="AD158" s="173">
        <v>0</v>
      </c>
      <c r="AE158" s="173">
        <f t="shared" si="10"/>
        <v>0</v>
      </c>
      <c r="AF158" s="173">
        <v>1</v>
      </c>
      <c r="AG158" s="284" t="s">
        <v>534</v>
      </c>
      <c r="AH158" s="286" t="s">
        <v>535</v>
      </c>
      <c r="AI158" s="248">
        <v>1</v>
      </c>
      <c r="AJ158" s="173">
        <v>2</v>
      </c>
      <c r="AK158" s="240"/>
      <c r="AL158" s="241"/>
    </row>
    <row r="159" spans="1:38" ht="116.25">
      <c r="A159" s="209" t="s">
        <v>527</v>
      </c>
      <c r="B159" s="281"/>
      <c r="C159" s="65" t="s">
        <v>55</v>
      </c>
      <c r="D159" s="210"/>
      <c r="E159" s="211" t="s">
        <v>528</v>
      </c>
      <c r="F159" s="210">
        <v>0</v>
      </c>
      <c r="G159" s="210">
        <v>0</v>
      </c>
      <c r="H159" s="282">
        <v>10</v>
      </c>
      <c r="I159" s="283">
        <v>10</v>
      </c>
      <c r="J159" s="214">
        <f t="shared" si="6"/>
        <v>20</v>
      </c>
      <c r="K159" s="211" t="s">
        <v>270</v>
      </c>
      <c r="L159" s="211" t="s">
        <v>271</v>
      </c>
      <c r="M159" s="65">
        <v>457</v>
      </c>
      <c r="N159" s="65" t="s">
        <v>239</v>
      </c>
      <c r="O159" s="56" t="s">
        <v>529</v>
      </c>
      <c r="P159" s="65">
        <v>20</v>
      </c>
      <c r="Q159" s="56" t="s">
        <v>241</v>
      </c>
      <c r="R159" s="234">
        <v>1</v>
      </c>
      <c r="S159" s="173">
        <v>2</v>
      </c>
      <c r="T159" s="173">
        <v>1</v>
      </c>
      <c r="U159" s="284" t="s">
        <v>552</v>
      </c>
      <c r="V159" s="173">
        <v>2</v>
      </c>
      <c r="W159" s="285">
        <v>5</v>
      </c>
      <c r="X159" s="173">
        <v>0</v>
      </c>
      <c r="Y159" s="173">
        <v>0</v>
      </c>
      <c r="Z159" s="285">
        <v>0</v>
      </c>
      <c r="AA159" s="284" t="s">
        <v>553</v>
      </c>
      <c r="AB159" s="284" t="s">
        <v>554</v>
      </c>
      <c r="AC159" s="173">
        <v>1</v>
      </c>
      <c r="AD159" s="173">
        <v>0</v>
      </c>
      <c r="AE159" s="173">
        <f t="shared" si="10"/>
        <v>0</v>
      </c>
      <c r="AF159" s="173">
        <v>1</v>
      </c>
      <c r="AG159" s="284" t="s">
        <v>534</v>
      </c>
      <c r="AH159" s="286" t="s">
        <v>535</v>
      </c>
      <c r="AI159" s="248">
        <v>1</v>
      </c>
      <c r="AJ159" s="173">
        <v>2</v>
      </c>
      <c r="AK159" s="240"/>
      <c r="AL159" s="241"/>
    </row>
    <row r="160" spans="1:38" ht="116.25">
      <c r="A160" s="209" t="s">
        <v>527</v>
      </c>
      <c r="B160" s="281"/>
      <c r="C160" s="65" t="s">
        <v>55</v>
      </c>
      <c r="D160" s="210"/>
      <c r="E160" s="211" t="s">
        <v>528</v>
      </c>
      <c r="F160" s="210">
        <v>0</v>
      </c>
      <c r="G160" s="210">
        <v>0</v>
      </c>
      <c r="H160" s="282">
        <v>10</v>
      </c>
      <c r="I160" s="283">
        <v>10</v>
      </c>
      <c r="J160" s="214">
        <f t="shared" si="6"/>
        <v>20</v>
      </c>
      <c r="K160" s="211" t="s">
        <v>270</v>
      </c>
      <c r="L160" s="211" t="s">
        <v>271</v>
      </c>
      <c r="M160" s="65">
        <v>457</v>
      </c>
      <c r="N160" s="65" t="s">
        <v>239</v>
      </c>
      <c r="O160" s="56" t="s">
        <v>529</v>
      </c>
      <c r="P160" s="65">
        <v>20</v>
      </c>
      <c r="Q160" s="56" t="s">
        <v>241</v>
      </c>
      <c r="R160" s="234">
        <v>1</v>
      </c>
      <c r="S160" s="173">
        <v>2</v>
      </c>
      <c r="T160" s="173">
        <v>1</v>
      </c>
      <c r="U160" s="284" t="s">
        <v>555</v>
      </c>
      <c r="V160" s="173">
        <v>2</v>
      </c>
      <c r="W160" s="285">
        <v>6</v>
      </c>
      <c r="X160" s="173">
        <v>0</v>
      </c>
      <c r="Y160" s="173">
        <v>0</v>
      </c>
      <c r="Z160" s="285">
        <v>0</v>
      </c>
      <c r="AA160" s="284" t="s">
        <v>262</v>
      </c>
      <c r="AB160" s="284" t="s">
        <v>556</v>
      </c>
      <c r="AC160" s="173">
        <v>1</v>
      </c>
      <c r="AD160" s="173">
        <v>0</v>
      </c>
      <c r="AE160" s="173">
        <f t="shared" si="10"/>
        <v>0</v>
      </c>
      <c r="AF160" s="173">
        <v>1</v>
      </c>
      <c r="AG160" s="284" t="s">
        <v>534</v>
      </c>
      <c r="AH160" s="286" t="s">
        <v>535</v>
      </c>
      <c r="AI160" s="248">
        <v>1</v>
      </c>
      <c r="AJ160" s="173">
        <v>2</v>
      </c>
      <c r="AK160" s="240"/>
      <c r="AL160" s="241"/>
    </row>
    <row r="161" spans="1:38" ht="116.25">
      <c r="A161" s="209" t="s">
        <v>527</v>
      </c>
      <c r="B161" s="281"/>
      <c r="C161" s="65" t="s">
        <v>55</v>
      </c>
      <c r="D161" s="210"/>
      <c r="E161" s="211" t="s">
        <v>528</v>
      </c>
      <c r="F161" s="210">
        <v>0</v>
      </c>
      <c r="G161" s="210">
        <v>0</v>
      </c>
      <c r="H161" s="282">
        <v>10</v>
      </c>
      <c r="I161" s="283">
        <v>10</v>
      </c>
      <c r="J161" s="214">
        <f t="shared" si="6"/>
        <v>20</v>
      </c>
      <c r="K161" s="211" t="s">
        <v>270</v>
      </c>
      <c r="L161" s="211" t="s">
        <v>271</v>
      </c>
      <c r="M161" s="65">
        <v>457</v>
      </c>
      <c r="N161" s="65" t="s">
        <v>239</v>
      </c>
      <c r="O161" s="56" t="s">
        <v>529</v>
      </c>
      <c r="P161" s="65">
        <v>20</v>
      </c>
      <c r="Q161" s="56" t="s">
        <v>241</v>
      </c>
      <c r="R161" s="234">
        <v>1</v>
      </c>
      <c r="S161" s="173">
        <v>2</v>
      </c>
      <c r="T161" s="173">
        <v>1</v>
      </c>
      <c r="U161" s="284" t="s">
        <v>557</v>
      </c>
      <c r="V161" s="173">
        <v>2</v>
      </c>
      <c r="W161" s="285">
        <v>4</v>
      </c>
      <c r="X161" s="173">
        <v>0</v>
      </c>
      <c r="Y161" s="173">
        <v>0</v>
      </c>
      <c r="Z161" s="285">
        <v>0</v>
      </c>
      <c r="AA161" s="284" t="s">
        <v>558</v>
      </c>
      <c r="AB161" s="284" t="s">
        <v>559</v>
      </c>
      <c r="AC161" s="173">
        <v>1</v>
      </c>
      <c r="AD161" s="173">
        <v>0</v>
      </c>
      <c r="AE161" s="173">
        <f t="shared" si="10"/>
        <v>0</v>
      </c>
      <c r="AF161" s="173">
        <v>1</v>
      </c>
      <c r="AG161" s="284" t="s">
        <v>534</v>
      </c>
      <c r="AH161" s="286" t="s">
        <v>535</v>
      </c>
      <c r="AI161" s="248">
        <v>1</v>
      </c>
      <c r="AJ161" s="173">
        <v>1</v>
      </c>
      <c r="AK161" s="240"/>
      <c r="AL161" s="241"/>
    </row>
    <row r="162" spans="1:38" ht="116.25">
      <c r="A162" s="209" t="s">
        <v>527</v>
      </c>
      <c r="B162" s="281"/>
      <c r="C162" s="65" t="s">
        <v>55</v>
      </c>
      <c r="D162" s="210"/>
      <c r="E162" s="211" t="s">
        <v>528</v>
      </c>
      <c r="F162" s="210">
        <v>0</v>
      </c>
      <c r="G162" s="210">
        <v>0</v>
      </c>
      <c r="H162" s="282">
        <v>10</v>
      </c>
      <c r="I162" s="283">
        <v>10</v>
      </c>
      <c r="J162" s="214">
        <f t="shared" si="6"/>
        <v>20</v>
      </c>
      <c r="K162" s="211" t="s">
        <v>270</v>
      </c>
      <c r="L162" s="211" t="s">
        <v>271</v>
      </c>
      <c r="M162" s="65">
        <v>457</v>
      </c>
      <c r="N162" s="65" t="s">
        <v>239</v>
      </c>
      <c r="O162" s="56" t="s">
        <v>529</v>
      </c>
      <c r="P162" s="65">
        <v>20</v>
      </c>
      <c r="Q162" s="56" t="s">
        <v>241</v>
      </c>
      <c r="R162" s="234">
        <v>1</v>
      </c>
      <c r="S162" s="173">
        <v>2</v>
      </c>
      <c r="T162" s="173">
        <v>1</v>
      </c>
      <c r="U162" s="284" t="s">
        <v>560</v>
      </c>
      <c r="V162" s="173">
        <v>2</v>
      </c>
      <c r="W162" s="285">
        <v>4</v>
      </c>
      <c r="X162" s="173">
        <v>0</v>
      </c>
      <c r="Y162" s="173">
        <v>0</v>
      </c>
      <c r="Z162" s="285">
        <v>0</v>
      </c>
      <c r="AA162" s="284" t="s">
        <v>561</v>
      </c>
      <c r="AB162" s="284" t="s">
        <v>562</v>
      </c>
      <c r="AC162" s="173">
        <v>1</v>
      </c>
      <c r="AD162" s="173">
        <v>0</v>
      </c>
      <c r="AE162" s="173">
        <f t="shared" si="10"/>
        <v>0</v>
      </c>
      <c r="AF162" s="173">
        <v>1</v>
      </c>
      <c r="AG162" s="284" t="s">
        <v>534</v>
      </c>
      <c r="AH162" s="286" t="s">
        <v>535</v>
      </c>
      <c r="AI162" s="248">
        <v>1</v>
      </c>
      <c r="AJ162" s="173">
        <v>1</v>
      </c>
      <c r="AK162" s="240"/>
      <c r="AL162" s="241"/>
    </row>
    <row r="163" spans="1:38" ht="116.25">
      <c r="A163" s="209" t="s">
        <v>527</v>
      </c>
      <c r="B163" s="281"/>
      <c r="C163" s="65" t="s">
        <v>55</v>
      </c>
      <c r="D163" s="210"/>
      <c r="E163" s="211" t="s">
        <v>528</v>
      </c>
      <c r="F163" s="210">
        <v>0</v>
      </c>
      <c r="G163" s="210">
        <v>0</v>
      </c>
      <c r="H163" s="282">
        <v>10</v>
      </c>
      <c r="I163" s="283">
        <v>10</v>
      </c>
      <c r="J163" s="214">
        <f t="shared" si="6"/>
        <v>20</v>
      </c>
      <c r="K163" s="211" t="s">
        <v>270</v>
      </c>
      <c r="L163" s="211" t="s">
        <v>271</v>
      </c>
      <c r="M163" s="65">
        <v>457</v>
      </c>
      <c r="N163" s="65" t="s">
        <v>239</v>
      </c>
      <c r="O163" s="56" t="s">
        <v>529</v>
      </c>
      <c r="P163" s="65">
        <v>20</v>
      </c>
      <c r="Q163" s="56" t="s">
        <v>241</v>
      </c>
      <c r="R163" s="234">
        <v>1</v>
      </c>
      <c r="S163" s="173">
        <v>2</v>
      </c>
      <c r="T163" s="173">
        <v>1</v>
      </c>
      <c r="U163" s="284" t="s">
        <v>563</v>
      </c>
      <c r="V163" s="173">
        <v>2</v>
      </c>
      <c r="W163" s="285">
        <v>4</v>
      </c>
      <c r="X163" s="173">
        <v>0</v>
      </c>
      <c r="Y163" s="173">
        <v>0</v>
      </c>
      <c r="Z163" s="285">
        <v>0</v>
      </c>
      <c r="AA163" s="284" t="s">
        <v>564</v>
      </c>
      <c r="AB163" s="284" t="s">
        <v>539</v>
      </c>
      <c r="AC163" s="173">
        <v>1</v>
      </c>
      <c r="AD163" s="173">
        <v>0</v>
      </c>
      <c r="AE163" s="173">
        <f t="shared" si="10"/>
        <v>0</v>
      </c>
      <c r="AF163" s="173">
        <v>1</v>
      </c>
      <c r="AG163" s="284" t="s">
        <v>534</v>
      </c>
      <c r="AH163" s="286" t="s">
        <v>535</v>
      </c>
      <c r="AI163" s="248">
        <v>1</v>
      </c>
      <c r="AJ163" s="173">
        <v>1</v>
      </c>
      <c r="AK163" s="240"/>
      <c r="AL163" s="241"/>
    </row>
    <row r="164" spans="1:38" ht="116.25">
      <c r="A164" s="209" t="s">
        <v>527</v>
      </c>
      <c r="B164" s="281"/>
      <c r="C164" s="65" t="s">
        <v>55</v>
      </c>
      <c r="D164" s="210"/>
      <c r="E164" s="211" t="s">
        <v>528</v>
      </c>
      <c r="F164" s="210">
        <v>0</v>
      </c>
      <c r="G164" s="210">
        <v>0</v>
      </c>
      <c r="H164" s="282">
        <v>10</v>
      </c>
      <c r="I164" s="283">
        <v>10</v>
      </c>
      <c r="J164" s="214">
        <f t="shared" si="6"/>
        <v>20</v>
      </c>
      <c r="K164" s="211" t="s">
        <v>270</v>
      </c>
      <c r="L164" s="211" t="s">
        <v>271</v>
      </c>
      <c r="M164" s="65">
        <v>457</v>
      </c>
      <c r="N164" s="65" t="s">
        <v>239</v>
      </c>
      <c r="O164" s="56" t="s">
        <v>529</v>
      </c>
      <c r="P164" s="65">
        <v>20</v>
      </c>
      <c r="Q164" s="56" t="s">
        <v>241</v>
      </c>
      <c r="R164" s="234">
        <v>1</v>
      </c>
      <c r="S164" s="173">
        <v>2</v>
      </c>
      <c r="T164" s="173">
        <v>1</v>
      </c>
      <c r="U164" s="284" t="s">
        <v>565</v>
      </c>
      <c r="V164" s="173">
        <v>2</v>
      </c>
      <c r="W164" s="285">
        <v>4</v>
      </c>
      <c r="X164" s="173">
        <v>0</v>
      </c>
      <c r="Y164" s="173">
        <v>0</v>
      </c>
      <c r="Z164" s="285">
        <v>0</v>
      </c>
      <c r="AA164" s="284" t="s">
        <v>566</v>
      </c>
      <c r="AB164" s="284" t="s">
        <v>567</v>
      </c>
      <c r="AC164" s="173">
        <v>1</v>
      </c>
      <c r="AD164" s="173">
        <v>0</v>
      </c>
      <c r="AE164" s="173">
        <f t="shared" si="10"/>
        <v>0</v>
      </c>
      <c r="AF164" s="173">
        <v>1</v>
      </c>
      <c r="AG164" s="284" t="s">
        <v>534</v>
      </c>
      <c r="AH164" s="286" t="s">
        <v>535</v>
      </c>
      <c r="AI164" s="248">
        <v>1</v>
      </c>
      <c r="AJ164" s="173">
        <v>1</v>
      </c>
      <c r="AK164" s="240"/>
      <c r="AL164" s="241"/>
    </row>
    <row r="165" spans="1:38" ht="116.25">
      <c r="A165" s="209" t="s">
        <v>527</v>
      </c>
      <c r="B165" s="281"/>
      <c r="C165" s="65" t="s">
        <v>55</v>
      </c>
      <c r="D165" s="210"/>
      <c r="E165" s="211" t="s">
        <v>528</v>
      </c>
      <c r="F165" s="210">
        <v>0</v>
      </c>
      <c r="G165" s="210">
        <v>0</v>
      </c>
      <c r="H165" s="282">
        <v>10</v>
      </c>
      <c r="I165" s="283">
        <v>10</v>
      </c>
      <c r="J165" s="214">
        <f t="shared" si="6"/>
        <v>20</v>
      </c>
      <c r="K165" s="211" t="s">
        <v>270</v>
      </c>
      <c r="L165" s="211" t="s">
        <v>271</v>
      </c>
      <c r="M165" s="65">
        <v>457</v>
      </c>
      <c r="N165" s="65" t="s">
        <v>239</v>
      </c>
      <c r="O165" s="56" t="s">
        <v>529</v>
      </c>
      <c r="P165" s="65">
        <v>20</v>
      </c>
      <c r="Q165" s="56" t="s">
        <v>241</v>
      </c>
      <c r="R165" s="234">
        <v>1</v>
      </c>
      <c r="S165" s="173">
        <v>2</v>
      </c>
      <c r="T165" s="173">
        <v>1</v>
      </c>
      <c r="U165" s="284" t="s">
        <v>568</v>
      </c>
      <c r="V165" s="173">
        <v>2</v>
      </c>
      <c r="W165" s="285">
        <v>4</v>
      </c>
      <c r="X165" s="173">
        <v>0</v>
      </c>
      <c r="Y165" s="173">
        <v>0</v>
      </c>
      <c r="Z165" s="285">
        <v>0</v>
      </c>
      <c r="AA165" s="284" t="s">
        <v>569</v>
      </c>
      <c r="AB165" s="284" t="s">
        <v>570</v>
      </c>
      <c r="AC165" s="173">
        <v>1</v>
      </c>
      <c r="AD165" s="173">
        <v>0</v>
      </c>
      <c r="AE165" s="173">
        <f t="shared" si="10"/>
        <v>0</v>
      </c>
      <c r="AF165" s="173">
        <v>1</v>
      </c>
      <c r="AG165" s="284" t="s">
        <v>534</v>
      </c>
      <c r="AH165" s="286" t="s">
        <v>535</v>
      </c>
      <c r="AI165" s="248">
        <v>1</v>
      </c>
      <c r="AJ165" s="173">
        <v>1</v>
      </c>
      <c r="AK165" s="240"/>
      <c r="AL165" s="241"/>
    </row>
    <row r="166" spans="1:38" ht="116.25">
      <c r="A166" s="209" t="s">
        <v>527</v>
      </c>
      <c r="B166" s="281"/>
      <c r="C166" s="65" t="s">
        <v>55</v>
      </c>
      <c r="D166" s="210"/>
      <c r="E166" s="211" t="s">
        <v>528</v>
      </c>
      <c r="F166" s="210">
        <v>0</v>
      </c>
      <c r="G166" s="210">
        <v>0</v>
      </c>
      <c r="H166" s="282">
        <v>10</v>
      </c>
      <c r="I166" s="283">
        <v>10</v>
      </c>
      <c r="J166" s="214">
        <f t="shared" si="6"/>
        <v>20</v>
      </c>
      <c r="K166" s="211" t="s">
        <v>270</v>
      </c>
      <c r="L166" s="211" t="s">
        <v>271</v>
      </c>
      <c r="M166" s="65">
        <v>457</v>
      </c>
      <c r="N166" s="65" t="s">
        <v>239</v>
      </c>
      <c r="O166" s="56" t="s">
        <v>529</v>
      </c>
      <c r="P166" s="65">
        <v>20</v>
      </c>
      <c r="Q166" s="56" t="s">
        <v>241</v>
      </c>
      <c r="R166" s="234">
        <v>1</v>
      </c>
      <c r="S166" s="173">
        <v>1</v>
      </c>
      <c r="T166" s="173">
        <v>1</v>
      </c>
      <c r="U166" s="284" t="s">
        <v>571</v>
      </c>
      <c r="V166" s="173">
        <v>1</v>
      </c>
      <c r="W166" s="285">
        <v>3</v>
      </c>
      <c r="X166" s="173">
        <v>0</v>
      </c>
      <c r="Y166" s="173">
        <v>0</v>
      </c>
      <c r="Z166" s="285">
        <v>0</v>
      </c>
      <c r="AA166" s="284" t="s">
        <v>572</v>
      </c>
      <c r="AB166" s="284" t="s">
        <v>573</v>
      </c>
      <c r="AC166" s="173">
        <v>1</v>
      </c>
      <c r="AD166" s="173">
        <v>0</v>
      </c>
      <c r="AE166" s="173">
        <f t="shared" si="10"/>
        <v>0</v>
      </c>
      <c r="AF166" s="173">
        <v>1</v>
      </c>
      <c r="AG166" s="284" t="s">
        <v>534</v>
      </c>
      <c r="AH166" s="286" t="s">
        <v>535</v>
      </c>
      <c r="AI166" s="248">
        <v>1</v>
      </c>
      <c r="AJ166" s="173">
        <v>1</v>
      </c>
      <c r="AK166" s="240"/>
      <c r="AL166" s="241"/>
    </row>
    <row r="167" spans="1:38" ht="15.75" thickBot="1">
      <c r="A167" s="160"/>
      <c r="B167" s="161"/>
      <c r="C167" s="162"/>
      <c r="D167" s="163"/>
      <c r="E167" s="162"/>
      <c r="F167" s="164"/>
      <c r="G167" s="164"/>
      <c r="H167" s="164"/>
      <c r="I167" s="164"/>
      <c r="J167" s="165">
        <f t="shared" ref="J167:J168" si="11">SUM(F167:I167)</f>
        <v>0</v>
      </c>
      <c r="K167" s="166"/>
      <c r="L167" s="167"/>
      <c r="M167" s="168"/>
      <c r="N167" s="169"/>
      <c r="O167" s="170"/>
      <c r="P167" s="171"/>
      <c r="Q167" s="172"/>
      <c r="R167" s="173">
        <f>SUM(J167)</f>
        <v>0</v>
      </c>
      <c r="S167" s="173"/>
      <c r="T167" s="173">
        <f t="shared" ref="T167" si="12">SUM(S167)</f>
        <v>0</v>
      </c>
      <c r="U167" s="173"/>
      <c r="V167" s="173">
        <f t="shared" ref="V167" si="13">SUM(T167)</f>
        <v>0</v>
      </c>
      <c r="W167" s="173">
        <f t="shared" ref="W167" si="14">SUM(V167,R167)</f>
        <v>0</v>
      </c>
      <c r="X167" s="173"/>
      <c r="Y167" s="173">
        <f t="shared" ref="Y167" si="15">SUM(W167)</f>
        <v>0</v>
      </c>
      <c r="Z167" s="173">
        <f t="shared" ref="Z167" si="16">SUM(Y167)</f>
        <v>0</v>
      </c>
      <c r="AA167" s="173"/>
      <c r="AB167" s="173"/>
      <c r="AC167" s="173">
        <f t="shared" ref="AC167" si="17">SUM(Z167)</f>
        <v>0</v>
      </c>
      <c r="AD167" s="173">
        <f t="shared" ref="AD167:AF167" si="18">SUM(AC167)</f>
        <v>0</v>
      </c>
      <c r="AE167" s="173">
        <f t="shared" si="18"/>
        <v>0</v>
      </c>
      <c r="AF167" s="173">
        <f t="shared" si="18"/>
        <v>0</v>
      </c>
      <c r="AG167" s="174"/>
      <c r="AH167" s="174"/>
      <c r="AI167" s="174"/>
      <c r="AJ167" s="173"/>
      <c r="AK167" s="173"/>
      <c r="AL167" s="174"/>
    </row>
    <row r="168" spans="1:38" ht="15.75" thickBot="1">
      <c r="A168" s="175" t="s">
        <v>45</v>
      </c>
      <c r="B168" s="176"/>
      <c r="C168" s="176"/>
      <c r="D168" s="176"/>
      <c r="E168" s="177"/>
      <c r="F168" s="88">
        <f>SUM(F155:F167)</f>
        <v>0</v>
      </c>
      <c r="G168" s="88">
        <f>SUM(G155:G167)</f>
        <v>0</v>
      </c>
      <c r="H168" s="88">
        <f>SUM(H155:H167)</f>
        <v>120</v>
      </c>
      <c r="I168" s="88">
        <f>SUM(I155:I167)</f>
        <v>120</v>
      </c>
      <c r="J168" s="178">
        <f t="shared" si="11"/>
        <v>240</v>
      </c>
      <c r="K168" s="179" t="s">
        <v>57</v>
      </c>
      <c r="L168" s="179" t="s">
        <v>57</v>
      </c>
      <c r="M168" s="180" t="s">
        <v>57</v>
      </c>
      <c r="N168" s="88">
        <v>20</v>
      </c>
      <c r="O168" s="181"/>
      <c r="P168" s="181"/>
      <c r="Q168" s="181"/>
      <c r="R168" s="182">
        <f>SUM(R155:R167)</f>
        <v>12</v>
      </c>
      <c r="S168" s="182">
        <f>SUM(S155:S167)</f>
        <v>20</v>
      </c>
      <c r="T168" s="182">
        <f>SUM(T155:T167)</f>
        <v>12</v>
      </c>
      <c r="U168" s="183"/>
      <c r="V168" s="182">
        <f>SUM(V155:V167)</f>
        <v>20</v>
      </c>
      <c r="W168" s="182">
        <f>SUM(W155:W167)</f>
        <v>34</v>
      </c>
      <c r="X168" s="89"/>
      <c r="Y168" s="182">
        <f>SUM(Y155:Y167)</f>
        <v>0</v>
      </c>
      <c r="Z168" s="182">
        <f>SUM(Z155:Z167)</f>
        <v>0</v>
      </c>
      <c r="AA168" s="182">
        <f>SUM(AA155:AA167)</f>
        <v>0</v>
      </c>
      <c r="AB168" s="182"/>
      <c r="AC168" s="182">
        <f t="shared" ref="AC168:AL168" si="19">SUM(AC155:AC167)</f>
        <v>12</v>
      </c>
      <c r="AD168" s="182">
        <f t="shared" si="19"/>
        <v>0</v>
      </c>
      <c r="AE168" s="182">
        <f t="shared" si="19"/>
        <v>0</v>
      </c>
      <c r="AF168" s="182">
        <f t="shared" si="19"/>
        <v>10</v>
      </c>
      <c r="AG168" s="182">
        <f t="shared" si="19"/>
        <v>0</v>
      </c>
      <c r="AH168" s="182">
        <f t="shared" si="19"/>
        <v>0</v>
      </c>
      <c r="AI168" s="182">
        <f t="shared" si="19"/>
        <v>12</v>
      </c>
      <c r="AJ168" s="182">
        <f t="shared" si="19"/>
        <v>15</v>
      </c>
      <c r="AK168" s="182">
        <f t="shared" si="19"/>
        <v>0</v>
      </c>
      <c r="AL168" s="182">
        <f t="shared" si="19"/>
        <v>0</v>
      </c>
    </row>
    <row r="169" spans="1:38" ht="15.75" thickBot="1">
      <c r="A169" s="1058" t="s">
        <v>102</v>
      </c>
      <c r="B169" s="1059"/>
      <c r="C169" s="1059"/>
      <c r="D169" s="1059"/>
      <c r="E169" s="1059"/>
      <c r="F169" s="1059"/>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1059"/>
      <c r="AK169" s="1059"/>
      <c r="AL169" s="1120"/>
    </row>
    <row r="173" spans="1:38">
      <c r="A173" s="1121" t="s">
        <v>574</v>
      </c>
      <c r="B173" s="1121"/>
      <c r="C173" s="1121"/>
      <c r="D173" s="1121"/>
      <c r="E173" s="1121"/>
    </row>
    <row r="174" spans="1:38">
      <c r="A174" t="s">
        <v>96</v>
      </c>
    </row>
    <row r="177" spans="1:5">
      <c r="A177" s="1125" t="s">
        <v>231</v>
      </c>
      <c r="B177" s="1125"/>
      <c r="C177" s="1125"/>
      <c r="D177" s="1125"/>
      <c r="E177" s="1125"/>
    </row>
    <row r="178" spans="1:5">
      <c r="A178" t="s">
        <v>232</v>
      </c>
    </row>
  </sheetData>
  <mergeCells count="40">
    <mergeCell ref="A6:AJ6"/>
    <mergeCell ref="A1:E4"/>
    <mergeCell ref="F1:O2"/>
    <mergeCell ref="P1:Q1"/>
    <mergeCell ref="P2:Q2"/>
    <mergeCell ref="F3:O4"/>
    <mergeCell ref="P3:Q4"/>
    <mergeCell ref="A177:E177"/>
    <mergeCell ref="M11:M13"/>
    <mergeCell ref="L11:L13"/>
    <mergeCell ref="K11:K13"/>
    <mergeCell ref="F11:J12"/>
    <mergeCell ref="E11:E13"/>
    <mergeCell ref="B11:D12"/>
    <mergeCell ref="A11:A13"/>
    <mergeCell ref="A169:AL169"/>
    <mergeCell ref="A173:E173"/>
    <mergeCell ref="AE11:AF12"/>
    <mergeCell ref="AG11:AG13"/>
    <mergeCell ref="AH11:AH13"/>
    <mergeCell ref="AI11:AI13"/>
    <mergeCell ref="AJ11:AJ13"/>
    <mergeCell ref="AK11:AK13"/>
    <mergeCell ref="N11:N13"/>
    <mergeCell ref="O11:O13"/>
    <mergeCell ref="R10:V10"/>
    <mergeCell ref="A10:N10"/>
    <mergeCell ref="T11:T13"/>
    <mergeCell ref="U11:U13"/>
    <mergeCell ref="V11:Z11"/>
    <mergeCell ref="AL11:AL13"/>
    <mergeCell ref="V12:W12"/>
    <mergeCell ref="X12:Z12"/>
    <mergeCell ref="P11:P13"/>
    <mergeCell ref="Q11:Q13"/>
    <mergeCell ref="R11:R13"/>
    <mergeCell ref="S11:S13"/>
    <mergeCell ref="AC11:AD12"/>
    <mergeCell ref="AA11:AA13"/>
    <mergeCell ref="AB11:AB1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workbookViewId="0">
      <selection sqref="A1:E4"/>
    </sheetView>
  </sheetViews>
  <sheetFormatPr baseColWidth="10" defaultRowHeight="15"/>
  <cols>
    <col min="5" max="5" width="17.5703125" customWidth="1"/>
    <col min="18" max="20" width="11.42578125" style="934" customWidth="1"/>
    <col min="21" max="21" width="29.85546875" style="934" customWidth="1"/>
    <col min="22" max="22" width="35.5703125" style="934" bestFit="1" customWidth="1"/>
    <col min="23" max="23" width="11.42578125" style="934" customWidth="1"/>
    <col min="24" max="24" width="13.140625" style="934" customWidth="1"/>
    <col min="25" max="25" width="18.42578125" style="934" customWidth="1"/>
    <col min="26" max="26" width="13.5703125" style="934" customWidth="1"/>
    <col min="27" max="27" width="11.42578125" style="934" customWidth="1"/>
    <col min="28" max="28" width="13.5703125" style="934" customWidth="1"/>
    <col min="29" max="29" width="19.42578125" style="934" customWidth="1"/>
    <col min="30" max="31" width="8.7109375" style="934" customWidth="1"/>
    <col min="32" max="32" width="9.28515625" style="935" customWidth="1"/>
    <col min="33" max="33" width="7.7109375" style="935" customWidth="1"/>
    <col min="34" max="34" width="18" style="935" customWidth="1"/>
    <col min="35" max="35" width="15.85546875" style="935" customWidth="1"/>
    <col min="36" max="37" width="11.42578125" style="935" customWidth="1"/>
    <col min="38" max="38" width="9.5703125" style="935" customWidth="1"/>
    <col min="39" max="39" width="33.5703125" style="934" customWidth="1"/>
  </cols>
  <sheetData>
    <row r="1" spans="1:39">
      <c r="A1" s="1100"/>
      <c r="B1" s="1101"/>
      <c r="C1" s="1101"/>
      <c r="D1" s="1101"/>
      <c r="E1" s="1102"/>
      <c r="F1" s="1109" t="s">
        <v>0</v>
      </c>
      <c r="G1" s="1110"/>
      <c r="H1" s="1110"/>
      <c r="I1" s="1110"/>
      <c r="J1" s="1110"/>
      <c r="K1" s="1110"/>
      <c r="L1" s="1110"/>
      <c r="M1" s="1110"/>
      <c r="N1" s="1110"/>
      <c r="O1" s="1111"/>
      <c r="P1" s="1115" t="s">
        <v>1</v>
      </c>
      <c r="Q1" s="1115"/>
    </row>
    <row r="2" spans="1:39">
      <c r="A2" s="1103"/>
      <c r="B2" s="1104"/>
      <c r="C2" s="1104"/>
      <c r="D2" s="1104"/>
      <c r="E2" s="1105"/>
      <c r="F2" s="1112"/>
      <c r="G2" s="1113"/>
      <c r="H2" s="1113"/>
      <c r="I2" s="1113"/>
      <c r="J2" s="1113"/>
      <c r="K2" s="1113"/>
      <c r="L2" s="1113"/>
      <c r="M2" s="1113"/>
      <c r="N2" s="1113"/>
      <c r="O2" s="1114"/>
      <c r="P2" s="1115" t="s">
        <v>2</v>
      </c>
      <c r="Q2" s="1115"/>
    </row>
    <row r="3" spans="1:39">
      <c r="A3" s="1103"/>
      <c r="B3" s="1104"/>
      <c r="C3" s="1104"/>
      <c r="D3" s="1104"/>
      <c r="E3" s="1105"/>
      <c r="F3" s="1109" t="s">
        <v>3</v>
      </c>
      <c r="G3" s="1110"/>
      <c r="H3" s="1110"/>
      <c r="I3" s="1110"/>
      <c r="J3" s="1110"/>
      <c r="K3" s="1110"/>
      <c r="L3" s="1110"/>
      <c r="M3" s="1110"/>
      <c r="N3" s="1110"/>
      <c r="O3" s="1111"/>
      <c r="P3" s="1116" t="s">
        <v>4</v>
      </c>
      <c r="Q3" s="1117"/>
    </row>
    <row r="4" spans="1:39">
      <c r="A4" s="1106"/>
      <c r="B4" s="1107"/>
      <c r="C4" s="1107"/>
      <c r="D4" s="1107"/>
      <c r="E4" s="1108"/>
      <c r="F4" s="1112"/>
      <c r="G4" s="1113"/>
      <c r="H4" s="1113"/>
      <c r="I4" s="1113"/>
      <c r="J4" s="1113"/>
      <c r="K4" s="1113"/>
      <c r="L4" s="1113"/>
      <c r="M4" s="1113"/>
      <c r="N4" s="1113"/>
      <c r="O4" s="1114"/>
      <c r="P4" s="1118"/>
      <c r="Q4" s="1119"/>
    </row>
    <row r="6" spans="1:39"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141"/>
      <c r="AL6" s="936"/>
    </row>
    <row r="7" spans="1:39">
      <c r="A7" s="4" t="s">
        <v>690</v>
      </c>
      <c r="B7" s="4"/>
      <c r="C7" s="4" t="s">
        <v>55</v>
      </c>
      <c r="D7" s="4" t="s">
        <v>2792</v>
      </c>
      <c r="E7" s="4"/>
      <c r="F7" s="4"/>
      <c r="G7" s="4"/>
      <c r="H7" s="4"/>
      <c r="I7" s="4"/>
      <c r="J7" s="4"/>
      <c r="K7" s="4"/>
    </row>
    <row r="8" spans="1:39">
      <c r="A8" s="4" t="s">
        <v>2793</v>
      </c>
      <c r="B8" s="4"/>
      <c r="C8" s="4"/>
      <c r="D8" s="4"/>
      <c r="E8" s="4"/>
      <c r="F8" s="4"/>
      <c r="G8" s="4"/>
      <c r="H8" s="4"/>
      <c r="I8" s="4"/>
    </row>
    <row r="9" spans="1:39" ht="15.75" thickBot="1">
      <c r="A9" s="5"/>
      <c r="B9" s="5"/>
      <c r="C9" s="5"/>
      <c r="D9" s="5"/>
      <c r="E9" s="5"/>
      <c r="F9" s="5"/>
      <c r="G9" s="5"/>
      <c r="H9" s="5"/>
      <c r="I9" s="5"/>
    </row>
    <row r="10" spans="1:39" ht="15.75" thickBot="1">
      <c r="A10" s="1142" t="s">
        <v>8</v>
      </c>
      <c r="B10" s="1143"/>
      <c r="C10" s="1143"/>
      <c r="D10" s="1143"/>
      <c r="E10" s="1143"/>
      <c r="F10" s="1143"/>
      <c r="G10" s="1143"/>
      <c r="H10" s="1143"/>
      <c r="I10" s="1143"/>
      <c r="J10" s="1143"/>
      <c r="K10" s="1143"/>
      <c r="L10" s="1143"/>
      <c r="M10" s="1143"/>
      <c r="N10" s="1144"/>
      <c r="O10" s="725"/>
      <c r="P10" s="725"/>
      <c r="Q10" s="725"/>
      <c r="R10" s="1145"/>
      <c r="S10" s="1146"/>
      <c r="T10" s="1146"/>
      <c r="U10" s="1146"/>
      <c r="V10" s="1146"/>
      <c r="W10" s="1147"/>
      <c r="X10" s="1147"/>
      <c r="Y10" s="1147"/>
      <c r="Z10" s="1147"/>
      <c r="AA10" s="1147"/>
      <c r="AB10" s="1147"/>
      <c r="AC10" s="1147"/>
      <c r="AD10" s="1147"/>
      <c r="AE10" s="1147"/>
      <c r="AF10" s="1146"/>
      <c r="AG10" s="1146"/>
      <c r="AH10" s="1146"/>
      <c r="AI10" s="1146"/>
      <c r="AJ10" s="1147"/>
      <c r="AK10" s="1146"/>
      <c r="AL10" s="1146"/>
      <c r="AM10" s="1148"/>
    </row>
    <row r="11" spans="1:39" ht="15" customHeight="1">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247" t="s">
        <v>21</v>
      </c>
      <c r="S11" s="1204" t="s">
        <v>22</v>
      </c>
      <c r="T11" s="1204" t="s">
        <v>23</v>
      </c>
      <c r="U11" s="1221" t="s">
        <v>2794</v>
      </c>
      <c r="V11" s="1222"/>
      <c r="W11" s="1127" t="s">
        <v>25</v>
      </c>
      <c r="X11" s="1127"/>
      <c r="Y11" s="1127"/>
      <c r="Z11" s="1127"/>
      <c r="AA11" s="1127"/>
      <c r="AB11" s="1131" t="s">
        <v>26</v>
      </c>
      <c r="AC11" s="1127" t="s">
        <v>27</v>
      </c>
      <c r="AD11" s="1127" t="s">
        <v>28</v>
      </c>
      <c r="AE11" s="1127"/>
      <c r="AF11" s="1126" t="s">
        <v>29</v>
      </c>
      <c r="AG11" s="1126"/>
      <c r="AH11" s="1204" t="s">
        <v>30</v>
      </c>
      <c r="AI11" s="1241" t="s">
        <v>31</v>
      </c>
      <c r="AJ11" s="1127" t="s">
        <v>32</v>
      </c>
      <c r="AK11" s="1243" t="s">
        <v>33</v>
      </c>
      <c r="AL11" s="1244" t="s">
        <v>34</v>
      </c>
      <c r="AM11" s="1236" t="s">
        <v>35</v>
      </c>
    </row>
    <row r="12" spans="1:39">
      <c r="A12" s="1150"/>
      <c r="B12" s="1155"/>
      <c r="C12" s="1156"/>
      <c r="D12" s="1157"/>
      <c r="E12" s="1159"/>
      <c r="F12" s="1155"/>
      <c r="G12" s="1156"/>
      <c r="H12" s="1156"/>
      <c r="I12" s="1156"/>
      <c r="J12" s="1157"/>
      <c r="K12" s="1159"/>
      <c r="L12" s="1159"/>
      <c r="M12" s="1159"/>
      <c r="N12" s="1135"/>
      <c r="O12" s="1137"/>
      <c r="P12" s="1138"/>
      <c r="Q12" s="1139"/>
      <c r="R12" s="1243"/>
      <c r="S12" s="1204"/>
      <c r="T12" s="1204"/>
      <c r="U12" s="1241"/>
      <c r="V12" s="1245"/>
      <c r="W12" s="1127" t="s">
        <v>36</v>
      </c>
      <c r="X12" s="1127"/>
      <c r="Y12" s="1127" t="s">
        <v>37</v>
      </c>
      <c r="Z12" s="1127"/>
      <c r="AA12" s="1127"/>
      <c r="AB12" s="1131"/>
      <c r="AC12" s="1127"/>
      <c r="AD12" s="1127"/>
      <c r="AE12" s="1127"/>
      <c r="AF12" s="1127"/>
      <c r="AG12" s="1127"/>
      <c r="AH12" s="1204"/>
      <c r="AI12" s="1241"/>
      <c r="AJ12" s="1127"/>
      <c r="AK12" s="1243"/>
      <c r="AL12" s="1204"/>
      <c r="AM12" s="1237"/>
    </row>
    <row r="13" spans="1:39" ht="45.75" thickBot="1">
      <c r="A13" s="1150"/>
      <c r="B13" s="392" t="s">
        <v>38</v>
      </c>
      <c r="C13" s="392" t="s">
        <v>39</v>
      </c>
      <c r="D13" s="393" t="s">
        <v>40</v>
      </c>
      <c r="E13" s="1159"/>
      <c r="F13" s="728" t="s">
        <v>41</v>
      </c>
      <c r="G13" s="728" t="s">
        <v>42</v>
      </c>
      <c r="H13" s="728" t="s">
        <v>43</v>
      </c>
      <c r="I13" s="728" t="s">
        <v>44</v>
      </c>
      <c r="J13" s="727" t="s">
        <v>45</v>
      </c>
      <c r="K13" s="1159"/>
      <c r="L13" s="1159"/>
      <c r="M13" s="1160"/>
      <c r="N13" s="1135"/>
      <c r="O13" s="1165"/>
      <c r="P13" s="1166"/>
      <c r="Q13" s="1167"/>
      <c r="R13" s="1248"/>
      <c r="S13" s="1240"/>
      <c r="T13" s="1240"/>
      <c r="U13" s="1242"/>
      <c r="V13" s="1246"/>
      <c r="W13" s="722" t="s">
        <v>46</v>
      </c>
      <c r="X13" s="722" t="s">
        <v>47</v>
      </c>
      <c r="Y13" s="722" t="s">
        <v>48</v>
      </c>
      <c r="Z13" s="722" t="s">
        <v>49</v>
      </c>
      <c r="AA13" s="722" t="s">
        <v>47</v>
      </c>
      <c r="AB13" s="1131"/>
      <c r="AC13" s="1127"/>
      <c r="AD13" s="722" t="s">
        <v>50</v>
      </c>
      <c r="AE13" s="722" t="s">
        <v>51</v>
      </c>
      <c r="AF13" s="937" t="s">
        <v>52</v>
      </c>
      <c r="AG13" s="937" t="s">
        <v>53</v>
      </c>
      <c r="AH13" s="1240"/>
      <c r="AI13" s="1242"/>
      <c r="AJ13" s="1127"/>
      <c r="AK13" s="1243"/>
      <c r="AL13" s="1204"/>
      <c r="AM13" s="1237"/>
    </row>
    <row r="14" spans="1:39" ht="45.75" thickBot="1">
      <c r="A14" s="978" t="s">
        <v>2795</v>
      </c>
      <c r="B14" s="202" t="s">
        <v>38</v>
      </c>
      <c r="C14" s="202"/>
      <c r="D14" s="202"/>
      <c r="E14" s="202" t="s">
        <v>2796</v>
      </c>
      <c r="F14" s="276"/>
      <c r="G14" s="276"/>
      <c r="H14" s="276"/>
      <c r="I14" s="396">
        <v>1</v>
      </c>
      <c r="J14" s="214">
        <f>SUM(F14:I14)</f>
        <v>1</v>
      </c>
      <c r="K14" s="396" t="s">
        <v>2797</v>
      </c>
      <c r="L14" s="396" t="s">
        <v>2798</v>
      </c>
      <c r="M14" s="979">
        <v>377</v>
      </c>
      <c r="N14" s="396" t="s">
        <v>2799</v>
      </c>
      <c r="O14" s="396" t="s">
        <v>2800</v>
      </c>
      <c r="P14" s="396">
        <v>70</v>
      </c>
      <c r="Q14" s="396" t="s">
        <v>2801</v>
      </c>
      <c r="R14" s="958">
        <v>1</v>
      </c>
      <c r="S14" s="959">
        <v>50</v>
      </c>
      <c r="T14" s="959">
        <v>3</v>
      </c>
      <c r="U14" s="1238" t="s">
        <v>2802</v>
      </c>
      <c r="V14" s="1239"/>
      <c r="W14" s="960">
        <v>1</v>
      </c>
      <c r="X14" s="874" t="s">
        <v>2803</v>
      </c>
      <c r="Y14" s="961" t="s">
        <v>2804</v>
      </c>
      <c r="Z14" s="962" t="s">
        <v>2805</v>
      </c>
      <c r="AA14" s="960" t="s">
        <v>2803</v>
      </c>
      <c r="AB14" s="960" t="s">
        <v>2806</v>
      </c>
      <c r="AC14" s="963" t="s">
        <v>2807</v>
      </c>
      <c r="AD14" s="960" t="s">
        <v>55</v>
      </c>
      <c r="AE14" s="962"/>
      <c r="AF14" s="959"/>
      <c r="AG14" s="959" t="s">
        <v>55</v>
      </c>
      <c r="AH14" s="959" t="s">
        <v>2808</v>
      </c>
      <c r="AI14" s="964" t="s">
        <v>2809</v>
      </c>
      <c r="AJ14" s="965">
        <v>100</v>
      </c>
      <c r="AK14" s="959">
        <v>50</v>
      </c>
      <c r="AL14" s="964">
        <v>100</v>
      </c>
      <c r="AM14" s="966"/>
    </row>
    <row r="15" spans="1:39" ht="282" thickBot="1">
      <c r="A15" s="978" t="s">
        <v>2795</v>
      </c>
      <c r="B15" s="202" t="s">
        <v>38</v>
      </c>
      <c r="C15" s="202"/>
      <c r="D15" s="202"/>
      <c r="E15" s="202" t="s">
        <v>2810</v>
      </c>
      <c r="F15" s="276"/>
      <c r="G15" s="276"/>
      <c r="H15" s="276"/>
      <c r="I15" s="396">
        <v>2</v>
      </c>
      <c r="J15" s="214">
        <f>SUM(F15:I15)</f>
        <v>2</v>
      </c>
      <c r="K15" s="396" t="s">
        <v>2797</v>
      </c>
      <c r="L15" s="396" t="s">
        <v>2798</v>
      </c>
      <c r="M15" s="979">
        <v>377</v>
      </c>
      <c r="N15" s="396" t="s">
        <v>2799</v>
      </c>
      <c r="O15" s="396" t="s">
        <v>2800</v>
      </c>
      <c r="P15" s="396">
        <v>250</v>
      </c>
      <c r="Q15" s="396" t="s">
        <v>2801</v>
      </c>
      <c r="R15" s="906">
        <v>2</v>
      </c>
      <c r="S15" s="906">
        <v>198</v>
      </c>
      <c r="T15" s="906">
        <v>50</v>
      </c>
      <c r="U15" s="967" t="s">
        <v>2811</v>
      </c>
      <c r="V15" s="967" t="s">
        <v>2812</v>
      </c>
      <c r="W15" s="906">
        <v>8</v>
      </c>
      <c r="X15" s="202" t="s">
        <v>2813</v>
      </c>
      <c r="Y15" s="967" t="s">
        <v>2814</v>
      </c>
      <c r="Z15" s="968" t="s">
        <v>2815</v>
      </c>
      <c r="AA15" s="906" t="s">
        <v>2816</v>
      </c>
      <c r="AB15" s="967" t="s">
        <v>2817</v>
      </c>
      <c r="AC15" s="967" t="s">
        <v>2818</v>
      </c>
      <c r="AD15" s="906" t="s">
        <v>55</v>
      </c>
      <c r="AE15" s="968"/>
      <c r="AF15" s="906" t="s">
        <v>55</v>
      </c>
      <c r="AG15" s="906"/>
      <c r="AH15" s="906" t="s">
        <v>2819</v>
      </c>
      <c r="AI15" s="959" t="s">
        <v>2809</v>
      </c>
      <c r="AJ15" s="969">
        <v>100</v>
      </c>
      <c r="AK15" s="906">
        <v>198</v>
      </c>
      <c r="AL15" s="970">
        <v>100</v>
      </c>
      <c r="AM15" s="971"/>
    </row>
    <row r="16" spans="1:39" s="943" customFormat="1" ht="409.6" thickBot="1">
      <c r="A16" s="978" t="s">
        <v>2795</v>
      </c>
      <c r="B16" s="938"/>
      <c r="C16" s="938" t="s">
        <v>39</v>
      </c>
      <c r="D16" s="939" t="s">
        <v>40</v>
      </c>
      <c r="E16" s="940" t="s">
        <v>2820</v>
      </c>
      <c r="F16" s="941"/>
      <c r="G16" s="941"/>
      <c r="H16" s="941"/>
      <c r="I16" s="940">
        <v>65</v>
      </c>
      <c r="J16" s="940">
        <f t="shared" ref="J16:J21" si="0">SUM(F16:I16)</f>
        <v>65</v>
      </c>
      <c r="K16" s="940" t="s">
        <v>2821</v>
      </c>
      <c r="L16" s="875" t="s">
        <v>2798</v>
      </c>
      <c r="M16" s="979">
        <v>377</v>
      </c>
      <c r="N16" s="940" t="s">
        <v>2822</v>
      </c>
      <c r="O16" s="940" t="s">
        <v>2823</v>
      </c>
      <c r="P16" s="942">
        <v>65</v>
      </c>
      <c r="Q16" s="940" t="s">
        <v>2801</v>
      </c>
      <c r="R16" s="942">
        <v>1</v>
      </c>
      <c r="S16" s="942">
        <v>65</v>
      </c>
      <c r="T16" s="942">
        <v>65</v>
      </c>
      <c r="U16" s="877" t="s">
        <v>2824</v>
      </c>
      <c r="V16" s="877" t="s">
        <v>2825</v>
      </c>
      <c r="W16" s="940">
        <v>1</v>
      </c>
      <c r="X16" s="942" t="s">
        <v>2826</v>
      </c>
      <c r="Y16" s="940"/>
      <c r="Z16" s="940" t="s">
        <v>2827</v>
      </c>
      <c r="AA16" s="940" t="s">
        <v>2826</v>
      </c>
      <c r="AB16" s="972" t="s">
        <v>2828</v>
      </c>
      <c r="AC16" s="940" t="s">
        <v>2829</v>
      </c>
      <c r="AD16" s="940"/>
      <c r="AE16" s="940" t="s">
        <v>55</v>
      </c>
      <c r="AF16" s="940"/>
      <c r="AG16" s="940" t="s">
        <v>55</v>
      </c>
      <c r="AH16" s="972" t="s">
        <v>2830</v>
      </c>
      <c r="AI16" s="959" t="s">
        <v>2809</v>
      </c>
      <c r="AJ16" s="942">
        <v>90</v>
      </c>
      <c r="AK16" s="942">
        <v>66</v>
      </c>
      <c r="AL16" s="942">
        <v>90</v>
      </c>
      <c r="AM16" s="940" t="s">
        <v>2831</v>
      </c>
    </row>
    <row r="17" spans="1:39" s="481" customFormat="1" ht="112.5">
      <c r="A17" s="978" t="s">
        <v>2795</v>
      </c>
      <c r="B17" s="944"/>
      <c r="C17" s="944"/>
      <c r="D17" s="945" t="s">
        <v>40</v>
      </c>
      <c r="E17" s="940" t="s">
        <v>2832</v>
      </c>
      <c r="F17" s="946"/>
      <c r="G17" s="947"/>
      <c r="H17" s="948"/>
      <c r="I17" s="942">
        <v>2</v>
      </c>
      <c r="J17" s="942">
        <f>SUM(F17:I17)</f>
        <v>2</v>
      </c>
      <c r="K17" s="940" t="s">
        <v>2833</v>
      </c>
      <c r="L17" s="396" t="s">
        <v>2798</v>
      </c>
      <c r="M17" s="942" t="s">
        <v>2834</v>
      </c>
      <c r="N17" s="940" t="s">
        <v>2835</v>
      </c>
      <c r="O17" s="940" t="s">
        <v>2835</v>
      </c>
      <c r="P17" s="942">
        <v>50</v>
      </c>
      <c r="Q17" s="940" t="s">
        <v>2801</v>
      </c>
      <c r="R17" s="940">
        <v>6</v>
      </c>
      <c r="S17" s="940">
        <v>6</v>
      </c>
      <c r="T17" s="940">
        <v>6</v>
      </c>
      <c r="U17" s="1230" t="s">
        <v>2836</v>
      </c>
      <c r="V17" s="1231"/>
      <c r="W17" s="940">
        <v>6</v>
      </c>
      <c r="X17" s="942" t="s">
        <v>2837</v>
      </c>
      <c r="Y17" s="940"/>
      <c r="Z17" s="940"/>
      <c r="AA17" s="940"/>
      <c r="AB17" s="973" t="s">
        <v>2838</v>
      </c>
      <c r="AC17" s="940" t="s">
        <v>2839</v>
      </c>
      <c r="AD17" s="940" t="s">
        <v>55</v>
      </c>
      <c r="AE17" s="940"/>
      <c r="AF17" s="940"/>
      <c r="AG17" s="940" t="s">
        <v>55</v>
      </c>
      <c r="AH17" s="974" t="s">
        <v>2840</v>
      </c>
      <c r="AI17" s="940" t="s">
        <v>2809</v>
      </c>
      <c r="AJ17" s="940">
        <v>90</v>
      </c>
      <c r="AK17" s="940">
        <v>6</v>
      </c>
      <c r="AL17" s="940">
        <v>12</v>
      </c>
      <c r="AM17" s="940"/>
    </row>
    <row r="18" spans="1:39" ht="45">
      <c r="A18" s="978" t="s">
        <v>2841</v>
      </c>
      <c r="B18" s="944" t="s">
        <v>38</v>
      </c>
      <c r="C18" s="975"/>
      <c r="D18" s="976"/>
      <c r="E18" s="940" t="s">
        <v>2842</v>
      </c>
      <c r="F18" s="977"/>
      <c r="G18" s="977"/>
      <c r="H18" s="977"/>
      <c r="I18" s="942">
        <v>1</v>
      </c>
      <c r="J18" s="942">
        <f t="shared" si="0"/>
        <v>1</v>
      </c>
      <c r="K18" s="940" t="s">
        <v>2843</v>
      </c>
      <c r="L18" s="396" t="s">
        <v>2798</v>
      </c>
      <c r="M18" s="1228">
        <v>465</v>
      </c>
      <c r="N18" s="940" t="s">
        <v>2844</v>
      </c>
      <c r="O18" s="940" t="s">
        <v>2845</v>
      </c>
      <c r="P18" s="942">
        <v>300</v>
      </c>
      <c r="Q18" s="940" t="s">
        <v>2801</v>
      </c>
      <c r="R18" s="940">
        <v>1</v>
      </c>
      <c r="S18" s="940">
        <v>200</v>
      </c>
      <c r="T18" s="940">
        <v>4</v>
      </c>
      <c r="U18" s="1230" t="s">
        <v>2846</v>
      </c>
      <c r="V18" s="1231"/>
      <c r="W18" s="940">
        <v>2</v>
      </c>
      <c r="X18" s="942" t="s">
        <v>2847</v>
      </c>
      <c r="Y18" s="940" t="s">
        <v>2848</v>
      </c>
      <c r="Z18" s="940">
        <v>2</v>
      </c>
      <c r="AA18" s="940" t="s">
        <v>2847</v>
      </c>
      <c r="AB18" s="940" t="s">
        <v>2849</v>
      </c>
      <c r="AC18" s="940" t="s">
        <v>2850</v>
      </c>
      <c r="AD18" s="940" t="s">
        <v>55</v>
      </c>
      <c r="AE18" s="940"/>
      <c r="AF18" s="940"/>
      <c r="AG18" s="940" t="s">
        <v>55</v>
      </c>
      <c r="AH18" s="940" t="s">
        <v>2851</v>
      </c>
      <c r="AI18" s="940" t="s">
        <v>2809</v>
      </c>
      <c r="AJ18" s="940">
        <v>100</v>
      </c>
      <c r="AK18" s="940">
        <v>200</v>
      </c>
      <c r="AL18" s="940">
        <v>100</v>
      </c>
      <c r="AM18" s="940" t="s">
        <v>2852</v>
      </c>
    </row>
    <row r="19" spans="1:39" s="481" customFormat="1" ht="57" thickBot="1">
      <c r="A19" s="978" t="s">
        <v>2841</v>
      </c>
      <c r="B19" s="944"/>
      <c r="C19" s="944" t="s">
        <v>39</v>
      </c>
      <c r="D19" s="945"/>
      <c r="E19" s="940" t="s">
        <v>2853</v>
      </c>
      <c r="F19" s="946"/>
      <c r="G19" s="947"/>
      <c r="H19" s="948"/>
      <c r="I19" s="942">
        <v>1</v>
      </c>
      <c r="J19" s="942">
        <f>SUM(F19:I19)</f>
        <v>1</v>
      </c>
      <c r="K19" s="940" t="s">
        <v>2854</v>
      </c>
      <c r="L19" s="396" t="s">
        <v>2798</v>
      </c>
      <c r="M19" s="1229"/>
      <c r="N19" s="940" t="s">
        <v>2844</v>
      </c>
      <c r="O19" s="940" t="s">
        <v>2845</v>
      </c>
      <c r="P19" s="942">
        <v>5</v>
      </c>
      <c r="Q19" s="940" t="s">
        <v>2801</v>
      </c>
      <c r="R19" s="940">
        <v>10</v>
      </c>
      <c r="S19" s="940">
        <v>10</v>
      </c>
      <c r="T19" s="940">
        <v>10</v>
      </c>
      <c r="U19" s="1230" t="s">
        <v>2855</v>
      </c>
      <c r="V19" s="1231"/>
      <c r="W19" s="940">
        <v>10</v>
      </c>
      <c r="X19" s="942">
        <v>10</v>
      </c>
      <c r="Y19" s="940"/>
      <c r="Z19" s="940"/>
      <c r="AA19" s="940"/>
      <c r="AB19" s="940" t="s">
        <v>2856</v>
      </c>
      <c r="AC19" s="940" t="s">
        <v>2857</v>
      </c>
      <c r="AD19" s="940"/>
      <c r="AE19" s="940" t="s">
        <v>55</v>
      </c>
      <c r="AF19" s="940"/>
      <c r="AG19" s="940" t="s">
        <v>55</v>
      </c>
      <c r="AH19" s="940" t="s">
        <v>2858</v>
      </c>
      <c r="AI19" s="940" t="s">
        <v>2809</v>
      </c>
      <c r="AJ19" s="940">
        <v>100</v>
      </c>
      <c r="AK19" s="940">
        <v>10</v>
      </c>
      <c r="AL19" s="940">
        <v>100</v>
      </c>
      <c r="AM19" s="940"/>
    </row>
    <row r="20" spans="1:39" s="481" customFormat="1" ht="68.25" thickBot="1">
      <c r="A20" s="949" t="s">
        <v>2859</v>
      </c>
      <c r="B20" s="944"/>
      <c r="C20" s="944" t="s">
        <v>39</v>
      </c>
      <c r="D20" s="945"/>
      <c r="E20" s="940" t="s">
        <v>2860</v>
      </c>
      <c r="F20" s="946"/>
      <c r="G20" s="947"/>
      <c r="H20" s="948"/>
      <c r="I20" s="942">
        <v>1</v>
      </c>
      <c r="J20" s="942">
        <f t="shared" si="0"/>
        <v>1</v>
      </c>
      <c r="K20" s="940" t="s">
        <v>2861</v>
      </c>
      <c r="L20" s="396" t="s">
        <v>2798</v>
      </c>
      <c r="M20" s="942" t="s">
        <v>2862</v>
      </c>
      <c r="N20" s="940" t="s">
        <v>2863</v>
      </c>
      <c r="O20" s="940" t="s">
        <v>2845</v>
      </c>
      <c r="P20" s="942">
        <v>5</v>
      </c>
      <c r="Q20" s="940" t="s">
        <v>2801</v>
      </c>
      <c r="R20" s="940">
        <v>2</v>
      </c>
      <c r="S20" s="940">
        <v>5</v>
      </c>
      <c r="T20" s="940">
        <v>3</v>
      </c>
      <c r="U20" s="1232" t="s">
        <v>2864</v>
      </c>
      <c r="V20" s="1233"/>
      <c r="W20" s="940">
        <v>2</v>
      </c>
      <c r="X20" s="942" t="s">
        <v>2865</v>
      </c>
      <c r="Y20" s="940"/>
      <c r="Z20" s="940"/>
      <c r="AA20" s="940"/>
      <c r="AB20" s="940"/>
      <c r="AC20" s="940" t="s">
        <v>2866</v>
      </c>
      <c r="AD20" s="940"/>
      <c r="AE20" s="940" t="s">
        <v>2281</v>
      </c>
      <c r="AF20" s="940"/>
      <c r="AG20" s="940" t="s">
        <v>55</v>
      </c>
      <c r="AH20" s="972" t="s">
        <v>2867</v>
      </c>
      <c r="AI20" s="959" t="s">
        <v>2809</v>
      </c>
      <c r="AJ20" s="940">
        <v>100</v>
      </c>
      <c r="AK20" s="940">
        <v>5</v>
      </c>
      <c r="AL20" s="940">
        <v>100</v>
      </c>
      <c r="AM20" s="940"/>
    </row>
    <row r="21" spans="1:39" ht="15.75" thickBot="1">
      <c r="A21" s="175" t="s">
        <v>45</v>
      </c>
      <c r="B21" s="176"/>
      <c r="C21" s="176"/>
      <c r="D21" s="176"/>
      <c r="E21" s="177"/>
      <c r="F21" s="88">
        <f>SUM(F14:F20)</f>
        <v>0</v>
      </c>
      <c r="G21" s="88">
        <f>SUM(G14:G20)</f>
        <v>0</v>
      </c>
      <c r="H21" s="88">
        <f>SUM(H14:H20)</f>
        <v>0</v>
      </c>
      <c r="I21" s="88">
        <f>SUM(I14:I20)</f>
        <v>73</v>
      </c>
      <c r="J21" s="178">
        <f t="shared" si="0"/>
        <v>73</v>
      </c>
      <c r="K21" s="179" t="s">
        <v>57</v>
      </c>
      <c r="L21" s="179" t="s">
        <v>57</v>
      </c>
      <c r="M21" s="180" t="s">
        <v>57</v>
      </c>
      <c r="N21" s="88">
        <v>20</v>
      </c>
      <c r="O21" s="181"/>
      <c r="P21" s="181"/>
      <c r="Q21" s="181"/>
      <c r="R21" s="950">
        <f>SUM(R14:R20)</f>
        <v>23</v>
      </c>
      <c r="S21" s="85">
        <f>SUM(S14:S20)</f>
        <v>534</v>
      </c>
      <c r="T21" s="85">
        <f>SUM(S21)</f>
        <v>534</v>
      </c>
      <c r="U21" s="1234"/>
      <c r="V21" s="1235"/>
      <c r="W21" s="951">
        <f>SUM(T21)</f>
        <v>534</v>
      </c>
      <c r="X21" s="951">
        <f>SUM(W21,R21)</f>
        <v>557</v>
      </c>
      <c r="Y21" s="951"/>
      <c r="Z21" s="951">
        <f>SUM(Z16:Z20)</f>
        <v>2</v>
      </c>
      <c r="AA21" s="951">
        <f>SUM(Z21)</f>
        <v>2</v>
      </c>
      <c r="AB21" s="951"/>
      <c r="AC21" s="951"/>
      <c r="AD21" s="951">
        <f>SUM(AA21)</f>
        <v>2</v>
      </c>
      <c r="AE21" s="951">
        <f t="shared" ref="AE21:AG21" si="1">SUM(AD21)</f>
        <v>2</v>
      </c>
      <c r="AF21" s="952">
        <f t="shared" si="1"/>
        <v>2</v>
      </c>
      <c r="AG21" s="952">
        <f t="shared" si="1"/>
        <v>2</v>
      </c>
      <c r="AH21" s="953"/>
      <c r="AI21" s="954"/>
      <c r="AJ21" s="954"/>
      <c r="AK21" s="954">
        <f>SUM(AK14:AK20)</f>
        <v>535</v>
      </c>
      <c r="AL21" s="954"/>
      <c r="AM21" s="955"/>
    </row>
    <row r="22" spans="1:39" ht="15.75" thickBot="1">
      <c r="A22" s="1058" t="s">
        <v>102</v>
      </c>
      <c r="B22" s="1059"/>
      <c r="C22" s="1059"/>
      <c r="D22" s="1059"/>
      <c r="E22" s="1059"/>
      <c r="F22" s="1059"/>
      <c r="G22" s="1059"/>
      <c r="H22" s="1059"/>
      <c r="I22" s="1059"/>
      <c r="J22" s="1059"/>
      <c r="K22" s="1059"/>
      <c r="L22" s="1059"/>
      <c r="M22" s="1059"/>
      <c r="N22" s="1059"/>
      <c r="O22" s="1059"/>
      <c r="P22" s="1059"/>
      <c r="Q22" s="1059"/>
      <c r="R22" s="1059"/>
      <c r="S22" s="1059"/>
      <c r="T22" s="1059"/>
      <c r="U22" s="1059"/>
      <c r="V22" s="1059"/>
      <c r="W22" s="1059"/>
      <c r="X22" s="1059"/>
      <c r="Y22" s="1059"/>
      <c r="Z22" s="1059"/>
      <c r="AA22" s="1059"/>
      <c r="AB22" s="1059"/>
      <c r="AC22" s="1059"/>
      <c r="AD22" s="1059"/>
      <c r="AE22" s="1059"/>
      <c r="AF22" s="1059"/>
      <c r="AG22" s="1059"/>
      <c r="AH22" s="1224"/>
      <c r="AI22" s="1224"/>
      <c r="AJ22" s="1224"/>
      <c r="AK22" s="1224"/>
      <c r="AL22" s="1224"/>
      <c r="AM22" s="1225"/>
    </row>
    <row r="24" spans="1:39">
      <c r="A24" s="1125" t="s">
        <v>2868</v>
      </c>
      <c r="B24" s="1125"/>
      <c r="C24" s="1125"/>
      <c r="D24" s="1125"/>
      <c r="E24" s="1125"/>
      <c r="AC24" s="956"/>
      <c r="AD24" s="956"/>
      <c r="AE24" s="956"/>
      <c r="AF24" s="957"/>
      <c r="AG24" s="957"/>
      <c r="AH24" s="1226" t="s">
        <v>2869</v>
      </c>
      <c r="AI24" s="1227"/>
      <c r="AJ24" s="1227"/>
      <c r="AK24" s="1227"/>
      <c r="AL24" s="1227"/>
      <c r="AM24" s="1227"/>
    </row>
    <row r="25" spans="1:39">
      <c r="A25" t="s">
        <v>2341</v>
      </c>
    </row>
    <row r="28" spans="1:39">
      <c r="A28" s="1125"/>
      <c r="B28" s="1125"/>
      <c r="C28" s="1125"/>
      <c r="D28" s="1125"/>
      <c r="E28" s="1125"/>
    </row>
    <row r="29" spans="1:39">
      <c r="A29" s="480" t="s">
        <v>2870</v>
      </c>
      <c r="B29" s="480"/>
      <c r="C29" s="480"/>
      <c r="D29" s="480"/>
    </row>
  </sheetData>
  <mergeCells count="48">
    <mergeCell ref="A1:E4"/>
    <mergeCell ref="F1:O2"/>
    <mergeCell ref="P1:Q1"/>
    <mergeCell ref="P2:Q2"/>
    <mergeCell ref="F3:O4"/>
    <mergeCell ref="P3:Q4"/>
    <mergeCell ref="S11:S13"/>
    <mergeCell ref="A6:AK6"/>
    <mergeCell ref="A10:N10"/>
    <mergeCell ref="R10:AM10"/>
    <mergeCell ref="A11:A13"/>
    <mergeCell ref="B11:D12"/>
    <mergeCell ref="E11:E13"/>
    <mergeCell ref="F11:J12"/>
    <mergeCell ref="K11:K13"/>
    <mergeCell ref="L11:L13"/>
    <mergeCell ref="M11:M13"/>
    <mergeCell ref="N11:N13"/>
    <mergeCell ref="O11:O13"/>
    <mergeCell ref="P11:P13"/>
    <mergeCell ref="Q11:Q13"/>
    <mergeCell ref="R11:R13"/>
    <mergeCell ref="T11:T13"/>
    <mergeCell ref="U11:V13"/>
    <mergeCell ref="W11:AA11"/>
    <mergeCell ref="AB11:AB13"/>
    <mergeCell ref="AC11:AC13"/>
    <mergeCell ref="AM11:AM13"/>
    <mergeCell ref="W12:X12"/>
    <mergeCell ref="Y12:AA12"/>
    <mergeCell ref="U14:V14"/>
    <mergeCell ref="U17:V17"/>
    <mergeCell ref="AF11:AG12"/>
    <mergeCell ref="AH11:AH13"/>
    <mergeCell ref="AI11:AI13"/>
    <mergeCell ref="AJ11:AJ13"/>
    <mergeCell ref="AK11:AK13"/>
    <mergeCell ref="AL11:AL13"/>
    <mergeCell ref="AD11:AE12"/>
    <mergeCell ref="A22:AM22"/>
    <mergeCell ref="A24:E24"/>
    <mergeCell ref="AH24:AM24"/>
    <mergeCell ref="A28:E28"/>
    <mergeCell ref="M18:M19"/>
    <mergeCell ref="U18:V18"/>
    <mergeCell ref="U19:V19"/>
    <mergeCell ref="U20:V20"/>
    <mergeCell ref="U21:V21"/>
  </mergeCells>
  <dataValidations count="1">
    <dataValidation allowBlank="1" showInputMessage="1" showErrorMessage="1" sqref="N16:O20"/>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
  <sheetViews>
    <sheetView workbookViewId="0">
      <selection sqref="A1:E4"/>
    </sheetView>
  </sheetViews>
  <sheetFormatPr baseColWidth="10" defaultColWidth="11" defaultRowHeight="12.75"/>
  <cols>
    <col min="1" max="1" width="18.42578125" style="301" customWidth="1"/>
    <col min="2" max="2" width="2.28515625" style="301" customWidth="1"/>
    <col min="3" max="3" width="3.28515625" style="301" customWidth="1"/>
    <col min="4" max="4" width="3" style="301" customWidth="1"/>
    <col min="5" max="5" width="21.28515625" style="301" customWidth="1"/>
    <col min="6" max="7" width="3.28515625" style="301" customWidth="1"/>
    <col min="8" max="8" width="5" style="300" customWidth="1"/>
    <col min="9" max="9" width="5.42578125" style="300" customWidth="1"/>
    <col min="10" max="10" width="7.140625" style="300" customWidth="1"/>
    <col min="11" max="11" width="11.7109375" style="301" customWidth="1"/>
    <col min="12" max="12" width="9.28515625" style="301" customWidth="1"/>
    <col min="13" max="13" width="10.85546875" style="300" customWidth="1"/>
    <col min="14" max="14" width="16.28515625" style="301" customWidth="1"/>
    <col min="15" max="15" width="9.7109375" style="301" customWidth="1"/>
    <col min="16" max="16" width="9.140625" style="301" customWidth="1"/>
    <col min="17" max="17" width="10.28515625" style="301" customWidth="1"/>
    <col min="18" max="19" width="6.7109375" style="300" customWidth="1"/>
    <col min="20" max="20" width="5.7109375" style="300" customWidth="1"/>
    <col min="21" max="21" width="25.28515625" style="301" customWidth="1"/>
    <col min="22" max="22" width="7.140625" style="300" customWidth="1"/>
    <col min="23" max="23" width="6.140625" style="300" customWidth="1"/>
    <col min="24" max="25" width="6.5703125" style="300" customWidth="1"/>
    <col min="26" max="26" width="5.42578125" style="300" customWidth="1"/>
    <col min="27" max="27" width="19.7109375" style="301" customWidth="1"/>
    <col min="28" max="28" width="38.140625" style="301" customWidth="1"/>
    <col min="29" max="29" width="4.28515625" style="301" customWidth="1"/>
    <col min="30" max="30" width="4.85546875" style="300" customWidth="1"/>
    <col min="31" max="31" width="5" style="300" customWidth="1"/>
    <col min="32" max="32" width="4.28515625" style="300" customWidth="1"/>
    <col min="33" max="33" width="19.85546875" style="301" customWidth="1"/>
    <col min="34" max="34" width="18.7109375" style="301" customWidth="1"/>
    <col min="35" max="35" width="10.42578125" style="300" customWidth="1"/>
    <col min="36" max="36" width="9.140625" style="300" customWidth="1"/>
    <col min="37" max="37" width="9.85546875" style="301" customWidth="1"/>
    <col min="38" max="38" width="14.42578125" style="301" customWidth="1"/>
    <col min="39" max="40" width="11" style="301"/>
    <col min="41" max="41" width="11.85546875" style="301" bestFit="1" customWidth="1"/>
    <col min="42" max="16384" width="11" style="301"/>
  </cols>
  <sheetData>
    <row r="1" spans="1:38">
      <c r="A1" s="1311"/>
      <c r="B1" s="1312"/>
      <c r="C1" s="1312"/>
      <c r="D1" s="1312"/>
      <c r="E1" s="1313"/>
      <c r="F1" s="1109" t="s">
        <v>0</v>
      </c>
      <c r="G1" s="1110"/>
      <c r="H1" s="1110"/>
      <c r="I1" s="1110"/>
      <c r="J1" s="1110"/>
      <c r="K1" s="1110"/>
      <c r="L1" s="1110"/>
      <c r="M1" s="1110"/>
      <c r="N1" s="1110"/>
      <c r="O1" s="1111"/>
      <c r="P1" s="1320" t="s">
        <v>1</v>
      </c>
      <c r="Q1" s="1320"/>
    </row>
    <row r="2" spans="1:38">
      <c r="A2" s="1314"/>
      <c r="B2" s="1315"/>
      <c r="C2" s="1315"/>
      <c r="D2" s="1315"/>
      <c r="E2" s="1316"/>
      <c r="F2" s="1112"/>
      <c r="G2" s="1113"/>
      <c r="H2" s="1113"/>
      <c r="I2" s="1113"/>
      <c r="J2" s="1113"/>
      <c r="K2" s="1113"/>
      <c r="L2" s="1113"/>
      <c r="M2" s="1113"/>
      <c r="N2" s="1113"/>
      <c r="O2" s="1114"/>
      <c r="P2" s="1320" t="s">
        <v>2</v>
      </c>
      <c r="Q2" s="1320"/>
    </row>
    <row r="3" spans="1:38">
      <c r="A3" s="1314"/>
      <c r="B3" s="1315"/>
      <c r="C3" s="1315"/>
      <c r="D3" s="1315"/>
      <c r="E3" s="1316"/>
      <c r="F3" s="1109" t="s">
        <v>3</v>
      </c>
      <c r="G3" s="1110"/>
      <c r="H3" s="1110"/>
      <c r="I3" s="1110"/>
      <c r="J3" s="1110"/>
      <c r="K3" s="1110"/>
      <c r="L3" s="1110"/>
      <c r="M3" s="1110"/>
      <c r="N3" s="1110"/>
      <c r="O3" s="1111"/>
      <c r="P3" s="1321" t="s">
        <v>4</v>
      </c>
      <c r="Q3" s="1322"/>
    </row>
    <row r="4" spans="1:38">
      <c r="A4" s="1317"/>
      <c r="B4" s="1318"/>
      <c r="C4" s="1318"/>
      <c r="D4" s="1318"/>
      <c r="E4" s="1319"/>
      <c r="F4" s="1112"/>
      <c r="G4" s="1113"/>
      <c r="H4" s="1113"/>
      <c r="I4" s="1113"/>
      <c r="J4" s="1113"/>
      <c r="K4" s="1113"/>
      <c r="L4" s="1113"/>
      <c r="M4" s="1113"/>
      <c r="N4" s="1113"/>
      <c r="O4" s="1114"/>
      <c r="P4" s="1323"/>
      <c r="Q4" s="1324"/>
    </row>
    <row r="6" spans="1:38">
      <c r="A6" s="1291" t="s">
        <v>5</v>
      </c>
      <c r="B6" s="1291"/>
      <c r="C6" s="1291"/>
      <c r="D6" s="1291"/>
      <c r="E6" s="1291"/>
      <c r="F6" s="1291"/>
      <c r="G6" s="1291"/>
      <c r="H6" s="1291"/>
      <c r="I6" s="1291"/>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302"/>
    </row>
    <row r="7" spans="1:38">
      <c r="A7" s="303" t="s">
        <v>576</v>
      </c>
      <c r="B7" s="303"/>
      <c r="C7" s="303"/>
      <c r="D7" s="303"/>
      <c r="E7" s="303"/>
      <c r="F7" s="303"/>
      <c r="G7" s="303"/>
      <c r="H7" s="302"/>
      <c r="I7" s="302"/>
      <c r="J7" s="302"/>
      <c r="K7" s="303"/>
    </row>
    <row r="8" spans="1:38">
      <c r="A8" s="303" t="s">
        <v>577</v>
      </c>
      <c r="B8" s="303"/>
      <c r="C8" s="303"/>
      <c r="D8" s="303"/>
      <c r="E8" s="303"/>
      <c r="F8" s="303"/>
      <c r="G8" s="303"/>
      <c r="H8" s="302"/>
      <c r="I8" s="302"/>
    </row>
    <row r="9" spans="1:38" ht="13.5" thickBot="1">
      <c r="A9" s="304"/>
      <c r="B9" s="304"/>
      <c r="C9" s="304"/>
      <c r="D9" s="304"/>
      <c r="E9" s="304"/>
      <c r="F9" s="304"/>
      <c r="G9" s="304"/>
      <c r="H9" s="305"/>
      <c r="I9" s="305"/>
    </row>
    <row r="10" spans="1:38" ht="13.5" thickBot="1">
      <c r="A10" s="1292" t="s">
        <v>8</v>
      </c>
      <c r="B10" s="1293"/>
      <c r="C10" s="1293"/>
      <c r="D10" s="1293"/>
      <c r="E10" s="1293"/>
      <c r="F10" s="1293"/>
      <c r="G10" s="1293"/>
      <c r="H10" s="1293"/>
      <c r="I10" s="1293"/>
      <c r="J10" s="1293"/>
      <c r="K10" s="1293"/>
      <c r="L10" s="1293"/>
      <c r="M10" s="1293"/>
      <c r="N10" s="1293"/>
      <c r="O10" s="306"/>
      <c r="P10" s="306"/>
      <c r="Q10" s="306"/>
      <c r="R10" s="1294" t="s">
        <v>9</v>
      </c>
      <c r="S10" s="1295"/>
      <c r="T10" s="1295"/>
      <c r="U10" s="1295"/>
      <c r="V10" s="1295"/>
      <c r="W10" s="1295"/>
      <c r="X10" s="1295"/>
      <c r="Y10" s="1295"/>
      <c r="Z10" s="1295"/>
      <c r="AA10" s="1295"/>
      <c r="AB10" s="1295"/>
      <c r="AC10" s="1295"/>
      <c r="AD10" s="1295"/>
      <c r="AE10" s="1295"/>
      <c r="AF10" s="1295"/>
      <c r="AG10" s="1295"/>
      <c r="AH10" s="1295"/>
      <c r="AI10" s="1295"/>
      <c r="AJ10" s="1295"/>
      <c r="AK10" s="1295"/>
      <c r="AL10" s="1296"/>
    </row>
    <row r="11" spans="1:38" s="300" customFormat="1">
      <c r="A11" s="1297" t="s">
        <v>10</v>
      </c>
      <c r="B11" s="1276" t="s">
        <v>11</v>
      </c>
      <c r="C11" s="1300"/>
      <c r="D11" s="1301"/>
      <c r="E11" s="1305" t="s">
        <v>12</v>
      </c>
      <c r="F11" s="1276" t="s">
        <v>13</v>
      </c>
      <c r="G11" s="1300"/>
      <c r="H11" s="1300"/>
      <c r="I11" s="1300"/>
      <c r="J11" s="1301"/>
      <c r="K11" s="1305" t="s">
        <v>14</v>
      </c>
      <c r="L11" s="1305" t="s">
        <v>15</v>
      </c>
      <c r="M11" s="1305" t="s">
        <v>16</v>
      </c>
      <c r="N11" s="1276" t="s">
        <v>17</v>
      </c>
      <c r="O11" s="1279" t="s">
        <v>18</v>
      </c>
      <c r="P11" s="1282" t="s">
        <v>19</v>
      </c>
      <c r="Q11" s="1285" t="s">
        <v>20</v>
      </c>
      <c r="R11" s="1288" t="s">
        <v>21</v>
      </c>
      <c r="S11" s="1260" t="s">
        <v>22</v>
      </c>
      <c r="T11" s="1260" t="s">
        <v>23</v>
      </c>
      <c r="U11" s="1257" t="s">
        <v>100</v>
      </c>
      <c r="V11" s="1264" t="s">
        <v>25</v>
      </c>
      <c r="W11" s="1264"/>
      <c r="X11" s="1264"/>
      <c r="Y11" s="1264"/>
      <c r="Z11" s="1264"/>
      <c r="AA11" s="1272" t="s">
        <v>26</v>
      </c>
      <c r="AB11" s="1264" t="s">
        <v>27</v>
      </c>
      <c r="AC11" s="1264" t="s">
        <v>28</v>
      </c>
      <c r="AD11" s="1264"/>
      <c r="AE11" s="1264" t="s">
        <v>29</v>
      </c>
      <c r="AF11" s="1264"/>
      <c r="AG11" s="1257" t="s">
        <v>30</v>
      </c>
      <c r="AH11" s="1266" t="s">
        <v>31</v>
      </c>
      <c r="AI11" s="1269" t="s">
        <v>32</v>
      </c>
      <c r="AJ11" s="1254" t="s">
        <v>33</v>
      </c>
      <c r="AK11" s="1257" t="s">
        <v>34</v>
      </c>
      <c r="AL11" s="1308" t="s">
        <v>35</v>
      </c>
    </row>
    <row r="12" spans="1:38" s="300" customFormat="1">
      <c r="A12" s="1298"/>
      <c r="B12" s="1302"/>
      <c r="C12" s="1303"/>
      <c r="D12" s="1304"/>
      <c r="E12" s="1306"/>
      <c r="F12" s="1302"/>
      <c r="G12" s="1303"/>
      <c r="H12" s="1303"/>
      <c r="I12" s="1303"/>
      <c r="J12" s="1304"/>
      <c r="K12" s="1306"/>
      <c r="L12" s="1306"/>
      <c r="M12" s="1306"/>
      <c r="N12" s="1277"/>
      <c r="O12" s="1280"/>
      <c r="P12" s="1283"/>
      <c r="Q12" s="1286"/>
      <c r="R12" s="1289"/>
      <c r="S12" s="1261"/>
      <c r="T12" s="1261"/>
      <c r="U12" s="1258"/>
      <c r="V12" s="1265" t="s">
        <v>36</v>
      </c>
      <c r="W12" s="1265"/>
      <c r="X12" s="1265" t="s">
        <v>37</v>
      </c>
      <c r="Y12" s="1265"/>
      <c r="Z12" s="1265"/>
      <c r="AA12" s="1273"/>
      <c r="AB12" s="1265"/>
      <c r="AC12" s="1265"/>
      <c r="AD12" s="1265"/>
      <c r="AE12" s="1265"/>
      <c r="AF12" s="1265"/>
      <c r="AG12" s="1258"/>
      <c r="AH12" s="1267"/>
      <c r="AI12" s="1270"/>
      <c r="AJ12" s="1255"/>
      <c r="AK12" s="1258"/>
      <c r="AL12" s="1309"/>
    </row>
    <row r="13" spans="1:38" s="300" customFormat="1" ht="148.5" thickBot="1">
      <c r="A13" s="1299"/>
      <c r="B13" s="100" t="s">
        <v>38</v>
      </c>
      <c r="C13" s="100" t="s">
        <v>39</v>
      </c>
      <c r="D13" s="101" t="s">
        <v>40</v>
      </c>
      <c r="E13" s="1307"/>
      <c r="F13" s="102" t="s">
        <v>41</v>
      </c>
      <c r="G13" s="102" t="s">
        <v>42</v>
      </c>
      <c r="H13" s="102" t="s">
        <v>43</v>
      </c>
      <c r="I13" s="102" t="s">
        <v>44</v>
      </c>
      <c r="J13" s="103" t="s">
        <v>45</v>
      </c>
      <c r="K13" s="1307"/>
      <c r="L13" s="1307"/>
      <c r="M13" s="1307"/>
      <c r="N13" s="1278"/>
      <c r="O13" s="1281"/>
      <c r="P13" s="1284"/>
      <c r="Q13" s="1287"/>
      <c r="R13" s="1290"/>
      <c r="S13" s="1262"/>
      <c r="T13" s="1262"/>
      <c r="U13" s="1259"/>
      <c r="V13" s="307" t="s">
        <v>46</v>
      </c>
      <c r="W13" s="307" t="s">
        <v>47</v>
      </c>
      <c r="X13" s="307" t="s">
        <v>48</v>
      </c>
      <c r="Y13" s="307" t="s">
        <v>49</v>
      </c>
      <c r="Z13" s="307" t="s">
        <v>47</v>
      </c>
      <c r="AA13" s="1274"/>
      <c r="AB13" s="1275"/>
      <c r="AC13" s="308" t="s">
        <v>50</v>
      </c>
      <c r="AD13" s="308" t="s">
        <v>51</v>
      </c>
      <c r="AE13" s="104" t="s">
        <v>52</v>
      </c>
      <c r="AF13" s="104" t="s">
        <v>53</v>
      </c>
      <c r="AG13" s="1259"/>
      <c r="AH13" s="1268"/>
      <c r="AI13" s="1271"/>
      <c r="AJ13" s="1256"/>
      <c r="AK13" s="1259"/>
      <c r="AL13" s="1310"/>
    </row>
    <row r="14" spans="1:38" s="321" customFormat="1" ht="408.75" thickBot="1">
      <c r="A14" s="309" t="s">
        <v>578</v>
      </c>
      <c r="B14" s="310" t="s">
        <v>55</v>
      </c>
      <c r="C14" s="310"/>
      <c r="D14" s="310"/>
      <c r="E14" s="310" t="s">
        <v>579</v>
      </c>
      <c r="F14" s="311"/>
      <c r="G14" s="311"/>
      <c r="H14" s="312">
        <v>15</v>
      </c>
      <c r="I14" s="312">
        <v>20</v>
      </c>
      <c r="J14" s="313">
        <f>+H14+I14</f>
        <v>35</v>
      </c>
      <c r="K14" s="310" t="s">
        <v>580</v>
      </c>
      <c r="L14" s="314" t="s">
        <v>581</v>
      </c>
      <c r="M14" s="315">
        <v>370</v>
      </c>
      <c r="N14" s="314" t="s">
        <v>582</v>
      </c>
      <c r="O14" s="314" t="s">
        <v>583</v>
      </c>
      <c r="P14" s="314" t="s">
        <v>57</v>
      </c>
      <c r="Q14" s="316" t="s">
        <v>584</v>
      </c>
      <c r="R14" s="317">
        <v>20</v>
      </c>
      <c r="S14" s="315">
        <v>1214</v>
      </c>
      <c r="T14" s="315">
        <v>14</v>
      </c>
      <c r="U14" s="314" t="s">
        <v>585</v>
      </c>
      <c r="V14" s="315">
        <v>3</v>
      </c>
      <c r="W14" s="315">
        <v>20</v>
      </c>
      <c r="X14" s="315">
        <v>0</v>
      </c>
      <c r="Y14" s="315">
        <v>0</v>
      </c>
      <c r="Z14" s="315">
        <v>0</v>
      </c>
      <c r="AA14" s="314" t="s">
        <v>586</v>
      </c>
      <c r="AB14" s="314" t="s">
        <v>587</v>
      </c>
      <c r="AC14" s="314"/>
      <c r="AD14" s="315" t="s">
        <v>72</v>
      </c>
      <c r="AE14" s="315"/>
      <c r="AF14" s="315" t="s">
        <v>72</v>
      </c>
      <c r="AG14" s="318" t="s">
        <v>588</v>
      </c>
      <c r="AH14" s="314" t="s">
        <v>589</v>
      </c>
      <c r="AI14" s="319">
        <v>0.92</v>
      </c>
      <c r="AJ14" s="315">
        <v>0</v>
      </c>
      <c r="AK14" s="314"/>
      <c r="AL14" s="320"/>
    </row>
    <row r="15" spans="1:38" s="321" customFormat="1" ht="255.75" thickBot="1">
      <c r="A15" s="322" t="s">
        <v>590</v>
      </c>
      <c r="B15" s="323"/>
      <c r="C15" s="324" t="s">
        <v>55</v>
      </c>
      <c r="D15" s="325"/>
      <c r="E15" s="324" t="s">
        <v>591</v>
      </c>
      <c r="F15" s="326"/>
      <c r="G15" s="326"/>
      <c r="H15" s="327">
        <v>10</v>
      </c>
      <c r="I15" s="327">
        <v>5</v>
      </c>
      <c r="J15" s="327">
        <f t="shared" ref="J15" si="0">SUM(F15:I15)</f>
        <v>15</v>
      </c>
      <c r="K15" s="324" t="s">
        <v>592</v>
      </c>
      <c r="L15" s="328" t="s">
        <v>593</v>
      </c>
      <c r="M15" s="329">
        <v>370</v>
      </c>
      <c r="N15" s="328" t="s">
        <v>594</v>
      </c>
      <c r="O15" s="328" t="s">
        <v>595</v>
      </c>
      <c r="P15" s="324" t="s">
        <v>596</v>
      </c>
      <c r="Q15" s="330" t="s">
        <v>597</v>
      </c>
      <c r="R15" s="317">
        <v>5</v>
      </c>
      <c r="S15" s="315">
        <v>5</v>
      </c>
      <c r="T15" s="315">
        <v>4</v>
      </c>
      <c r="U15" s="314" t="s">
        <v>598</v>
      </c>
      <c r="V15" s="315">
        <v>2</v>
      </c>
      <c r="W15" s="315">
        <v>9</v>
      </c>
      <c r="X15" s="315">
        <v>0</v>
      </c>
      <c r="Y15" s="315">
        <v>0</v>
      </c>
      <c r="Z15" s="315">
        <v>0</v>
      </c>
      <c r="AA15" s="314" t="s">
        <v>599</v>
      </c>
      <c r="AB15" s="314" t="s">
        <v>600</v>
      </c>
      <c r="AC15" s="314"/>
      <c r="AD15" s="315"/>
      <c r="AE15" s="315"/>
      <c r="AF15" s="315"/>
      <c r="AG15" s="314" t="s">
        <v>601</v>
      </c>
      <c r="AH15" s="310" t="s">
        <v>602</v>
      </c>
      <c r="AI15" s="319">
        <v>1</v>
      </c>
      <c r="AJ15" s="315">
        <v>5</v>
      </c>
      <c r="AK15" s="314"/>
      <c r="AL15" s="316" t="s">
        <v>603</v>
      </c>
    </row>
    <row r="16" spans="1:38" s="304" customFormat="1" ht="13.5" thickBot="1">
      <c r="A16" s="331" t="s">
        <v>45</v>
      </c>
      <c r="B16" s="332"/>
      <c r="C16" s="332"/>
      <c r="D16" s="332"/>
      <c r="E16" s="333"/>
      <c r="F16" s="333">
        <f>SUM(F14:F15)</f>
        <v>0</v>
      </c>
      <c r="G16" s="333">
        <f>SUM(G14:G15)</f>
        <v>0</v>
      </c>
      <c r="H16" s="334">
        <f>SUM(H14:H15)</f>
        <v>25</v>
      </c>
      <c r="I16" s="334">
        <f>SUM(I14:I15)</f>
        <v>25</v>
      </c>
      <c r="J16" s="335">
        <f t="shared" ref="J16" si="1">SUM(F16:I16)</f>
        <v>50</v>
      </c>
      <c r="K16" s="333" t="s">
        <v>57</v>
      </c>
      <c r="L16" s="333" t="s">
        <v>57</v>
      </c>
      <c r="M16" s="336" t="s">
        <v>57</v>
      </c>
      <c r="N16" s="333">
        <v>0</v>
      </c>
      <c r="O16" s="337"/>
      <c r="P16" s="337"/>
      <c r="Q16" s="337"/>
      <c r="R16" s="338">
        <f>SUM(R14:R15)</f>
        <v>25</v>
      </c>
      <c r="S16" s="339">
        <f>SUM(S14:S15)</f>
        <v>1219</v>
      </c>
      <c r="T16" s="339">
        <f>SUM(T14:T15)</f>
        <v>18</v>
      </c>
      <c r="U16" s="340"/>
      <c r="V16" s="341">
        <f>SUM(V14:V15)</f>
        <v>5</v>
      </c>
      <c r="W16" s="341">
        <f>SUM(W14,W15)</f>
        <v>29</v>
      </c>
      <c r="X16" s="341">
        <v>0</v>
      </c>
      <c r="Y16" s="341">
        <f>SUM(Y14:Y15)</f>
        <v>0</v>
      </c>
      <c r="Z16" s="341">
        <f>SUM(Z14:Z15)</f>
        <v>0</v>
      </c>
      <c r="AA16" s="342"/>
      <c r="AB16" s="342"/>
      <c r="AC16" s="342">
        <f>SUM(AC14:AC15)</f>
        <v>0</v>
      </c>
      <c r="AD16" s="341">
        <f>SUM(AD14:AD15)</f>
        <v>0</v>
      </c>
      <c r="AE16" s="341">
        <f>SUM(AE14:AE15)</f>
        <v>0</v>
      </c>
      <c r="AF16" s="341">
        <f>SUM(AF14:AF15)</f>
        <v>0</v>
      </c>
      <c r="AG16" s="340"/>
      <c r="AH16" s="342"/>
      <c r="AI16" s="343">
        <f>AVERAGE(AI14:AI15)</f>
        <v>0.96</v>
      </c>
      <c r="AJ16" s="341">
        <f>SUM(AJ14:AJ15)</f>
        <v>5</v>
      </c>
      <c r="AK16" s="342"/>
      <c r="AL16" s="344"/>
    </row>
    <row r="17" spans="1:38" ht="13.5" thickBot="1">
      <c r="A17" s="1249" t="s">
        <v>103</v>
      </c>
      <c r="B17" s="1250"/>
      <c r="C17" s="1250"/>
      <c r="D17" s="1250"/>
      <c r="E17" s="1250"/>
      <c r="F17" s="1250"/>
      <c r="G17" s="1250"/>
      <c r="H17" s="1250"/>
      <c r="I17" s="1250"/>
      <c r="J17" s="1250"/>
      <c r="K17" s="1250"/>
      <c r="L17" s="1250"/>
      <c r="M17" s="1250"/>
      <c r="N17" s="1250"/>
      <c r="O17" s="1250"/>
      <c r="P17" s="1250"/>
      <c r="Q17" s="1250"/>
      <c r="R17" s="1250"/>
      <c r="S17" s="1250"/>
      <c r="T17" s="1250"/>
      <c r="U17" s="1250"/>
      <c r="V17" s="1250"/>
      <c r="W17" s="1250"/>
      <c r="X17" s="1250"/>
      <c r="Y17" s="1250"/>
      <c r="Z17" s="1250"/>
      <c r="AA17" s="1250"/>
      <c r="AB17" s="1250"/>
      <c r="AC17" s="1250"/>
      <c r="AD17" s="1250"/>
      <c r="AE17" s="1250"/>
      <c r="AF17" s="1250"/>
      <c r="AG17" s="1250"/>
      <c r="AH17" s="1250"/>
      <c r="AI17" s="1250"/>
      <c r="AJ17" s="1250"/>
      <c r="AK17" s="1250"/>
      <c r="AL17" s="1251"/>
    </row>
    <row r="21" spans="1:38">
      <c r="A21" s="1252" t="s">
        <v>604</v>
      </c>
      <c r="B21" s="1253"/>
      <c r="C21" s="1253"/>
      <c r="D21" s="1253"/>
      <c r="E21" s="1253"/>
    </row>
    <row r="22" spans="1:38">
      <c r="A22" s="301" t="s">
        <v>96</v>
      </c>
    </row>
    <row r="25" spans="1:38">
      <c r="A25" s="1263"/>
      <c r="B25" s="1263"/>
      <c r="C25" s="1263"/>
      <c r="D25" s="1263"/>
      <c r="E25" s="1263"/>
      <c r="F25" s="345"/>
      <c r="G25" s="345"/>
    </row>
    <row r="26" spans="1:38">
      <c r="A26" s="301" t="s">
        <v>232</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5:E25"/>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17:AL17"/>
    <mergeCell ref="A21:E21"/>
    <mergeCell ref="AJ11:AJ13"/>
    <mergeCell ref="AK11:AK13"/>
    <mergeCell ref="S11:S13"/>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workbookViewId="0">
      <selection sqref="A1:E4"/>
    </sheetView>
  </sheetViews>
  <sheetFormatPr baseColWidth="10" defaultRowHeight="15"/>
  <sheetData>
    <row r="1" spans="1:38" ht="15" customHeight="1">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ht="15" customHeight="1">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ht="15.75" thickBot="1">
      <c r="A7" s="4" t="s">
        <v>98</v>
      </c>
      <c r="B7" s="4"/>
      <c r="C7" s="4"/>
      <c r="D7" s="347" t="s">
        <v>606</v>
      </c>
      <c r="E7" s="347"/>
      <c r="F7" s="347"/>
      <c r="G7" s="347"/>
      <c r="H7" s="347"/>
      <c r="I7" s="4"/>
      <c r="J7" s="4"/>
      <c r="K7" s="4"/>
    </row>
    <row r="8" spans="1:38">
      <c r="A8" s="4" t="s">
        <v>607</v>
      </c>
      <c r="B8" s="4"/>
      <c r="C8" s="4"/>
      <c r="D8" s="4" t="s">
        <v>608</v>
      </c>
      <c r="E8" s="4"/>
      <c r="F8" s="4"/>
      <c r="G8" s="4"/>
      <c r="H8" s="4"/>
      <c r="I8" s="4"/>
    </row>
    <row r="9" spans="1:38" ht="15.75" thickBot="1">
      <c r="A9" s="5"/>
      <c r="B9" s="5"/>
      <c r="C9" s="5"/>
      <c r="D9" s="5"/>
      <c r="E9" s="5"/>
      <c r="F9" s="5"/>
      <c r="G9" s="5"/>
      <c r="H9" s="5"/>
      <c r="I9" s="5"/>
    </row>
    <row r="10" spans="1:38" ht="15.75"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ht="15" customHeight="1">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57" thickBot="1">
      <c r="A13" s="1151"/>
      <c r="B13" s="127" t="s">
        <v>38</v>
      </c>
      <c r="C13" s="127" t="s">
        <v>39</v>
      </c>
      <c r="D13" s="128" t="s">
        <v>40</v>
      </c>
      <c r="E13" s="1160"/>
      <c r="F13" s="107" t="s">
        <v>41</v>
      </c>
      <c r="G13" s="107" t="s">
        <v>42</v>
      </c>
      <c r="H13" s="107" t="s">
        <v>43</v>
      </c>
      <c r="I13" s="107" t="s">
        <v>44</v>
      </c>
      <c r="J13" s="108" t="s">
        <v>45</v>
      </c>
      <c r="K13" s="1160"/>
      <c r="L13" s="1160"/>
      <c r="M13" s="1160"/>
      <c r="N13" s="1136"/>
      <c r="O13" s="1137"/>
      <c r="P13" s="1138"/>
      <c r="Q13" s="1139"/>
      <c r="R13" s="1168"/>
      <c r="S13" s="1163"/>
      <c r="T13" s="1163"/>
      <c r="U13" s="1163"/>
      <c r="V13" s="109" t="s">
        <v>46</v>
      </c>
      <c r="W13" s="109" t="s">
        <v>47</v>
      </c>
      <c r="X13" s="109" t="s">
        <v>48</v>
      </c>
      <c r="Y13" s="109" t="s">
        <v>49</v>
      </c>
      <c r="Z13" s="109" t="s">
        <v>47</v>
      </c>
      <c r="AA13" s="1131"/>
      <c r="AB13" s="1127"/>
      <c r="AC13" s="109" t="s">
        <v>50</v>
      </c>
      <c r="AD13" s="109" t="s">
        <v>51</v>
      </c>
      <c r="AE13" s="110" t="s">
        <v>52</v>
      </c>
      <c r="AF13" s="110" t="s">
        <v>53</v>
      </c>
      <c r="AG13" s="1163"/>
      <c r="AH13" s="1164"/>
      <c r="AI13" s="1129"/>
      <c r="AJ13" s="1122"/>
      <c r="AK13" s="1124"/>
      <c r="AL13" s="1162"/>
    </row>
    <row r="14" spans="1:38" ht="15.75" thickBot="1">
      <c r="A14" s="111"/>
      <c r="B14" s="112"/>
      <c r="C14" s="112"/>
      <c r="D14" s="113"/>
      <c r="E14" s="112"/>
      <c r="F14" s="114"/>
      <c r="G14" s="114"/>
      <c r="H14" s="116"/>
      <c r="I14" s="116"/>
      <c r="J14" s="348">
        <f>SUM(F14:I14)</f>
        <v>0</v>
      </c>
      <c r="K14" s="116"/>
      <c r="L14" s="116"/>
      <c r="M14" s="117"/>
      <c r="N14" s="118"/>
      <c r="O14" s="349"/>
      <c r="P14" s="349"/>
      <c r="Q14" s="349"/>
      <c r="R14" s="350">
        <f>SUM(J14)</f>
        <v>0</v>
      </c>
      <c r="S14" s="116">
        <v>0</v>
      </c>
      <c r="T14" s="116">
        <f t="shared" ref="T14:T18" si="0">SUM(S14)</f>
        <v>0</v>
      </c>
      <c r="U14" s="116"/>
      <c r="V14" s="351">
        <f t="shared" ref="V14:V18" si="1">SUM(T14)</f>
        <v>0</v>
      </c>
      <c r="W14" s="351">
        <f t="shared" ref="W14:W18" si="2">SUM(V14,R14)</f>
        <v>0</v>
      </c>
      <c r="X14" s="351"/>
      <c r="Y14" s="351">
        <f t="shared" ref="Y14:Y18" si="3">SUM(W14)</f>
        <v>0</v>
      </c>
      <c r="Z14" s="351">
        <f t="shared" ref="Z14:Z18" si="4">SUM(Y14)</f>
        <v>0</v>
      </c>
      <c r="AA14" s="351"/>
      <c r="AB14" s="351"/>
      <c r="AC14" s="351">
        <f t="shared" ref="AC14:AC18" si="5">SUM(Z14)</f>
        <v>0</v>
      </c>
      <c r="AD14" s="351">
        <f t="shared" ref="AD14:AF18" si="6">SUM(AC14)</f>
        <v>0</v>
      </c>
      <c r="AE14" s="116">
        <f t="shared" si="6"/>
        <v>0</v>
      </c>
      <c r="AF14" s="116">
        <f t="shared" si="6"/>
        <v>0</v>
      </c>
      <c r="AG14" s="116"/>
      <c r="AH14" s="117"/>
      <c r="AI14" s="123"/>
      <c r="AJ14" s="121"/>
      <c r="AK14" s="124"/>
      <c r="AL14" s="352"/>
    </row>
    <row r="15" spans="1:38" ht="213.75">
      <c r="A15" s="353" t="s">
        <v>609</v>
      </c>
      <c r="B15" s="244"/>
      <c r="C15" s="51" t="s">
        <v>55</v>
      </c>
      <c r="D15" s="354" t="s">
        <v>55</v>
      </c>
      <c r="E15" s="355" t="s">
        <v>610</v>
      </c>
      <c r="F15" s="356"/>
      <c r="G15" s="357">
        <v>0</v>
      </c>
      <c r="H15" s="357">
        <v>1</v>
      </c>
      <c r="I15" s="357">
        <v>1</v>
      </c>
      <c r="J15" s="358">
        <f t="shared" ref="J15:J19" si="7">SUM(F15:I15)</f>
        <v>2</v>
      </c>
      <c r="K15" s="52" t="s">
        <v>611</v>
      </c>
      <c r="L15" s="52" t="s">
        <v>612</v>
      </c>
      <c r="M15" s="253" t="s">
        <v>613</v>
      </c>
      <c r="N15" s="359" t="s">
        <v>614</v>
      </c>
      <c r="O15" s="218" t="s">
        <v>615</v>
      </c>
      <c r="P15" s="65">
        <v>50</v>
      </c>
      <c r="Q15" s="56" t="s">
        <v>616</v>
      </c>
      <c r="R15" s="360">
        <v>35</v>
      </c>
      <c r="S15" s="51">
        <v>38</v>
      </c>
      <c r="T15" s="51">
        <v>35</v>
      </c>
      <c r="U15" s="355" t="s">
        <v>617</v>
      </c>
      <c r="V15" s="51">
        <v>3</v>
      </c>
      <c r="W15" s="51" t="s">
        <v>618</v>
      </c>
      <c r="X15" s="51">
        <v>0</v>
      </c>
      <c r="Y15" s="51">
        <v>0</v>
      </c>
      <c r="Z15" s="51">
        <v>0</v>
      </c>
      <c r="AA15" s="355" t="s">
        <v>617</v>
      </c>
      <c r="AB15" s="361" t="s">
        <v>619</v>
      </c>
      <c r="AC15" s="51">
        <v>0</v>
      </c>
      <c r="AD15" s="51">
        <v>1</v>
      </c>
      <c r="AE15" s="51">
        <v>0</v>
      </c>
      <c r="AF15" s="51">
        <v>1</v>
      </c>
      <c r="AG15" s="362" t="s">
        <v>620</v>
      </c>
      <c r="AH15" s="363" t="s">
        <v>621</v>
      </c>
      <c r="AI15" s="364">
        <v>0.8</v>
      </c>
      <c r="AJ15" s="51">
        <v>0</v>
      </c>
      <c r="AK15" s="224">
        <v>0</v>
      </c>
      <c r="AL15" s="218"/>
    </row>
    <row r="16" spans="1:38" ht="180.75">
      <c r="A16" s="353" t="s">
        <v>622</v>
      </c>
      <c r="B16" s="281"/>
      <c r="C16" s="65" t="s">
        <v>55</v>
      </c>
      <c r="D16" s="365"/>
      <c r="E16" s="218" t="s">
        <v>623</v>
      </c>
      <c r="F16" s="41"/>
      <c r="G16" s="366">
        <v>0</v>
      </c>
      <c r="H16" s="367">
        <v>1</v>
      </c>
      <c r="I16" s="368">
        <v>1</v>
      </c>
      <c r="J16" s="214">
        <f t="shared" si="7"/>
        <v>2</v>
      </c>
      <c r="K16" s="52" t="s">
        <v>624</v>
      </c>
      <c r="L16" s="52" t="s">
        <v>612</v>
      </c>
      <c r="M16" s="253">
        <v>432</v>
      </c>
      <c r="N16" s="369" t="s">
        <v>625</v>
      </c>
      <c r="O16" s="223" t="s">
        <v>626</v>
      </c>
      <c r="P16" s="65">
        <v>50</v>
      </c>
      <c r="Q16" s="56" t="s">
        <v>616</v>
      </c>
      <c r="R16" s="360">
        <v>0</v>
      </c>
      <c r="S16" s="51">
        <v>0</v>
      </c>
      <c r="T16" s="51">
        <v>0</v>
      </c>
      <c r="U16" s="51">
        <v>0</v>
      </c>
      <c r="V16" s="51">
        <v>0</v>
      </c>
      <c r="W16" s="51">
        <v>0</v>
      </c>
      <c r="X16" s="51">
        <v>0</v>
      </c>
      <c r="Y16" s="51">
        <f t="shared" si="3"/>
        <v>0</v>
      </c>
      <c r="Z16" s="51">
        <f t="shared" si="4"/>
        <v>0</v>
      </c>
      <c r="AA16" s="355"/>
      <c r="AB16" s="370"/>
      <c r="AC16" s="51">
        <v>0</v>
      </c>
      <c r="AD16" s="51">
        <v>0</v>
      </c>
      <c r="AE16" s="51">
        <f t="shared" si="6"/>
        <v>0</v>
      </c>
      <c r="AF16" s="51">
        <v>0</v>
      </c>
      <c r="AG16" s="218" t="s">
        <v>627</v>
      </c>
      <c r="AH16" s="371"/>
      <c r="AI16" s="58"/>
      <c r="AJ16" s="51">
        <v>0</v>
      </c>
      <c r="AK16" s="224">
        <v>0</v>
      </c>
      <c r="AL16" s="372"/>
    </row>
    <row r="17" spans="1:38">
      <c r="A17" s="373"/>
      <c r="B17" s="281"/>
      <c r="C17" s="281"/>
      <c r="D17" s="374"/>
      <c r="E17" s="56"/>
      <c r="F17" s="65"/>
      <c r="G17" s="375"/>
      <c r="H17" s="65"/>
      <c r="I17" s="376"/>
      <c r="J17" s="214">
        <f t="shared" si="7"/>
        <v>0</v>
      </c>
      <c r="K17" s="56"/>
      <c r="L17" s="56"/>
      <c r="M17" s="376"/>
      <c r="N17" s="376"/>
      <c r="O17" s="65"/>
      <c r="P17" s="65"/>
      <c r="Q17" s="65"/>
      <c r="R17" s="222">
        <f>SUM(J17)</f>
        <v>0</v>
      </c>
      <c r="S17" s="65"/>
      <c r="T17" s="65">
        <f t="shared" si="0"/>
        <v>0</v>
      </c>
      <c r="U17" s="65"/>
      <c r="V17" s="65">
        <f t="shared" si="1"/>
        <v>0</v>
      </c>
      <c r="W17" s="65">
        <f t="shared" si="2"/>
        <v>0</v>
      </c>
      <c r="X17" s="65"/>
      <c r="Y17" s="65">
        <f t="shared" si="3"/>
        <v>0</v>
      </c>
      <c r="Z17" s="65">
        <f t="shared" si="4"/>
        <v>0</v>
      </c>
      <c r="AA17" s="65"/>
      <c r="AB17" s="65"/>
      <c r="AC17" s="65">
        <f t="shared" si="5"/>
        <v>0</v>
      </c>
      <c r="AD17" s="65">
        <f t="shared" si="6"/>
        <v>0</v>
      </c>
      <c r="AE17" s="65">
        <f t="shared" si="6"/>
        <v>0</v>
      </c>
      <c r="AF17" s="65">
        <f t="shared" si="6"/>
        <v>0</v>
      </c>
      <c r="AG17" s="65"/>
      <c r="AH17" s="376"/>
      <c r="AI17" s="376"/>
      <c r="AJ17" s="65"/>
      <c r="AK17" s="376"/>
      <c r="AL17" s="377"/>
    </row>
    <row r="18" spans="1:38" ht="15.75" thickBot="1">
      <c r="A18" s="160"/>
      <c r="B18" s="378"/>
      <c r="C18" s="164"/>
      <c r="D18" s="379"/>
      <c r="E18" s="77"/>
      <c r="F18" s="77"/>
      <c r="G18" s="77"/>
      <c r="H18" s="77"/>
      <c r="I18" s="77"/>
      <c r="J18" s="380">
        <f t="shared" si="7"/>
        <v>0</v>
      </c>
      <c r="K18" s="78"/>
      <c r="L18" s="381"/>
      <c r="M18" s="381"/>
      <c r="N18" s="381"/>
      <c r="O18" s="382"/>
      <c r="P18" s="382"/>
      <c r="Q18" s="382"/>
      <c r="R18" s="193">
        <f>SUM(J18)</f>
        <v>0</v>
      </c>
      <c r="S18" s="77"/>
      <c r="T18" s="77">
        <f t="shared" si="0"/>
        <v>0</v>
      </c>
      <c r="U18" s="77"/>
      <c r="V18" s="383">
        <f t="shared" si="1"/>
        <v>0</v>
      </c>
      <c r="W18" s="77">
        <f t="shared" si="2"/>
        <v>0</v>
      </c>
      <c r="X18" s="77"/>
      <c r="Y18" s="77">
        <f t="shared" si="3"/>
        <v>0</v>
      </c>
      <c r="Z18" s="77">
        <f t="shared" si="4"/>
        <v>0</v>
      </c>
      <c r="AA18" s="77"/>
      <c r="AB18" s="77"/>
      <c r="AC18" s="77">
        <f t="shared" si="5"/>
        <v>0</v>
      </c>
      <c r="AD18" s="77">
        <f t="shared" si="6"/>
        <v>0</v>
      </c>
      <c r="AE18" s="77">
        <f t="shared" si="6"/>
        <v>0</v>
      </c>
      <c r="AF18" s="77">
        <f t="shared" si="6"/>
        <v>0</v>
      </c>
      <c r="AG18" s="384"/>
      <c r="AH18" s="385"/>
      <c r="AI18" s="385"/>
      <c r="AJ18" s="77"/>
      <c r="AK18" s="383"/>
      <c r="AL18" s="386"/>
    </row>
    <row r="19" spans="1:38" ht="15.75" thickBot="1">
      <c r="A19" s="175" t="s">
        <v>45</v>
      </c>
      <c r="B19" s="176"/>
      <c r="C19" s="176"/>
      <c r="D19" s="176"/>
      <c r="E19" s="177"/>
      <c r="F19" s="88">
        <f>SUM(F14:F18)</f>
        <v>0</v>
      </c>
      <c r="G19" s="88">
        <f>SUM(G14:G18)</f>
        <v>0</v>
      </c>
      <c r="H19" s="88">
        <f>SUM(H14:H18)</f>
        <v>2</v>
      </c>
      <c r="I19" s="88">
        <f>SUM(I14:I18)</f>
        <v>2</v>
      </c>
      <c r="J19" s="178">
        <f t="shared" si="7"/>
        <v>4</v>
      </c>
      <c r="K19" s="179" t="s">
        <v>57</v>
      </c>
      <c r="L19" s="179" t="s">
        <v>57</v>
      </c>
      <c r="M19" s="180" t="s">
        <v>57</v>
      </c>
      <c r="N19" s="88">
        <v>20</v>
      </c>
      <c r="O19" s="181"/>
      <c r="P19" s="181"/>
      <c r="Q19" s="181"/>
      <c r="R19" s="87">
        <f>SUM(R14:R18)</f>
        <v>35</v>
      </c>
      <c r="S19" s="87">
        <f t="shared" ref="S19:AK19" si="8">SUM(S14:S18)</f>
        <v>38</v>
      </c>
      <c r="T19" s="87">
        <f t="shared" si="8"/>
        <v>35</v>
      </c>
      <c r="U19" s="87"/>
      <c r="V19" s="87">
        <f t="shared" si="8"/>
        <v>3</v>
      </c>
      <c r="W19" s="87">
        <f t="shared" si="8"/>
        <v>0</v>
      </c>
      <c r="X19" s="87">
        <f t="shared" si="8"/>
        <v>0</v>
      </c>
      <c r="Y19" s="87">
        <f t="shared" si="8"/>
        <v>0</v>
      </c>
      <c r="Z19" s="87">
        <f t="shared" si="8"/>
        <v>0</v>
      </c>
      <c r="AA19" s="87">
        <f t="shared" si="8"/>
        <v>0</v>
      </c>
      <c r="AB19" s="87">
        <f t="shared" si="8"/>
        <v>0</v>
      </c>
      <c r="AC19" s="87">
        <f t="shared" si="8"/>
        <v>0</v>
      </c>
      <c r="AD19" s="87">
        <f t="shared" si="8"/>
        <v>1</v>
      </c>
      <c r="AE19" s="87">
        <f t="shared" si="8"/>
        <v>0</v>
      </c>
      <c r="AF19" s="87">
        <f t="shared" si="8"/>
        <v>1</v>
      </c>
      <c r="AG19" s="87"/>
      <c r="AH19" s="87"/>
      <c r="AI19" s="87">
        <f t="shared" si="8"/>
        <v>0.8</v>
      </c>
      <c r="AJ19" s="87">
        <f t="shared" si="8"/>
        <v>0</v>
      </c>
      <c r="AK19" s="87">
        <f t="shared" si="8"/>
        <v>0</v>
      </c>
      <c r="AL19" s="87"/>
    </row>
    <row r="20" spans="1:38" ht="15.75" thickBot="1">
      <c r="A20" s="1058" t="s">
        <v>628</v>
      </c>
      <c r="B20" s="1059"/>
      <c r="C20" s="1059"/>
      <c r="D20" s="1059"/>
      <c r="E20" s="1059"/>
      <c r="F20" s="1059"/>
      <c r="G20" s="1059"/>
      <c r="H20" s="1059"/>
      <c r="I20" s="1059"/>
      <c r="J20" s="1059"/>
      <c r="K20" s="1059"/>
      <c r="L20" s="1059"/>
      <c r="M20" s="1059"/>
      <c r="N20" s="1059"/>
      <c r="O20" s="1059"/>
      <c r="P20" s="1059"/>
      <c r="Q20" s="1059"/>
      <c r="R20" s="1059"/>
      <c r="S20" s="1059"/>
      <c r="T20" s="1059"/>
      <c r="U20" s="1059"/>
      <c r="V20" s="1059"/>
      <c r="W20" s="1059"/>
      <c r="X20" s="1059"/>
      <c r="Y20" s="1059"/>
      <c r="Z20" s="1059"/>
      <c r="AA20" s="1059"/>
      <c r="AB20" s="1059"/>
      <c r="AC20" s="1059"/>
      <c r="AD20" s="1059"/>
      <c r="AE20" s="1059"/>
      <c r="AF20" s="1059"/>
      <c r="AG20" s="1059"/>
      <c r="AH20" s="1059"/>
      <c r="AI20" s="1059"/>
      <c r="AJ20" s="1059"/>
      <c r="AK20" s="1059"/>
      <c r="AL20" s="1120"/>
    </row>
    <row r="24" spans="1:38">
      <c r="A24" s="1125" t="s">
        <v>629</v>
      </c>
      <c r="B24" s="1125"/>
      <c r="C24" s="1125"/>
      <c r="D24" s="1125"/>
      <c r="E24" s="1125"/>
    </row>
    <row r="25" spans="1:38">
      <c r="A25" t="s">
        <v>96</v>
      </c>
    </row>
    <row r="28" spans="1:38">
      <c r="A28" s="1125" t="s">
        <v>231</v>
      </c>
      <c r="B28" s="1125"/>
      <c r="C28" s="1125"/>
      <c r="D28" s="1125"/>
      <c r="E28" s="1125"/>
    </row>
    <row r="29" spans="1:38">
      <c r="A29" t="s">
        <v>232</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
  <sheetViews>
    <sheetView workbookViewId="0">
      <selection sqref="A1:E4"/>
    </sheetView>
  </sheetViews>
  <sheetFormatPr baseColWidth="10" defaultRowHeight="15"/>
  <cols>
    <col min="1" max="1" width="13.7109375" customWidth="1"/>
    <col min="2" max="3" width="5.140625" style="389" customWidth="1"/>
    <col min="4" max="4" width="5.42578125" style="389" customWidth="1"/>
    <col min="5" max="5" width="13.7109375" customWidth="1"/>
    <col min="6" max="6" width="4" customWidth="1"/>
    <col min="7" max="7" width="4.140625" customWidth="1"/>
    <col min="8" max="9" width="3.85546875" style="389" customWidth="1"/>
    <col min="10" max="10" width="6.7109375" style="389" customWidth="1"/>
    <col min="11" max="11" width="13.28515625" customWidth="1"/>
    <col min="12" max="12" width="11.5703125" customWidth="1"/>
    <col min="13" max="13" width="13.140625" style="389" customWidth="1"/>
    <col min="14" max="15" width="13.140625" customWidth="1"/>
    <col min="16" max="16" width="13.140625" style="389" customWidth="1"/>
    <col min="17" max="17" width="13.140625" customWidth="1"/>
    <col min="18" max="18" width="11.85546875" style="389" customWidth="1"/>
    <col min="19" max="19" width="7.7109375" customWidth="1"/>
    <col min="20" max="20" width="11.140625" style="389" customWidth="1"/>
    <col min="22" max="22" width="9.42578125" style="389" customWidth="1"/>
    <col min="23" max="23" width="8" style="389" customWidth="1"/>
    <col min="24" max="24" width="8.85546875" customWidth="1"/>
    <col min="25" max="25" width="9.140625" customWidth="1"/>
    <col min="26" max="26" width="8" customWidth="1"/>
    <col min="27" max="28" width="12.42578125" customWidth="1"/>
    <col min="29" max="29" width="6.85546875" style="389" customWidth="1"/>
    <col min="30" max="30" width="6.5703125" style="389" customWidth="1"/>
    <col min="31" max="31" width="6.7109375" style="389" customWidth="1"/>
    <col min="32" max="32" width="6.85546875" style="389" customWidth="1"/>
    <col min="33" max="34" width="13.140625" customWidth="1"/>
    <col min="35" max="35" width="12.5703125" style="389" customWidth="1"/>
    <col min="36" max="36" width="11.85546875" style="389" customWidth="1"/>
    <col min="37" max="37" width="11.85546875" customWidth="1"/>
    <col min="41" max="41" width="11.85546875" bestFit="1" customWidth="1"/>
  </cols>
  <sheetData>
    <row r="1" spans="1:38">
      <c r="A1" s="1100"/>
      <c r="B1" s="1101"/>
      <c r="C1" s="1101"/>
      <c r="D1" s="1101"/>
      <c r="E1" s="1102"/>
      <c r="F1" s="1109" t="s">
        <v>0</v>
      </c>
      <c r="G1" s="1110"/>
      <c r="H1" s="1110"/>
      <c r="I1" s="1110"/>
      <c r="J1" s="1110"/>
      <c r="K1" s="1110"/>
      <c r="L1" s="1110"/>
      <c r="M1" s="1110"/>
      <c r="N1" s="1110"/>
      <c r="O1" s="1111"/>
      <c r="P1" s="1115" t="s">
        <v>1</v>
      </c>
      <c r="Q1" s="1115"/>
    </row>
    <row r="2" spans="1:38">
      <c r="A2" s="1103"/>
      <c r="B2" s="1104"/>
      <c r="C2" s="1104"/>
      <c r="D2" s="1104"/>
      <c r="E2" s="1105"/>
      <c r="F2" s="1112"/>
      <c r="G2" s="1113"/>
      <c r="H2" s="1113"/>
      <c r="I2" s="1113"/>
      <c r="J2" s="1113"/>
      <c r="K2" s="1113"/>
      <c r="L2" s="1113"/>
      <c r="M2" s="1113"/>
      <c r="N2" s="1113"/>
      <c r="O2" s="1114"/>
      <c r="P2" s="1115" t="s">
        <v>2</v>
      </c>
      <c r="Q2" s="1115"/>
    </row>
    <row r="3" spans="1:38">
      <c r="A3" s="1103"/>
      <c r="B3" s="1104"/>
      <c r="C3" s="1104"/>
      <c r="D3" s="1104"/>
      <c r="E3" s="1105"/>
      <c r="F3" s="1109" t="s">
        <v>3</v>
      </c>
      <c r="G3" s="1110"/>
      <c r="H3" s="1110"/>
      <c r="I3" s="1110"/>
      <c r="J3" s="1110"/>
      <c r="K3" s="1110"/>
      <c r="L3" s="1110"/>
      <c r="M3" s="1110"/>
      <c r="N3" s="1110"/>
      <c r="O3" s="1111"/>
      <c r="P3" s="1116" t="s">
        <v>4</v>
      </c>
      <c r="Q3" s="1117"/>
    </row>
    <row r="4" spans="1:38">
      <c r="A4" s="1106"/>
      <c r="B4" s="1107"/>
      <c r="C4" s="1107"/>
      <c r="D4" s="1107"/>
      <c r="E4" s="1108"/>
      <c r="F4" s="1112"/>
      <c r="G4" s="1113"/>
      <c r="H4" s="1113"/>
      <c r="I4" s="1113"/>
      <c r="J4" s="1113"/>
      <c r="K4" s="1113"/>
      <c r="L4" s="1113"/>
      <c r="M4" s="1113"/>
      <c r="N4" s="1113"/>
      <c r="O4" s="1114"/>
      <c r="P4" s="1118"/>
      <c r="Q4" s="1119"/>
    </row>
    <row r="6" spans="1:38" ht="15.75">
      <c r="A6" s="1141" t="s">
        <v>5</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3"/>
    </row>
    <row r="7" spans="1:38">
      <c r="A7" s="4" t="s">
        <v>631</v>
      </c>
      <c r="B7" s="390"/>
      <c r="C7" s="390"/>
      <c r="E7" s="390" t="s">
        <v>632</v>
      </c>
      <c r="F7" s="4"/>
      <c r="G7" s="4"/>
      <c r="H7" s="390"/>
      <c r="I7" s="390"/>
      <c r="J7" s="390"/>
      <c r="K7" s="4"/>
    </row>
    <row r="8" spans="1:38">
      <c r="A8" s="4" t="s">
        <v>633</v>
      </c>
      <c r="B8" s="390"/>
      <c r="C8" s="390"/>
      <c r="D8" s="390"/>
      <c r="E8" s="4"/>
      <c r="F8" s="4"/>
      <c r="G8" s="4"/>
      <c r="H8" s="390"/>
      <c r="I8" s="390"/>
    </row>
    <row r="9" spans="1:38" ht="15.75" thickBot="1">
      <c r="A9" s="5"/>
      <c r="B9" s="391"/>
      <c r="C9" s="391"/>
      <c r="D9" s="391"/>
      <c r="E9" s="5"/>
      <c r="F9" s="5"/>
      <c r="G9" s="5"/>
      <c r="H9" s="391"/>
      <c r="I9" s="391"/>
    </row>
    <row r="10" spans="1:38" ht="15.75" thickBot="1">
      <c r="A10" s="1142" t="s">
        <v>8</v>
      </c>
      <c r="B10" s="1143"/>
      <c r="C10" s="1143"/>
      <c r="D10" s="1143"/>
      <c r="E10" s="1143"/>
      <c r="F10" s="1143"/>
      <c r="G10" s="1143"/>
      <c r="H10" s="1143"/>
      <c r="I10" s="1143"/>
      <c r="J10" s="1143"/>
      <c r="K10" s="1143"/>
      <c r="L10" s="1143"/>
      <c r="M10" s="1143"/>
      <c r="N10" s="1144"/>
      <c r="O10" s="126"/>
      <c r="P10" s="126"/>
      <c r="Q10" s="126"/>
      <c r="R10" s="1145" t="s">
        <v>9</v>
      </c>
      <c r="S10" s="1146"/>
      <c r="T10" s="1146"/>
      <c r="U10" s="1146"/>
      <c r="V10" s="1147"/>
      <c r="W10" s="1147"/>
      <c r="X10" s="1147"/>
      <c r="Y10" s="1147"/>
      <c r="Z10" s="1147"/>
      <c r="AA10" s="1147"/>
      <c r="AB10" s="1147"/>
      <c r="AC10" s="1147"/>
      <c r="AD10" s="1147"/>
      <c r="AE10" s="1146"/>
      <c r="AF10" s="1146"/>
      <c r="AG10" s="1146"/>
      <c r="AH10" s="1146"/>
      <c r="AI10" s="1147"/>
      <c r="AJ10" s="1146"/>
      <c r="AK10" s="1146"/>
      <c r="AL10" s="1148"/>
    </row>
    <row r="11" spans="1:38">
      <c r="A11" s="1149" t="s">
        <v>10</v>
      </c>
      <c r="B11" s="1152" t="s">
        <v>11</v>
      </c>
      <c r="C11" s="1153"/>
      <c r="D11" s="1154"/>
      <c r="E11" s="1158" t="s">
        <v>12</v>
      </c>
      <c r="F11" s="1152" t="s">
        <v>13</v>
      </c>
      <c r="G11" s="1153"/>
      <c r="H11" s="1153"/>
      <c r="I11" s="1153"/>
      <c r="J11" s="1154"/>
      <c r="K11" s="1158" t="s">
        <v>14</v>
      </c>
      <c r="L11" s="1158" t="s">
        <v>15</v>
      </c>
      <c r="M11" s="1158" t="s">
        <v>16</v>
      </c>
      <c r="N11" s="1134" t="s">
        <v>17</v>
      </c>
      <c r="O11" s="1137" t="s">
        <v>18</v>
      </c>
      <c r="P11" s="1138" t="s">
        <v>19</v>
      </c>
      <c r="Q11" s="1139" t="s">
        <v>20</v>
      </c>
      <c r="R11" s="1140" t="s">
        <v>21</v>
      </c>
      <c r="S11" s="1124" t="s">
        <v>22</v>
      </c>
      <c r="T11" s="1124" t="s">
        <v>23</v>
      </c>
      <c r="U11" s="1124" t="s">
        <v>101</v>
      </c>
      <c r="V11" s="1127" t="s">
        <v>25</v>
      </c>
      <c r="W11" s="1127"/>
      <c r="X11" s="1127"/>
      <c r="Y11" s="1127"/>
      <c r="Z11" s="1127"/>
      <c r="AA11" s="1131" t="s">
        <v>26</v>
      </c>
      <c r="AB11" s="1127" t="s">
        <v>27</v>
      </c>
      <c r="AC11" s="1127" t="s">
        <v>28</v>
      </c>
      <c r="AD11" s="1127"/>
      <c r="AE11" s="1126" t="s">
        <v>29</v>
      </c>
      <c r="AF11" s="1126"/>
      <c r="AG11" s="1124" t="s">
        <v>30</v>
      </c>
      <c r="AH11" s="1128" t="s">
        <v>31</v>
      </c>
      <c r="AI11" s="1129" t="s">
        <v>32</v>
      </c>
      <c r="AJ11" s="1122" t="s">
        <v>33</v>
      </c>
      <c r="AK11" s="1123" t="s">
        <v>34</v>
      </c>
      <c r="AL11" s="1161" t="s">
        <v>35</v>
      </c>
    </row>
    <row r="12" spans="1:38">
      <c r="A12" s="1150"/>
      <c r="B12" s="1155"/>
      <c r="C12" s="1156"/>
      <c r="D12" s="1157"/>
      <c r="E12" s="1159"/>
      <c r="F12" s="1155"/>
      <c r="G12" s="1156"/>
      <c r="H12" s="1156"/>
      <c r="I12" s="1156"/>
      <c r="J12" s="1157"/>
      <c r="K12" s="1159"/>
      <c r="L12" s="1159"/>
      <c r="M12" s="1159"/>
      <c r="N12" s="1135"/>
      <c r="O12" s="1137"/>
      <c r="P12" s="1138"/>
      <c r="Q12" s="1139"/>
      <c r="R12" s="1122"/>
      <c r="S12" s="1124"/>
      <c r="T12" s="1124"/>
      <c r="U12" s="1124"/>
      <c r="V12" s="1127" t="s">
        <v>36</v>
      </c>
      <c r="W12" s="1127"/>
      <c r="X12" s="1127" t="s">
        <v>37</v>
      </c>
      <c r="Y12" s="1127"/>
      <c r="Z12" s="1127"/>
      <c r="AA12" s="1131"/>
      <c r="AB12" s="1127"/>
      <c r="AC12" s="1127"/>
      <c r="AD12" s="1127"/>
      <c r="AE12" s="1127"/>
      <c r="AF12" s="1127"/>
      <c r="AG12" s="1124"/>
      <c r="AH12" s="1128"/>
      <c r="AI12" s="1129"/>
      <c r="AJ12" s="1122"/>
      <c r="AK12" s="1124"/>
      <c r="AL12" s="1162"/>
    </row>
    <row r="13" spans="1:38" ht="67.5">
      <c r="A13" s="1150"/>
      <c r="B13" s="392" t="s">
        <v>38</v>
      </c>
      <c r="C13" s="392" t="s">
        <v>39</v>
      </c>
      <c r="D13" s="393" t="s">
        <v>40</v>
      </c>
      <c r="E13" s="1159"/>
      <c r="F13" s="290" t="s">
        <v>41</v>
      </c>
      <c r="G13" s="290" t="s">
        <v>42</v>
      </c>
      <c r="H13" s="290" t="s">
        <v>43</v>
      </c>
      <c r="I13" s="290" t="s">
        <v>44</v>
      </c>
      <c r="J13" s="394" t="s">
        <v>45</v>
      </c>
      <c r="K13" s="1159"/>
      <c r="L13" s="1159"/>
      <c r="M13" s="1159"/>
      <c r="N13" s="1135"/>
      <c r="O13" s="1165"/>
      <c r="P13" s="1166"/>
      <c r="Q13" s="1167"/>
      <c r="R13" s="1122"/>
      <c r="S13" s="1124"/>
      <c r="T13" s="1124"/>
      <c r="U13" s="1124"/>
      <c r="V13" s="129" t="s">
        <v>46</v>
      </c>
      <c r="W13" s="129" t="s">
        <v>47</v>
      </c>
      <c r="X13" s="129" t="s">
        <v>48</v>
      </c>
      <c r="Y13" s="129" t="s">
        <v>49</v>
      </c>
      <c r="Z13" s="129" t="s">
        <v>47</v>
      </c>
      <c r="AA13" s="1132"/>
      <c r="AB13" s="1133"/>
      <c r="AC13" s="129" t="s">
        <v>50</v>
      </c>
      <c r="AD13" s="129" t="s">
        <v>51</v>
      </c>
      <c r="AE13" s="130" t="s">
        <v>52</v>
      </c>
      <c r="AF13" s="130" t="s">
        <v>53</v>
      </c>
      <c r="AG13" s="1124"/>
      <c r="AH13" s="1128"/>
      <c r="AI13" s="1130"/>
      <c r="AJ13" s="1122"/>
      <c r="AK13" s="1124"/>
      <c r="AL13" s="1162"/>
    </row>
    <row r="14" spans="1:38" s="5" customFormat="1" ht="202.5">
      <c r="A14" s="396" t="s">
        <v>634</v>
      </c>
      <c r="B14" s="202" t="s">
        <v>55</v>
      </c>
      <c r="C14" s="202"/>
      <c r="D14" s="202"/>
      <c r="E14" s="396" t="s">
        <v>635</v>
      </c>
      <c r="F14" s="214"/>
      <c r="G14" s="214"/>
      <c r="H14" s="214">
        <v>3</v>
      </c>
      <c r="I14" s="214"/>
      <c r="J14" s="214">
        <f t="shared" ref="J14:J19" si="0">SUM(F14:I14)</f>
        <v>3</v>
      </c>
      <c r="K14" s="396" t="s">
        <v>636</v>
      </c>
      <c r="L14" s="396" t="s">
        <v>637</v>
      </c>
      <c r="M14" s="202">
        <v>227</v>
      </c>
      <c r="N14" s="396" t="s">
        <v>638</v>
      </c>
      <c r="O14" s="396" t="s">
        <v>639</v>
      </c>
      <c r="P14" s="202">
        <v>1</v>
      </c>
      <c r="Q14" s="396" t="s">
        <v>640</v>
      </c>
      <c r="R14" s="65">
        <v>2</v>
      </c>
      <c r="S14" s="39">
        <v>83</v>
      </c>
      <c r="T14" s="47">
        <v>2</v>
      </c>
      <c r="U14" s="48" t="s">
        <v>641</v>
      </c>
      <c r="V14" s="47">
        <v>1</v>
      </c>
      <c r="W14" s="48">
        <v>8</v>
      </c>
      <c r="X14" s="397"/>
      <c r="Y14" s="397"/>
      <c r="Z14" s="397"/>
      <c r="AA14" s="56" t="s">
        <v>642</v>
      </c>
      <c r="AB14" s="56" t="s">
        <v>643</v>
      </c>
      <c r="AC14" s="65"/>
      <c r="AD14" s="65">
        <v>2</v>
      </c>
      <c r="AE14" s="65"/>
      <c r="AF14" s="65">
        <v>2</v>
      </c>
      <c r="AG14" s="56" t="s">
        <v>644</v>
      </c>
      <c r="AH14" s="398" t="s">
        <v>645</v>
      </c>
      <c r="AI14" s="399">
        <v>0.94</v>
      </c>
      <c r="AJ14" s="65">
        <v>1</v>
      </c>
      <c r="AK14" s="397"/>
      <c r="AL14" s="400"/>
    </row>
    <row r="15" spans="1:38" s="391" customFormat="1" ht="270">
      <c r="A15" s="396" t="s">
        <v>646</v>
      </c>
      <c r="B15" s="202" t="s">
        <v>55</v>
      </c>
      <c r="C15" s="202"/>
      <c r="D15" s="202"/>
      <c r="E15" s="396" t="s">
        <v>647</v>
      </c>
      <c r="F15" s="202"/>
      <c r="G15" s="202"/>
      <c r="H15" s="202">
        <v>10</v>
      </c>
      <c r="I15" s="202">
        <v>10</v>
      </c>
      <c r="J15" s="214">
        <f t="shared" si="0"/>
        <v>20</v>
      </c>
      <c r="K15" s="396" t="s">
        <v>636</v>
      </c>
      <c r="L15" s="396" t="s">
        <v>648</v>
      </c>
      <c r="M15" s="202">
        <v>227</v>
      </c>
      <c r="N15" s="396" t="s">
        <v>638</v>
      </c>
      <c r="O15" s="396" t="s">
        <v>649</v>
      </c>
      <c r="P15" s="202">
        <v>1</v>
      </c>
      <c r="Q15" s="396" t="s">
        <v>640</v>
      </c>
      <c r="R15" s="65">
        <v>9</v>
      </c>
      <c r="S15" s="48">
        <v>105</v>
      </c>
      <c r="T15" s="47">
        <v>9</v>
      </c>
      <c r="U15" s="48" t="s">
        <v>650</v>
      </c>
      <c r="V15" s="47">
        <v>1</v>
      </c>
      <c r="W15" s="48">
        <v>81</v>
      </c>
      <c r="X15" s="65"/>
      <c r="Y15" s="65"/>
      <c r="Z15" s="65"/>
      <c r="AA15" s="56" t="s">
        <v>651</v>
      </c>
      <c r="AB15" s="56" t="s">
        <v>652</v>
      </c>
      <c r="AC15" s="65"/>
      <c r="AD15" s="65">
        <v>9</v>
      </c>
      <c r="AE15" s="65"/>
      <c r="AF15" s="65">
        <v>9</v>
      </c>
      <c r="AG15" s="56" t="s">
        <v>653</v>
      </c>
      <c r="AH15" s="56" t="s">
        <v>654</v>
      </c>
      <c r="AI15" s="399">
        <v>0.94</v>
      </c>
      <c r="AJ15" s="65">
        <v>1</v>
      </c>
      <c r="AK15" s="65"/>
      <c r="AL15" s="56" t="s">
        <v>655</v>
      </c>
    </row>
    <row r="16" spans="1:38" s="5" customFormat="1" ht="180">
      <c r="A16" s="401" t="s">
        <v>656</v>
      </c>
      <c r="B16" s="202" t="s">
        <v>55</v>
      </c>
      <c r="C16" s="202" t="s">
        <v>55</v>
      </c>
      <c r="D16" s="202" t="s">
        <v>55</v>
      </c>
      <c r="E16" s="401" t="s">
        <v>657</v>
      </c>
      <c r="F16" s="402"/>
      <c r="G16" s="402"/>
      <c r="H16" s="202">
        <v>7</v>
      </c>
      <c r="I16" s="202">
        <v>10</v>
      </c>
      <c r="J16" s="214">
        <f t="shared" ref="J16" si="1">SUM(F16:I16)</f>
        <v>17</v>
      </c>
      <c r="K16" s="401" t="s">
        <v>658</v>
      </c>
      <c r="L16" s="401" t="s">
        <v>108</v>
      </c>
      <c r="M16" s="202" t="s">
        <v>659</v>
      </c>
      <c r="N16" s="401"/>
      <c r="O16" s="401" t="s">
        <v>660</v>
      </c>
      <c r="P16" s="401" t="s">
        <v>661</v>
      </c>
      <c r="Q16" s="401" t="s">
        <v>662</v>
      </c>
      <c r="R16" s="65">
        <v>0</v>
      </c>
      <c r="S16" s="403"/>
      <c r="T16" s="47"/>
      <c r="U16" s="404"/>
      <c r="V16" s="47"/>
      <c r="W16" s="48"/>
      <c r="X16" s="405"/>
      <c r="Y16" s="405"/>
      <c r="Z16" s="405"/>
      <c r="AA16" s="218"/>
      <c r="AB16" s="218"/>
      <c r="AC16" s="132"/>
      <c r="AD16" s="65"/>
      <c r="AE16" s="65"/>
      <c r="AF16" s="65"/>
      <c r="AG16" s="218"/>
      <c r="AH16" s="218"/>
      <c r="AI16" s="399">
        <v>0.94</v>
      </c>
      <c r="AJ16" s="65">
        <v>11</v>
      </c>
      <c r="AK16" s="405"/>
      <c r="AL16" s="218" t="s">
        <v>663</v>
      </c>
    </row>
    <row r="17" spans="1:38" s="391" customFormat="1" ht="135">
      <c r="A17" s="401" t="s">
        <v>664</v>
      </c>
      <c r="B17" s="202" t="s">
        <v>55</v>
      </c>
      <c r="C17" s="202"/>
      <c r="D17" s="202"/>
      <c r="E17" s="401" t="s">
        <v>665</v>
      </c>
      <c r="F17" s="402"/>
      <c r="G17" s="402"/>
      <c r="H17" s="202">
        <v>1</v>
      </c>
      <c r="I17" s="202">
        <v>4</v>
      </c>
      <c r="J17" s="214">
        <v>5</v>
      </c>
      <c r="K17" s="401" t="s">
        <v>666</v>
      </c>
      <c r="L17" s="401" t="s">
        <v>667</v>
      </c>
      <c r="M17" s="202">
        <v>233</v>
      </c>
      <c r="N17" s="402" t="s">
        <v>68</v>
      </c>
      <c r="O17" s="401" t="s">
        <v>668</v>
      </c>
      <c r="P17" s="396" t="s">
        <v>669</v>
      </c>
      <c r="Q17" s="401" t="s">
        <v>670</v>
      </c>
      <c r="R17" s="65">
        <v>5</v>
      </c>
      <c r="S17" s="48" t="s">
        <v>671</v>
      </c>
      <c r="T17" s="47">
        <v>5</v>
      </c>
      <c r="U17" s="404" t="s">
        <v>672</v>
      </c>
      <c r="V17" s="48">
        <v>2</v>
      </c>
      <c r="W17" s="48">
        <v>10</v>
      </c>
      <c r="X17" s="218"/>
      <c r="Y17" s="403"/>
      <c r="Z17" s="218"/>
      <c r="AA17" s="218" t="s">
        <v>673</v>
      </c>
      <c r="AB17" s="218" t="s">
        <v>674</v>
      </c>
      <c r="AC17" s="65">
        <v>2</v>
      </c>
      <c r="AD17" s="65">
        <v>3</v>
      </c>
      <c r="AE17" s="65"/>
      <c r="AF17" s="56">
        <v>5</v>
      </c>
      <c r="AG17" s="218" t="s">
        <v>675</v>
      </c>
      <c r="AH17" s="218" t="s">
        <v>676</v>
      </c>
      <c r="AI17" s="399">
        <v>0.94</v>
      </c>
      <c r="AJ17" s="132">
        <v>0</v>
      </c>
      <c r="AK17" s="406"/>
      <c r="AL17" s="406"/>
    </row>
    <row r="18" spans="1:38" s="5" customFormat="1" ht="168.75">
      <c r="A18" s="401" t="s">
        <v>677</v>
      </c>
      <c r="B18" s="202"/>
      <c r="C18" s="202" t="s">
        <v>55</v>
      </c>
      <c r="D18" s="202"/>
      <c r="E18" s="401" t="s">
        <v>678</v>
      </c>
      <c r="F18" s="402"/>
      <c r="G18" s="402"/>
      <c r="H18" s="202">
        <v>7</v>
      </c>
      <c r="I18" s="202">
        <v>7</v>
      </c>
      <c r="J18" s="214">
        <f>SUM(F18:I18)</f>
        <v>14</v>
      </c>
      <c r="K18" s="401" t="s">
        <v>666</v>
      </c>
      <c r="L18" s="401" t="s">
        <v>679</v>
      </c>
      <c r="M18" s="202">
        <v>229</v>
      </c>
      <c r="N18" s="402" t="s">
        <v>68</v>
      </c>
      <c r="O18" s="401" t="s">
        <v>680</v>
      </c>
      <c r="P18" s="202">
        <v>1</v>
      </c>
      <c r="Q18" s="401" t="s">
        <v>681</v>
      </c>
      <c r="R18" s="65">
        <v>3</v>
      </c>
      <c r="S18" s="48">
        <v>85</v>
      </c>
      <c r="T18" s="48">
        <v>3</v>
      </c>
      <c r="U18" s="404" t="s">
        <v>682</v>
      </c>
      <c r="V18" s="47">
        <v>1</v>
      </c>
      <c r="W18" s="48">
        <v>9</v>
      </c>
      <c r="X18" s="405"/>
      <c r="Y18" s="65"/>
      <c r="Z18" s="65"/>
      <c r="AA18" s="218" t="s">
        <v>683</v>
      </c>
      <c r="AB18" s="218" t="s">
        <v>684</v>
      </c>
      <c r="AC18" s="65">
        <f t="shared" ref="AC18:AC19" si="2">SUM(Z18)</f>
        <v>0</v>
      </c>
      <c r="AD18" s="65">
        <v>3</v>
      </c>
      <c r="AE18" s="65">
        <v>0</v>
      </c>
      <c r="AF18" s="65">
        <v>3</v>
      </c>
      <c r="AG18" s="218" t="s">
        <v>685</v>
      </c>
      <c r="AH18" s="218" t="s">
        <v>686</v>
      </c>
      <c r="AI18" s="399">
        <v>0.94</v>
      </c>
      <c r="AJ18" s="65">
        <v>5</v>
      </c>
      <c r="AK18" s="405"/>
      <c r="AL18" s="406"/>
    </row>
    <row r="19" spans="1:38" s="5" customFormat="1">
      <c r="A19" s="407" t="s">
        <v>45</v>
      </c>
      <c r="B19" s="408"/>
      <c r="C19" s="408"/>
      <c r="D19" s="408"/>
      <c r="E19" s="407"/>
      <c r="F19" s="409">
        <f>SUM(F14:F18)</f>
        <v>0</v>
      </c>
      <c r="G19" s="409">
        <f>SUM(G14:G18)</f>
        <v>0</v>
      </c>
      <c r="H19" s="410">
        <f>SUM(H14:H18)</f>
        <v>28</v>
      </c>
      <c r="I19" s="410">
        <f>SUM(I14:I18)</f>
        <v>31</v>
      </c>
      <c r="J19" s="289">
        <f t="shared" si="0"/>
        <v>59</v>
      </c>
      <c r="K19" s="411" t="s">
        <v>57</v>
      </c>
      <c r="L19" s="411" t="s">
        <v>57</v>
      </c>
      <c r="M19" s="410" t="s">
        <v>57</v>
      </c>
      <c r="N19" s="409">
        <v>20</v>
      </c>
      <c r="O19" s="409"/>
      <c r="P19" s="410"/>
      <c r="Q19" s="409"/>
      <c r="R19" s="412">
        <f>SUM(R14:R18)</f>
        <v>19</v>
      </c>
      <c r="S19" s="412">
        <f>SUM(S14:S18)</f>
        <v>273</v>
      </c>
      <c r="T19" s="412">
        <f>SUM(T14:T18)</f>
        <v>19</v>
      </c>
      <c r="U19" s="413"/>
      <c r="V19" s="412">
        <f>SUM(V14:V18)</f>
        <v>5</v>
      </c>
      <c r="W19" s="412">
        <f>SUM(W14:W18)</f>
        <v>108</v>
      </c>
      <c r="X19" s="413"/>
      <c r="Y19" s="413"/>
      <c r="Z19" s="413">
        <f t="shared" ref="Z19" si="3">SUM(Y19)</f>
        <v>0</v>
      </c>
      <c r="AA19" s="413"/>
      <c r="AB19" s="413"/>
      <c r="AC19" s="412">
        <f t="shared" si="2"/>
        <v>0</v>
      </c>
      <c r="AD19" s="412">
        <f t="shared" ref="AD19:AF19" si="4">SUM(AC19)</f>
        <v>0</v>
      </c>
      <c r="AE19" s="412">
        <f t="shared" si="4"/>
        <v>0</v>
      </c>
      <c r="AF19" s="412">
        <f t="shared" si="4"/>
        <v>0</v>
      </c>
      <c r="AG19" s="414"/>
      <c r="AH19" s="414"/>
      <c r="AI19" s="412"/>
      <c r="AJ19" s="412">
        <f>SUM(AJ14:AJ18)</f>
        <v>18</v>
      </c>
      <c r="AK19" s="413"/>
      <c r="AL19" s="415"/>
    </row>
    <row r="20" spans="1:38" ht="15.75" thickBot="1">
      <c r="A20" s="1325" t="s">
        <v>102</v>
      </c>
      <c r="B20" s="1224"/>
      <c r="C20" s="1224"/>
      <c r="D20" s="1224"/>
      <c r="E20" s="1224"/>
      <c r="F20" s="1224"/>
      <c r="G20" s="1224"/>
      <c r="H20" s="1224"/>
      <c r="I20" s="1224"/>
      <c r="J20" s="1224"/>
      <c r="K20" s="1224"/>
      <c r="L20" s="1224"/>
      <c r="M20" s="1224"/>
      <c r="N20" s="1224"/>
      <c r="O20" s="1224"/>
      <c r="P20" s="1224"/>
      <c r="Q20" s="1224"/>
      <c r="R20" s="1224"/>
      <c r="S20" s="1224"/>
      <c r="T20" s="1224"/>
      <c r="U20" s="1224"/>
      <c r="V20" s="1224"/>
      <c r="W20" s="1224"/>
      <c r="X20" s="1224"/>
      <c r="Y20" s="1224"/>
      <c r="Z20" s="1224"/>
      <c r="AA20" s="1224"/>
      <c r="AB20" s="1224"/>
      <c r="AC20" s="1224"/>
      <c r="AD20" s="1224"/>
      <c r="AE20" s="1224"/>
      <c r="AF20" s="1224"/>
      <c r="AG20" s="1224"/>
      <c r="AH20" s="1224"/>
      <c r="AI20" s="1224"/>
      <c r="AJ20" s="1224"/>
      <c r="AK20" s="1224"/>
      <c r="AL20" s="1225"/>
    </row>
    <row r="22" spans="1:38">
      <c r="Q22" s="416"/>
      <c r="R22" s="1326"/>
      <c r="S22" s="1327"/>
      <c r="T22" s="1327"/>
      <c r="U22" s="1327"/>
      <c r="V22" s="1327"/>
      <c r="W22" s="1327"/>
      <c r="X22" s="1327"/>
      <c r="Y22" s="1327"/>
      <c r="Z22" s="1327"/>
      <c r="AA22" s="1327"/>
      <c r="AB22" s="1327"/>
      <c r="AC22" s="1327"/>
      <c r="AD22" s="1327"/>
      <c r="AE22" s="1327"/>
      <c r="AF22" s="1327"/>
      <c r="AG22" s="1327"/>
      <c r="AH22" s="1327"/>
      <c r="AI22" s="1327"/>
      <c r="AJ22" s="1327"/>
      <c r="AK22" s="1327"/>
      <c r="AL22" s="1327"/>
    </row>
    <row r="23" spans="1:38">
      <c r="R23" s="1326"/>
      <c r="S23" s="1327"/>
      <c r="T23" s="1327"/>
      <c r="U23" s="1327"/>
      <c r="V23" s="1327"/>
      <c r="W23" s="1327"/>
      <c r="X23" s="1327"/>
      <c r="Y23" s="1327"/>
      <c r="Z23" s="1327"/>
      <c r="AA23" s="1327"/>
      <c r="AB23" s="1327"/>
      <c r="AC23" s="1327"/>
      <c r="AD23" s="1327"/>
      <c r="AE23" s="1327"/>
      <c r="AF23" s="1327"/>
      <c r="AG23" s="1327"/>
      <c r="AH23" s="1327"/>
      <c r="AI23" s="1327"/>
      <c r="AJ23" s="1327"/>
      <c r="AK23" s="1327"/>
      <c r="AL23" s="1327"/>
    </row>
    <row r="24" spans="1:38">
      <c r="A24" s="1121" t="s">
        <v>687</v>
      </c>
      <c r="B24" s="1121"/>
      <c r="C24" s="1121"/>
      <c r="D24" s="1121"/>
      <c r="E24" s="1121"/>
    </row>
    <row r="25" spans="1:38">
      <c r="A25" t="s">
        <v>688</v>
      </c>
    </row>
    <row r="28" spans="1:38">
      <c r="A28" s="1125" t="s">
        <v>231</v>
      </c>
      <c r="B28" s="1125"/>
      <c r="C28" s="1125"/>
      <c r="D28" s="1125"/>
      <c r="E28" s="1125"/>
    </row>
    <row r="29" spans="1:38">
      <c r="A29" t="s">
        <v>232</v>
      </c>
    </row>
    <row r="30" spans="1:38">
      <c r="AL30" t="s">
        <v>5</v>
      </c>
    </row>
  </sheetData>
  <mergeCells count="42">
    <mergeCell ref="R11:R13"/>
    <mergeCell ref="S11:S13"/>
    <mergeCell ref="O11:O13"/>
    <mergeCell ref="A1:E4"/>
    <mergeCell ref="F1:O2"/>
    <mergeCell ref="P1:Q1"/>
    <mergeCell ref="P2:Q2"/>
    <mergeCell ref="F3:O4"/>
    <mergeCell ref="P3:Q4"/>
    <mergeCell ref="Q11:Q13"/>
    <mergeCell ref="A24:E24"/>
    <mergeCell ref="A6:AJ6"/>
    <mergeCell ref="A10:N10"/>
    <mergeCell ref="R10:AL10"/>
    <mergeCell ref="A11:A13"/>
    <mergeCell ref="B11:D12"/>
    <mergeCell ref="E11:E13"/>
    <mergeCell ref="F11:J12"/>
    <mergeCell ref="K11:K13"/>
    <mergeCell ref="L11:L13"/>
    <mergeCell ref="M11:M13"/>
    <mergeCell ref="V11:Z11"/>
    <mergeCell ref="AA11:AA13"/>
    <mergeCell ref="AB11:AB13"/>
    <mergeCell ref="AC11:AD12"/>
    <mergeCell ref="N11:N13"/>
    <mergeCell ref="A28:E28"/>
    <mergeCell ref="AL11:AL13"/>
    <mergeCell ref="V12:W12"/>
    <mergeCell ref="X12:Z12"/>
    <mergeCell ref="A20:AL20"/>
    <mergeCell ref="R22:AL22"/>
    <mergeCell ref="R23:AL23"/>
    <mergeCell ref="AE11:AF12"/>
    <mergeCell ref="AG11:AG13"/>
    <mergeCell ref="AH11:AH13"/>
    <mergeCell ref="AI11:AI13"/>
    <mergeCell ref="AJ11:AJ13"/>
    <mergeCell ref="AK11:AK13"/>
    <mergeCell ref="T11:T13"/>
    <mergeCell ref="U11:U13"/>
    <mergeCell ref="P11:P1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Competitividad</vt:lpstr>
      <vt:lpstr>Agricultura</vt:lpstr>
      <vt:lpstr>IDACO</vt:lpstr>
      <vt:lpstr>ICCU</vt:lpstr>
      <vt:lpstr>EPC</vt:lpstr>
      <vt:lpstr>Minas</vt:lpstr>
      <vt:lpstr>Movilidad</vt:lpstr>
      <vt:lpstr>Vivienda</vt:lpstr>
      <vt:lpstr>Mujer</vt:lpstr>
      <vt:lpstr>IDECUT</vt:lpstr>
      <vt:lpstr>Beneficencia</vt:lpstr>
      <vt:lpstr>Dllo. Social</vt:lpstr>
      <vt:lpstr>Función Pública</vt:lpstr>
      <vt:lpstr>General</vt:lpstr>
      <vt:lpstr>Salud</vt:lpstr>
      <vt:lpstr>TIC</vt:lpstr>
      <vt:lpstr>Educación</vt:lpstr>
      <vt:lpstr>Planeación</vt:lpstr>
      <vt:lpstr>UAEGRD</vt:lpstr>
      <vt:lpstr>Ambiente</vt:lpstr>
      <vt:lpstr>Cooperación</vt:lpstr>
      <vt:lpstr>Gobierno</vt:lpstr>
      <vt:lpstr>CTeI</vt:lpstr>
      <vt:lpstr>Consolidado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Jazmin Orozco Quecano</dc:creator>
  <cp:lastModifiedBy>Luz Stephanie Duran Wilches</cp:lastModifiedBy>
  <dcterms:created xsi:type="dcterms:W3CDTF">2018-01-02T15:25:24Z</dcterms:created>
  <dcterms:modified xsi:type="dcterms:W3CDTF">2018-02-27T15:30:40Z</dcterms:modified>
</cp:coreProperties>
</file>