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E:\gober\PAAC\XXX\"/>
    </mc:Choice>
  </mc:AlternateContent>
  <xr:revisionPtr revIDLastSave="0" documentId="8_{1B43D631-4AAC-4B47-8151-8E319C59DDCE}" xr6:coauthVersionLast="47" xr6:coauthVersionMax="47" xr10:uidLastSave="{00000000-0000-0000-0000-000000000000}"/>
  <bookViews>
    <workbookView xWindow="-120" yWindow="-120" windowWidth="20730" windowHeight="11160" tabRatio="786" xr2:uid="{00000000-000D-0000-FFFF-FFFF00000000}"/>
  </bookViews>
  <sheets>
    <sheet name="GESTION DE RIESGOS" sheetId="28" r:id="rId1"/>
    <sheet name="RIESGOS DE CORRUPCION" sheetId="45" r:id="rId2"/>
    <sheet name="RACIONALIZACION TRAMITES" sheetId="40" r:id="rId3"/>
    <sheet name="RENDICION DE CUENTAS" sheetId="41" r:id="rId4"/>
    <sheet name="ATENCION AL USUARIO" sheetId="42" r:id="rId5"/>
    <sheet name="TRANSPARENCIA Y ACCESO INF" sheetId="43" r:id="rId6"/>
    <sheet name="PARTICIPACION CIUDADANA" sheetId="44" r:id="rId7"/>
    <sheet name="Hoja2" sheetId="30" state="hidden" r:id="rId8"/>
  </sheets>
  <externalReferences>
    <externalReference r:id="rId9"/>
    <externalReference r:id="rId10"/>
    <externalReference r:id="rId11"/>
    <externalReference r:id="rId12"/>
  </externalReferences>
  <definedNames>
    <definedName name="_xlnm._FilterDatabase" localSheetId="0" hidden="1">'GESTION DE RIESGOS'!$A$9:$I$9</definedName>
    <definedName name="A" localSheetId="0">#REF!</definedName>
    <definedName name="A">#REF!</definedName>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#REF!</definedName>
    <definedName name="acc_10" localSheetId="0">#REF!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'[1]Explicación de los campos'!$AU$2:$AU$3</definedName>
    <definedName name="Afecta">[2]Hoja2!$AM$2:$AM$3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0">#REF!</definedName>
    <definedName name="ciudadano">#REF!</definedName>
    <definedName name="clase">'[2]Explicación de los campos'!$G$2:$G$7</definedName>
    <definedName name="Confidencialidad">[2]Hoja2!$N$3:$N$7</definedName>
    <definedName name="ControlTipo">[3]Hoja2!$AI$3:$AI$6</definedName>
    <definedName name="Departamentos" localSheetId="0">#REF!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0">#REF!</definedName>
    <definedName name="Fuentes">#REF!</definedName>
    <definedName name="hola" localSheetId="0">#REF!</definedName>
    <definedName name="hola">#REF!</definedName>
    <definedName name="Indicadores" localSheetId="0">#REF!</definedName>
    <definedName name="Indicadores">#REF!</definedName>
    <definedName name="juan">'[4]Explicación de los campos'!$AU$2:$AU$3</definedName>
    <definedName name="m" localSheetId="0">#REF!</definedName>
    <definedName name="m">#REF!</definedName>
    <definedName name="Monica" localSheetId="0">#REF!</definedName>
    <definedName name="Monica">#REF!</definedName>
    <definedName name="Objetivos" localSheetId="0">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'[1]Explicación de los campos'!$AS$8:$AS$9</definedName>
    <definedName name="Posibilidad">[3]Hoja2!$H$3:$H$7</definedName>
    <definedName name="Proposito">'[1]Explicación de los campos'!$AS$11:$AS$13</definedName>
    <definedName name="RiesgoClase3">'[3]Explicación de los campos'!$G$2:$G$8</definedName>
    <definedName name="Riesgos">'[4]Explicación de los campos'!$AU$8:$AU$10</definedName>
    <definedName name="SiNo">[3]Hoja2!$AK$3:$AK$4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9" i="44" l="1"/>
  <c r="S6" i="42" l="1"/>
  <c r="S12" i="42"/>
  <c r="S22" i="42"/>
  <c r="S11" i="42"/>
  <c r="S9" i="42"/>
  <c r="T19" i="43" l="1"/>
  <c r="T18" i="43"/>
  <c r="T7" i="43"/>
  <c r="T10" i="43"/>
  <c r="Z29" i="41" l="1"/>
  <c r="Y52" i="40" l="1"/>
  <c r="X52" i="40"/>
  <c r="Z52" i="40" s="1"/>
  <c r="Z50" i="40"/>
  <c r="Z49" i="40"/>
  <c r="Z48" i="40"/>
  <c r="Z47" i="40"/>
  <c r="Z46" i="40"/>
  <c r="Z45" i="40"/>
  <c r="Z44" i="40"/>
  <c r="Z43" i="40"/>
  <c r="Z42" i="40"/>
  <c r="Z41" i="40"/>
  <c r="Z40" i="40"/>
  <c r="Z39" i="40"/>
  <c r="Z38" i="40"/>
  <c r="Z37" i="40"/>
  <c r="Z36" i="40"/>
  <c r="Z35" i="40"/>
  <c r="Z34" i="40"/>
  <c r="Z33" i="40"/>
  <c r="Z32" i="40"/>
  <c r="Z31" i="40"/>
  <c r="Z30" i="40"/>
  <c r="Z29" i="40"/>
  <c r="Z28" i="40"/>
  <c r="Z27" i="40"/>
  <c r="Z26" i="40"/>
  <c r="AP45" i="45"/>
  <c r="AG45" i="45"/>
  <c r="AH45" i="45" s="1"/>
  <c r="K45" i="45"/>
  <c r="L45" i="45" s="1"/>
  <c r="AT45" i="45" s="1"/>
  <c r="AP44" i="45"/>
  <c r="AG44" i="45"/>
  <c r="AH44" i="45" s="1"/>
  <c r="AI44" i="45" s="1"/>
  <c r="AX44" i="45" s="1"/>
  <c r="AW44" i="45" s="1"/>
  <c r="K44" i="45"/>
  <c r="L44" i="45" s="1"/>
  <c r="AT44" i="45" s="1"/>
  <c r="AW43" i="45"/>
  <c r="AV43" i="45"/>
  <c r="AU43" i="45"/>
  <c r="AY43" i="45" s="1"/>
  <c r="AP43" i="45"/>
  <c r="AG43" i="45"/>
  <c r="AW42" i="45"/>
  <c r="AU42" i="45"/>
  <c r="AY42" i="45" s="1"/>
  <c r="AP42" i="45"/>
  <c r="AG42" i="45"/>
  <c r="AW41" i="45"/>
  <c r="AU41" i="45"/>
  <c r="AY41" i="45" s="1"/>
  <c r="AP41" i="45"/>
  <c r="AG41" i="45"/>
  <c r="AP40" i="45"/>
  <c r="AH40" i="45"/>
  <c r="AJ40" i="45" s="1"/>
  <c r="K40" i="45"/>
  <c r="L40" i="45" s="1"/>
  <c r="AT40" i="45" s="1"/>
  <c r="AW39" i="45"/>
  <c r="AP39" i="45"/>
  <c r="AW38" i="45"/>
  <c r="AP38" i="45"/>
  <c r="AW37" i="45"/>
  <c r="AP37" i="45"/>
  <c r="AW36" i="45"/>
  <c r="AP36" i="45"/>
  <c r="AV35" i="45"/>
  <c r="AT36" i="45" s="1"/>
  <c r="AU35" i="45"/>
  <c r="AP35" i="45"/>
  <c r="AG35" i="45"/>
  <c r="AH35" i="45" s="1"/>
  <c r="AI35" i="45" s="1"/>
  <c r="AX35" i="45" s="1"/>
  <c r="AW35" i="45" s="1"/>
  <c r="AY35" i="45" s="1"/>
  <c r="K35" i="45"/>
  <c r="L35" i="45" s="1"/>
  <c r="AW34" i="45"/>
  <c r="AP34" i="45"/>
  <c r="AG34" i="45"/>
  <c r="AY33" i="45"/>
  <c r="AW33" i="45"/>
  <c r="AV33" i="45"/>
  <c r="AT34" i="45" s="1"/>
  <c r="AU33" i="45"/>
  <c r="AP33" i="45"/>
  <c r="AF33" i="45"/>
  <c r="AG33" i="45" s="1"/>
  <c r="AH33" i="45" s="1"/>
  <c r="L33" i="45"/>
  <c r="K33" i="45"/>
  <c r="AY32" i="45"/>
  <c r="AW32" i="45"/>
  <c r="AV32" i="45"/>
  <c r="AU32" i="45"/>
  <c r="AP32" i="45"/>
  <c r="AG32" i="45"/>
  <c r="AY31" i="45"/>
  <c r="AW31" i="45"/>
  <c r="AV31" i="45"/>
  <c r="AU31" i="45"/>
  <c r="AP31" i="45"/>
  <c r="AF31" i="45"/>
  <c r="AG31" i="45" s="1"/>
  <c r="AH31" i="45" s="1"/>
  <c r="AI31" i="45" s="1"/>
  <c r="L31" i="45"/>
  <c r="K31" i="45"/>
  <c r="AP29" i="45"/>
  <c r="AG29" i="45"/>
  <c r="AP28" i="45"/>
  <c r="AF28" i="45"/>
  <c r="AG28" i="45" s="1"/>
  <c r="AH28" i="45" s="1"/>
  <c r="AI28" i="45" s="1"/>
  <c r="AX28" i="45" s="1"/>
  <c r="K28" i="45"/>
  <c r="L28" i="45" s="1"/>
  <c r="AT28" i="45" s="1"/>
  <c r="AP27" i="45"/>
  <c r="AG27" i="45"/>
  <c r="AP26" i="45"/>
  <c r="AG26" i="45"/>
  <c r="AP25" i="45"/>
  <c r="AG25" i="45"/>
  <c r="AH25" i="45" s="1"/>
  <c r="AI25" i="45" s="1"/>
  <c r="AX25" i="45" s="1"/>
  <c r="AF25" i="45"/>
  <c r="K25" i="45"/>
  <c r="L25" i="45" s="1"/>
  <c r="AT25" i="45" s="1"/>
  <c r="AV24" i="45"/>
  <c r="AU24" i="45"/>
  <c r="AP24" i="45"/>
  <c r="AG24" i="45"/>
  <c r="AP23" i="45"/>
  <c r="AF23" i="45"/>
  <c r="AG23" i="45" s="1"/>
  <c r="AH23" i="45" s="1"/>
  <c r="AI23" i="45" s="1"/>
  <c r="AX23" i="45" s="1"/>
  <c r="K23" i="45"/>
  <c r="AJ23" i="45" s="1"/>
  <c r="AP22" i="45"/>
  <c r="AG22" i="45"/>
  <c r="AP21" i="45"/>
  <c r="AG21" i="45"/>
  <c r="AP20" i="45"/>
  <c r="AF20" i="45"/>
  <c r="AG20" i="45" s="1"/>
  <c r="AH20" i="45" s="1"/>
  <c r="K20" i="45"/>
  <c r="L20" i="45" s="1"/>
  <c r="AT20" i="45" s="1"/>
  <c r="AX19" i="45"/>
  <c r="AW19" i="45" s="1"/>
  <c r="AP19" i="45"/>
  <c r="AG19" i="45"/>
  <c r="AH19" i="45" s="1"/>
  <c r="AJ19" i="45" s="1"/>
  <c r="K19" i="45"/>
  <c r="L19" i="45" s="1"/>
  <c r="AT19" i="45" s="1"/>
  <c r="AP18" i="45"/>
  <c r="AF18" i="45"/>
  <c r="AG18" i="45" s="1"/>
  <c r="AH18" i="45" s="1"/>
  <c r="AI18" i="45" s="1"/>
  <c r="AX18" i="45" s="1"/>
  <c r="AW18" i="45" s="1"/>
  <c r="K18" i="45"/>
  <c r="AP17" i="45"/>
  <c r="AG17" i="45"/>
  <c r="AP16" i="45"/>
  <c r="AF16" i="45"/>
  <c r="AG16" i="45" s="1"/>
  <c r="AH16" i="45" s="1"/>
  <c r="K16" i="45"/>
  <c r="L16" i="45" s="1"/>
  <c r="AT16" i="45" s="1"/>
  <c r="AP15" i="45"/>
  <c r="AG15" i="45"/>
  <c r="AP14" i="45"/>
  <c r="AG14" i="45"/>
  <c r="AG13" i="45"/>
  <c r="AH13" i="45" s="1"/>
  <c r="AI13" i="45" s="1"/>
  <c r="AX13" i="45" s="1"/>
  <c r="AF13" i="45"/>
  <c r="K13" i="45"/>
  <c r="L13" i="45" s="1"/>
  <c r="AT13" i="45" s="1"/>
  <c r="AW13" i="45" l="1"/>
  <c r="AX14" i="45"/>
  <c r="AX24" i="45"/>
  <c r="AW24" i="45" s="1"/>
  <c r="AW23" i="45"/>
  <c r="AX26" i="45"/>
  <c r="AW25" i="45"/>
  <c r="AV36" i="45"/>
  <c r="AT37" i="45" s="1"/>
  <c r="AU36" i="45"/>
  <c r="AY36" i="45" s="1"/>
  <c r="AV25" i="45"/>
  <c r="AT26" i="45" s="1"/>
  <c r="AU25" i="45"/>
  <c r="AV20" i="45"/>
  <c r="AT21" i="45" s="1"/>
  <c r="AU20" i="45"/>
  <c r="AJ18" i="45"/>
  <c r="AI20" i="45"/>
  <c r="AX20" i="45" s="1"/>
  <c r="AJ20" i="45"/>
  <c r="AV40" i="45"/>
  <c r="AU40" i="45"/>
  <c r="AV44" i="45"/>
  <c r="AU44" i="45"/>
  <c r="AY44" i="45" s="1"/>
  <c r="AI16" i="45"/>
  <c r="AX16" i="45" s="1"/>
  <c r="AJ16" i="45"/>
  <c r="AX29" i="45"/>
  <c r="AW29" i="45" s="1"/>
  <c r="AW28" i="45"/>
  <c r="AV13" i="45"/>
  <c r="AT14" i="45" s="1"/>
  <c r="AU13" i="45"/>
  <c r="AY13" i="45" s="1"/>
  <c r="AJ31" i="45"/>
  <c r="AJ33" i="45"/>
  <c r="AI33" i="45"/>
  <c r="AV16" i="45"/>
  <c r="AT17" i="45" s="1"/>
  <c r="AU16" i="45"/>
  <c r="AV19" i="45"/>
  <c r="AU19" i="45"/>
  <c r="AY19" i="45" s="1"/>
  <c r="AY24" i="45"/>
  <c r="AV45" i="45"/>
  <c r="AU45" i="45"/>
  <c r="AY45" i="45" s="1"/>
  <c r="AI45" i="45"/>
  <c r="AX45" i="45" s="1"/>
  <c r="AW45" i="45" s="1"/>
  <c r="AJ45" i="45"/>
  <c r="AV28" i="45"/>
  <c r="AT29" i="45" s="1"/>
  <c r="AU28" i="45"/>
  <c r="AY28" i="45" s="1"/>
  <c r="AV34" i="45"/>
  <c r="AU34" i="45"/>
  <c r="AY34" i="45" s="1"/>
  <c r="L18" i="45"/>
  <c r="AT18" i="45" s="1"/>
  <c r="L23" i="45"/>
  <c r="AT23" i="45" s="1"/>
  <c r="AJ28" i="45"/>
  <c r="AJ13" i="45"/>
  <c r="AJ25" i="45"/>
  <c r="AJ35" i="45"/>
  <c r="AJ44" i="45"/>
  <c r="AI40" i="45"/>
  <c r="AX40" i="45" s="1"/>
  <c r="AW40" i="45" s="1"/>
  <c r="S23" i="42"/>
  <c r="Q24" i="42"/>
  <c r="AV37" i="45" l="1"/>
  <c r="AT38" i="45" s="1"/>
  <c r="AU37" i="45"/>
  <c r="AY37" i="45" s="1"/>
  <c r="AV29" i="45"/>
  <c r="AU29" i="45"/>
  <c r="AY29" i="45" s="1"/>
  <c r="AX21" i="45"/>
  <c r="AW20" i="45"/>
  <c r="AV17" i="45"/>
  <c r="AU17" i="45"/>
  <c r="AX27" i="45"/>
  <c r="AW27" i="45" s="1"/>
  <c r="AW26" i="45"/>
  <c r="AV14" i="45"/>
  <c r="AT15" i="45" s="1"/>
  <c r="AU14" i="45"/>
  <c r="AX17" i="45"/>
  <c r="AW17" i="45" s="1"/>
  <c r="AW16" i="45"/>
  <c r="AY16" i="45" s="1"/>
  <c r="AY20" i="45"/>
  <c r="AV23" i="45"/>
  <c r="AU23" i="45"/>
  <c r="AY23" i="45" s="1"/>
  <c r="AV21" i="45"/>
  <c r="AT22" i="45" s="1"/>
  <c r="AU21" i="45"/>
  <c r="AV18" i="45"/>
  <c r="AU18" i="45"/>
  <c r="AY18" i="45" s="1"/>
  <c r="AY25" i="45"/>
  <c r="AW14" i="45"/>
  <c r="AX15" i="45"/>
  <c r="AW15" i="45" s="1"/>
  <c r="AY40" i="45"/>
  <c r="AV26" i="45"/>
  <c r="AT27" i="45" s="1"/>
  <c r="AU26" i="45"/>
  <c r="AY26" i="45" s="1"/>
  <c r="O26" i="28"/>
  <c r="R25" i="28"/>
  <c r="R24" i="28"/>
  <c r="R23" i="28"/>
  <c r="R22" i="28"/>
  <c r="R21" i="28"/>
  <c r="P20" i="28"/>
  <c r="P26" i="28" s="1"/>
  <c r="R19" i="28"/>
  <c r="R18" i="28"/>
  <c r="R17" i="28"/>
  <c r="R16" i="28"/>
  <c r="R15" i="28"/>
  <c r="R14" i="28"/>
  <c r="R13" i="28"/>
  <c r="R12" i="28"/>
  <c r="R11" i="28"/>
  <c r="R10" i="28"/>
  <c r="AX22" i="45" l="1"/>
  <c r="AW22" i="45" s="1"/>
  <c r="AW21" i="45"/>
  <c r="AY14" i="45"/>
  <c r="AY21" i="45"/>
  <c r="AV15" i="45"/>
  <c r="AU15" i="45"/>
  <c r="AY15" i="45" s="1"/>
  <c r="AV27" i="45"/>
  <c r="AU27" i="45"/>
  <c r="AY27" i="45" s="1"/>
  <c r="AV22" i="45"/>
  <c r="AU22" i="45"/>
  <c r="AY17" i="45"/>
  <c r="AV38" i="45"/>
  <c r="AT39" i="45" s="1"/>
  <c r="AU38" i="45"/>
  <c r="AY38" i="45" s="1"/>
  <c r="R20" i="28"/>
  <c r="R26" i="28" s="1"/>
  <c r="U19" i="44"/>
  <c r="T19" i="44"/>
  <c r="S19" i="44"/>
  <c r="V18" i="44"/>
  <c r="V17" i="44"/>
  <c r="V16" i="44"/>
  <c r="V15" i="44"/>
  <c r="V14" i="44"/>
  <c r="V13" i="44"/>
  <c r="V12" i="44"/>
  <c r="V11" i="44"/>
  <c r="V10" i="44"/>
  <c r="V9" i="44"/>
  <c r="V8" i="44"/>
  <c r="V7" i="44"/>
  <c r="V6" i="44"/>
  <c r="R31" i="43"/>
  <c r="T31" i="43" s="1"/>
  <c r="T30" i="43"/>
  <c r="T29" i="43"/>
  <c r="T28" i="43"/>
  <c r="T27" i="43"/>
  <c r="T26" i="43"/>
  <c r="T25" i="43"/>
  <c r="T24" i="43"/>
  <c r="T23" i="43"/>
  <c r="T22" i="43"/>
  <c r="T21" i="43"/>
  <c r="T20" i="43"/>
  <c r="T17" i="43"/>
  <c r="T16" i="43"/>
  <c r="T15" i="43"/>
  <c r="T14" i="43"/>
  <c r="T13" i="43"/>
  <c r="T12" i="43"/>
  <c r="T11" i="43"/>
  <c r="AY22" i="45" l="1"/>
  <c r="AV39" i="45"/>
  <c r="AU39" i="45"/>
  <c r="AY39" i="45" s="1"/>
  <c r="S21" i="42"/>
  <c r="S20" i="42"/>
  <c r="S19" i="42"/>
  <c r="S18" i="42"/>
  <c r="S17" i="42"/>
  <c r="S16" i="42"/>
  <c r="S15" i="42"/>
  <c r="S14" i="42"/>
  <c r="S13" i="42"/>
  <c r="S10" i="42"/>
  <c r="S8" i="42"/>
  <c r="S7" i="42"/>
  <c r="X29" i="41" l="1"/>
  <c r="Z28" i="41"/>
  <c r="Z27" i="41"/>
  <c r="Z26" i="41"/>
  <c r="Z25" i="41"/>
  <c r="Z24" i="41"/>
  <c r="Z23" i="41"/>
  <c r="Z22" i="41"/>
  <c r="Z21" i="41"/>
  <c r="Z20" i="41"/>
  <c r="Z19" i="41"/>
  <c r="Z18" i="41"/>
  <c r="Z17" i="41"/>
  <c r="Z16" i="41"/>
  <c r="Z15" i="41"/>
  <c r="Z14" i="41"/>
  <c r="Z13" i="41"/>
  <c r="Z12" i="41"/>
  <c r="Z11" i="41"/>
  <c r="Z10" i="41"/>
  <c r="Z9" i="41"/>
  <c r="AC7" i="30" l="1"/>
  <c r="X7" i="30"/>
  <c r="S7" i="30"/>
  <c r="N7" i="30"/>
  <c r="H7" i="30"/>
  <c r="AC6" i="30"/>
  <c r="X6" i="30"/>
  <c r="S6" i="30"/>
  <c r="N6" i="30"/>
  <c r="H6" i="30"/>
  <c r="AC5" i="30"/>
  <c r="X5" i="30"/>
  <c r="S5" i="30"/>
  <c r="N5" i="30"/>
  <c r="H5" i="30"/>
  <c r="AC4" i="30"/>
  <c r="X4" i="30"/>
  <c r="S4" i="30"/>
  <c r="N4" i="30"/>
  <c r="H4" i="30"/>
  <c r="AC3" i="30"/>
  <c r="X3" i="30"/>
  <c r="S3" i="30"/>
  <c r="N3" i="30"/>
  <c r="H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author>
  </authors>
  <commentList>
    <comment ref="BB11" authorId="0" shapeId="0" xr:uid="{892C0BCF-1A9F-4C3B-96FE-06A5F33E5C61}">
      <text>
        <r>
          <rPr>
            <b/>
            <sz val="9"/>
            <color indexed="81"/>
            <rFont val="Tahoma"/>
            <family val="2"/>
          </rPr>
          <t xml:space="preserve">DDO: </t>
        </r>
        <r>
          <rPr>
            <sz val="9"/>
            <color indexed="81"/>
            <rFont val="Tahoma"/>
            <family val="2"/>
          </rPr>
          <t xml:space="preserve">en este campo se registra la persona delegada para generar el seguimiento y cargue de las actividades en el aplicativo. </t>
        </r>
        <r>
          <rPr>
            <sz val="9"/>
            <color indexed="81"/>
            <rFont val="Tahoma"/>
            <family val="2"/>
          </rPr>
          <t xml:space="preserve">
</t>
        </r>
      </text>
    </comment>
    <comment ref="BF11" authorId="0" shapeId="0" xr:uid="{D30E0C3E-C6D2-42AA-9EF9-EAA45627B77A}">
      <text>
        <r>
          <rPr>
            <b/>
            <sz val="9"/>
            <color indexed="81"/>
            <rFont val="Tahoma"/>
            <family val="2"/>
          </rPr>
          <t xml:space="preserve">DDO: </t>
        </r>
        <r>
          <rPr>
            <sz val="9"/>
            <color indexed="81"/>
            <rFont val="Tahoma"/>
            <family val="2"/>
          </rPr>
          <t xml:space="preserve">En este Campo se diligencia la fecha en que se registre en el aplicativo los riesgos definidos por el proceso. 
</t>
        </r>
      </text>
    </comment>
    <comment ref="BG11" authorId="0" shapeId="0" xr:uid="{67587D7D-CB8F-4393-AF48-60E66C2809ED}">
      <text>
        <r>
          <rPr>
            <b/>
            <sz val="9"/>
            <color indexed="81"/>
            <rFont val="Tahoma"/>
            <family val="2"/>
          </rPr>
          <t xml:space="preserve">DDO: </t>
        </r>
        <r>
          <rPr>
            <sz val="9"/>
            <color indexed="81"/>
            <rFont val="Tahoma"/>
            <family val="2"/>
          </rPr>
          <t xml:space="preserve">En este campo se registra la fecha máxima en que se va a realizar seguimiento de actividades de los controles. propuestos.  </t>
        </r>
      </text>
    </comment>
    <comment ref="BH11" authorId="0" shapeId="0" xr:uid="{91315066-A5CD-4B2C-A3DB-368F4637A480}">
      <text>
        <r>
          <rPr>
            <b/>
            <sz val="9"/>
            <color indexed="81"/>
            <rFont val="Tahoma"/>
            <family val="2"/>
          </rPr>
          <t>DDO:</t>
        </r>
        <r>
          <rPr>
            <sz val="9"/>
            <color indexed="81"/>
            <rFont val="Tahoma"/>
            <family val="2"/>
          </rPr>
          <t xml:space="preserve"> En este campo se diligencia el numero que genera el aplicativo, para el riesgo registrado. 
</t>
        </r>
      </text>
    </comment>
    <comment ref="BI11" authorId="0" shapeId="0" xr:uid="{F57B7863-4BD1-4F3E-81D3-47D86710979A}">
      <text>
        <r>
          <rPr>
            <b/>
            <sz val="9"/>
            <color indexed="81"/>
            <rFont val="Tahoma"/>
            <family val="2"/>
          </rPr>
          <t>DDO:</t>
        </r>
        <r>
          <rPr>
            <sz val="9"/>
            <color indexed="81"/>
            <rFont val="Tahoma"/>
            <family val="2"/>
          </rPr>
          <t xml:space="preserve">Se registra cambios que se generen durante la vigencia, responsables, cambio de actividades, redacción, materializaciones ,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17" authorId="0" shapeId="0" xr:uid="{2414C4B7-085E-4BF1-836B-6C6610B9585F}">
      <text>
        <r>
          <rPr>
            <b/>
            <sz val="9"/>
            <color indexed="81"/>
            <rFont val="Tahoma"/>
            <family val="2"/>
          </rPr>
          <t>USER:</t>
        </r>
        <r>
          <rPr>
            <sz val="9"/>
            <color indexed="81"/>
            <rFont val="Tahoma"/>
            <family val="2"/>
          </rPr>
          <t xml:space="preserve">
ES LA MISMA ACTIVIDAD CAMBIA REDACCION</t>
        </r>
      </text>
    </comment>
    <comment ref="C22" authorId="0" shapeId="0" xr:uid="{C30F3B01-E3F7-4BFB-903B-928B58F60D6B}">
      <text>
        <r>
          <rPr>
            <b/>
            <sz val="9"/>
            <color indexed="81"/>
            <rFont val="Tahoma"/>
            <family val="2"/>
          </rPr>
          <t>USER:</t>
        </r>
        <r>
          <rPr>
            <sz val="9"/>
            <color indexed="81"/>
            <rFont val="Tahoma"/>
            <family val="2"/>
          </rPr>
          <t xml:space="preserve">
ES LA MISMA ACTIVIDAD REDACTADA DIFERENTE
ERA ANTES LA 3.1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8" authorId="0" shapeId="0" xr:uid="{E4F50BEB-9FCE-42AF-9D46-A3556364DCE2}">
      <text>
        <r>
          <rPr>
            <b/>
            <sz val="9"/>
            <color indexed="81"/>
            <rFont val="Tahoma"/>
            <family val="2"/>
          </rPr>
          <t>USER:</t>
        </r>
        <r>
          <rPr>
            <sz val="9"/>
            <color indexed="81"/>
            <rFont val="Tahoma"/>
            <family val="2"/>
          </rPr>
          <t xml:space="preserve">
solo se muestra actualizacion de educacion</t>
        </r>
      </text>
    </comment>
    <comment ref="C14" authorId="0" shapeId="0" xr:uid="{55944C50-2850-43E1-BB17-2EAB7B6EEA9F}">
      <text>
        <r>
          <rPr>
            <b/>
            <sz val="9"/>
            <color indexed="81"/>
            <rFont val="Tahoma"/>
            <family val="2"/>
          </rPr>
          <t>USER:</t>
        </r>
        <r>
          <rPr>
            <sz val="9"/>
            <color indexed="81"/>
            <rFont val="Tahoma"/>
            <family val="2"/>
          </rPr>
          <t xml:space="preserve">
ES LA MISMA ACTIVIDAD  2,3 I CUTARIM CON REDACCION DIFERENTE, SE AJUSTA</t>
        </r>
      </text>
    </comment>
    <comment ref="L15" authorId="0" shapeId="0" xr:uid="{95118C3C-2ED6-47DF-B833-E5587BA04798}">
      <text>
        <r>
          <rPr>
            <b/>
            <sz val="9"/>
            <color indexed="81"/>
            <rFont val="Tahoma"/>
            <family val="2"/>
          </rPr>
          <t>USER:</t>
        </r>
        <r>
          <rPr>
            <sz val="9"/>
            <color indexed="81"/>
            <rFont val="Tahoma"/>
            <family val="2"/>
          </rPr>
          <t xml:space="preserve">
recomendación estadisticas de los servidores apropiados de la Estrategia</t>
        </r>
      </text>
    </comment>
    <comment ref="L16" authorId="0" shapeId="0" xr:uid="{F5B74E00-4736-498D-A5D2-6C1DD9697AD2}">
      <text>
        <r>
          <rPr>
            <b/>
            <sz val="9"/>
            <color indexed="81"/>
            <rFont val="Tahoma"/>
            <family val="2"/>
          </rPr>
          <t>USER:</t>
        </r>
        <r>
          <rPr>
            <sz val="9"/>
            <color indexed="81"/>
            <rFont val="Tahoma"/>
            <family val="2"/>
          </rPr>
          <t xml:space="preserve">
no se evidencia publicacion del reporte en isolucion (pantallazo) y no se evidencia la solicitud de las medidas correctivas</t>
        </r>
      </text>
    </comment>
    <comment ref="L17" authorId="0" shapeId="0" xr:uid="{63C40987-9B7A-4BCC-8F05-325AF9C4FFE6}">
      <text>
        <r>
          <rPr>
            <b/>
            <sz val="9"/>
            <color indexed="81"/>
            <rFont val="Tahoma"/>
            <family val="2"/>
          </rPr>
          <t>USER:</t>
        </r>
        <r>
          <rPr>
            <sz val="9"/>
            <color indexed="81"/>
            <rFont val="Tahoma"/>
            <family val="2"/>
          </rPr>
          <t xml:space="preserve">
verificar la actividad principal capoacitacion en mercurio</t>
        </r>
      </text>
    </comment>
    <comment ref="C18" authorId="0" shapeId="0" xr:uid="{41A1AB26-B027-4F0D-819D-B2FE6CF2A009}">
      <text>
        <r>
          <rPr>
            <b/>
            <sz val="9"/>
            <color indexed="81"/>
            <rFont val="Tahoma"/>
            <family val="2"/>
          </rPr>
          <t>USER:</t>
        </r>
        <r>
          <rPr>
            <sz val="9"/>
            <color indexed="81"/>
            <rFont val="Tahoma"/>
            <family val="2"/>
          </rPr>
          <t xml:space="preserve">
ACTIVIDAD NUEVA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16" authorId="0" shapeId="0" xr:uid="{8F8ED140-1E3D-462B-A734-A676C585943B}">
      <text>
        <r>
          <rPr>
            <b/>
            <sz val="9"/>
            <color indexed="81"/>
            <rFont val="Tahoma"/>
            <family val="2"/>
          </rPr>
          <t>USER:</t>
        </r>
        <r>
          <rPr>
            <sz val="9"/>
            <color indexed="81"/>
            <rFont val="Tahoma"/>
            <family val="2"/>
          </rPr>
          <t xml:space="preserve">
SE AJUSTO REPSONSABLES DE LAS ACTIVIDADES</t>
        </r>
      </text>
    </comment>
    <comment ref="C24" authorId="0" shapeId="0" xr:uid="{696F0FE4-D73D-44A9-B42C-5ABDEE8E71AB}">
      <text>
        <r>
          <rPr>
            <b/>
            <sz val="9"/>
            <color indexed="81"/>
            <rFont val="Tahoma"/>
            <family val="2"/>
          </rPr>
          <t>USER:</t>
        </r>
        <r>
          <rPr>
            <sz val="9"/>
            <color indexed="81"/>
            <rFont val="Tahoma"/>
            <family val="2"/>
          </rPr>
          <t xml:space="preserve">
NUEVA ACTIVIDAD</t>
        </r>
      </text>
    </comment>
    <comment ref="C25" authorId="0" shapeId="0" xr:uid="{A9B5DD58-82A4-4179-BB35-8F2BC3C0E2B3}">
      <text>
        <r>
          <rPr>
            <b/>
            <sz val="9"/>
            <color indexed="81"/>
            <rFont val="Tahoma"/>
            <family val="2"/>
          </rPr>
          <t>USER:</t>
        </r>
        <r>
          <rPr>
            <sz val="9"/>
            <color indexed="81"/>
            <rFont val="Tahoma"/>
            <family val="2"/>
          </rPr>
          <t xml:space="preserve">
EN EL I CUTARIM  ERA LA ACTIVIDAD 3,3
</t>
        </r>
      </text>
    </comment>
  </commentList>
</comments>
</file>

<file path=xl/sharedStrings.xml><?xml version="1.0" encoding="utf-8"?>
<sst xmlns="http://schemas.openxmlformats.org/spreadsheetml/2006/main" count="2738" uniqueCount="1403">
  <si>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</si>
  <si>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</si>
  <si>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</si>
  <si>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</si>
  <si>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</si>
  <si>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</si>
  <si>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</si>
  <si>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</si>
  <si>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</si>
  <si>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</si>
  <si>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</si>
  <si>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</si>
  <si>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</si>
  <si>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</si>
  <si>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</si>
  <si>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</si>
  <si>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</si>
  <si>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</si>
  <si>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</si>
  <si>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</si>
  <si>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</si>
  <si>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</si>
  <si>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4.4</t>
  </si>
  <si>
    <t>Informe de desempeño trimestral
Riesgos de corrupción emergentes identificados</t>
  </si>
  <si>
    <t>4.5</t>
  </si>
  <si>
    <t>Actualizar el mapa de riesgos de corrupción si se detecta la necesidad</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</si>
  <si>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</si>
  <si>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</si>
  <si>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</si>
  <si>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</si>
  <si>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</si>
  <si>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t>Revisar el contexto estrategico si se detectan cambios en los factores internos y externos</t>
  </si>
  <si>
    <t>Direccionamiento Estratégico y Articulación Gerencial</t>
  </si>
  <si>
    <t>Verificar y determinar riesgos emergentes si como resultado del monitoreo estos se manifiestan</t>
  </si>
  <si>
    <t>Versión:                                      1</t>
  </si>
  <si>
    <t xml:space="preserve">Publicar el mapa de riesgos de corrupción </t>
  </si>
  <si>
    <t xml:space="preserve">Divulgar el mapa de riesgos de corrupción </t>
  </si>
  <si>
    <t>Responsable</t>
  </si>
  <si>
    <t>Evidencia</t>
  </si>
  <si>
    <t>Gerencia de Buen Gobierno</t>
  </si>
  <si>
    <t>5.1</t>
  </si>
  <si>
    <t>Secretaría de Planeación</t>
  </si>
  <si>
    <t>5.2</t>
  </si>
  <si>
    <t>Primera y Segunda linea de Defensa (Líderes de procesos con riesgos de corrupción identificados)</t>
  </si>
  <si>
    <t>Monitorear y revisar controles eficaces y eficientes</t>
  </si>
  <si>
    <t>IDENTIFICACIÓN DE RIESGOS</t>
  </si>
  <si>
    <t>Proceso</t>
  </si>
  <si>
    <t>Si el Riesgo se materializará podria…</t>
  </si>
  <si>
    <t>Impacto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</si>
  <si>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</si>
  <si>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</si>
  <si>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</si>
  <si>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</si>
  <si>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</si>
  <si>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</si>
  <si>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</si>
  <si>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</si>
  <si>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</si>
  <si>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</si>
  <si>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</si>
  <si>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</si>
  <si>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</si>
  <si>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</si>
  <si>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</si>
  <si>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</si>
  <si>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</si>
  <si>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</si>
  <si>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</si>
  <si>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Asistencia Técnica</t>
  </si>
  <si>
    <t>No</t>
  </si>
  <si>
    <t>Si</t>
  </si>
  <si>
    <t>no</t>
  </si>
  <si>
    <t>Moderado</t>
  </si>
  <si>
    <t>3-Posible</t>
  </si>
  <si>
    <t>Promoción del Transporte y la Movilidad</t>
  </si>
  <si>
    <t>20-Extrema</t>
  </si>
  <si>
    <t>2-Improbable</t>
  </si>
  <si>
    <t>Mayor</t>
  </si>
  <si>
    <t>Financiero</t>
  </si>
  <si>
    <t>10-Alta</t>
  </si>
  <si>
    <t>Gestión Contractual</t>
  </si>
  <si>
    <t>60-Extrema</t>
  </si>
  <si>
    <t xml:space="preserve">Falta de controles </t>
  </si>
  <si>
    <t>Mesas de trabajo  de socialización realizadas con el 100% de los procesos.</t>
  </si>
  <si>
    <t>Secretaría de la Función Pública</t>
  </si>
  <si>
    <t>Revisar la Guía para la Gestión de Riesgos y la Política de Administración de Riesgos de la Adminsitración Departamental, según la Guía de Administración de Riesgos y Diseño de Controles expedida por el DAFP</t>
  </si>
  <si>
    <t xml:space="preserve">Actualizar el mapa de riesgos de corrupción en mesas de trabajo con los diferentes procesos de la Adminitración Departamental </t>
  </si>
  <si>
    <t>Mapa de riesgo de corrupción actualizado</t>
  </si>
  <si>
    <t>Socializar el mapa de riesgos de corrupción con los procesos de la Administración Departamental</t>
  </si>
  <si>
    <t>De acuerdo al plan anual de riesgo de cada proceso</t>
  </si>
  <si>
    <t>Análisis del contexto actualizado</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</si>
  <si>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</si>
  <si>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</si>
  <si>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</si>
  <si>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</si>
  <si>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</si>
  <si>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</si>
  <si>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</si>
  <si>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</si>
  <si>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</si>
  <si>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</si>
  <si>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</si>
  <si>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</si>
  <si>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</si>
  <si>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</si>
  <si>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</si>
  <si>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</si>
  <si>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</si>
  <si>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</si>
  <si>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</si>
  <si>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</si>
  <si>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</si>
  <si>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</si>
  <si>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</si>
  <si>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</si>
  <si>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</si>
  <si>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</si>
  <si>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</si>
  <si>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</si>
  <si>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</si>
  <si>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</si>
  <si>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</si>
  <si>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</si>
  <si>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</si>
  <si>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</si>
  <si>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</si>
  <si>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</si>
  <si>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</si>
  <si>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</si>
  <si>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</si>
  <si>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</si>
  <si>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</si>
  <si>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</si>
  <si>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</si>
  <si>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</si>
  <si>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</si>
  <si>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</si>
  <si>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</si>
  <si>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</si>
  <si>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</si>
  <si>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</si>
  <si>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</si>
  <si>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</si>
  <si>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</si>
  <si>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</si>
  <si>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</si>
  <si>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</si>
  <si>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</si>
  <si>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</si>
  <si>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</si>
  <si>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</si>
  <si>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</si>
  <si>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</si>
  <si>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</si>
  <si>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</si>
  <si>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</si>
  <si>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</si>
  <si>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</si>
  <si>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</si>
  <si>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</si>
  <si>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</si>
  <si>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</si>
  <si>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</si>
  <si>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</si>
  <si>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</si>
  <si>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</si>
  <si>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</si>
  <si>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</si>
  <si>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</si>
  <si>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</si>
  <si>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</si>
  <si>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</si>
  <si>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</si>
  <si>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</si>
  <si>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</si>
  <si>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</si>
  <si>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</si>
  <si>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</si>
  <si>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</si>
  <si>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</si>
  <si>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</si>
  <si>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</si>
  <si>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</si>
  <si>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</si>
  <si>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</si>
  <si>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</si>
  <si>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</si>
  <si>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</si>
  <si>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</si>
  <si>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</si>
  <si>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</si>
  <si>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</si>
  <si>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</si>
  <si>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</si>
  <si>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</si>
  <si>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</si>
  <si>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</si>
  <si>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</si>
  <si>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</si>
  <si>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</si>
  <si>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</si>
  <si>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</si>
  <si>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</si>
  <si>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</si>
  <si>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</si>
  <si>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</si>
  <si>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</si>
  <si>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</si>
  <si>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</si>
  <si>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</si>
  <si>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</si>
  <si>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</si>
  <si>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</si>
  <si>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</si>
  <si>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</si>
  <si>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</si>
  <si>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</si>
  <si>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</si>
  <si>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</si>
  <si>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</si>
  <si>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</si>
  <si>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</si>
  <si>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</si>
  <si>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</si>
  <si>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</si>
  <si>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</si>
  <si>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</si>
  <si>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</si>
  <si>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</si>
  <si>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</si>
  <si>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</si>
  <si>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Modelo Único – Hijo</t>
  </si>
  <si>
    <t>Inscrito</t>
  </si>
  <si>
    <t>Componente 3:  Rendición de cuentas</t>
  </si>
  <si>
    <t>Actividades</t>
  </si>
  <si>
    <t>1.3</t>
  </si>
  <si>
    <t>Secretaría de Prensa</t>
  </si>
  <si>
    <t>1.4</t>
  </si>
  <si>
    <t>Secretaría de Desarrollo e Inclusión Social</t>
  </si>
  <si>
    <t>2.4</t>
  </si>
  <si>
    <t>Secretaría TIC</t>
  </si>
  <si>
    <t>Componente 4:  Servicio al Ciudadano</t>
  </si>
  <si>
    <t>Secretaría General</t>
  </si>
  <si>
    <t>Secretaría de Planeación y Gerencia de Buen Gobierno</t>
  </si>
  <si>
    <t xml:space="preserve">Actualización e incorporación permanente del calendario de principales eventos de la Gobernación de Cundinamarca </t>
  </si>
  <si>
    <t>Calendario de eventos principales actualizado y disponible en la web.
Número de eventos publicados en la web</t>
  </si>
  <si>
    <t>2.5</t>
  </si>
  <si>
    <t>Secretaría General Secretaria TIC</t>
  </si>
  <si>
    <t>Administradores de PQRSD</t>
  </si>
  <si>
    <t>Secretaría General Secretaría TIC</t>
  </si>
  <si>
    <t>Secretaría General
 Gerencia de Buen Gobierno</t>
  </si>
  <si>
    <t>Secretaría TIC, Secretaria de la Función Pública, Secretaría Jurídica y Secretaria General -Direccion de Gestion Documental</t>
  </si>
  <si>
    <t>Entidades del Sector Central</t>
  </si>
  <si>
    <t>Componente 5:  Transparencia y Acceso a la Información</t>
  </si>
  <si>
    <t>Indicadores</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</si>
  <si>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</si>
  <si>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</si>
  <si>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
Todas las entidades
Secretaría TIC
 Secretaría de 
Prensa y Comunicaciones
</t>
  </si>
  <si>
    <t>Secretaría Jurídica</t>
  </si>
  <si>
    <t>Dirección de Contratación</t>
  </si>
  <si>
    <t>Actualización  de los trámites en el SUIT</t>
  </si>
  <si>
    <t>Reportar el 100% de los trámites en el SUIT</t>
  </si>
  <si>
    <t>1.5</t>
  </si>
  <si>
    <t xml:space="preserve">Hacer seguimiento a la actualización de las hojas de vida en el SIGEP para funcionarios y contratistas </t>
  </si>
  <si>
    <t>Tres seguimientos</t>
  </si>
  <si>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</si>
  <si>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</si>
  <si>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</si>
  <si>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</si>
  <si>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Secretaría General </t>
  </si>
  <si>
    <t>Instrumentos de gestión documental con el lleno de requisitos</t>
  </si>
  <si>
    <t xml:space="preserve">Secretaría General
</t>
  </si>
  <si>
    <t>Dirección de Gestión Documental.</t>
  </si>
  <si>
    <t>Dirección de Gestión Documental</t>
  </si>
  <si>
    <t>3.4</t>
  </si>
  <si>
    <t>Publicacion del 100% de actos administrativos actualizado, disponibles en la web</t>
  </si>
  <si>
    <t>No. de actos administrativos actualizado y disponibles en la web/No. total de actos administrativos emitidos</t>
  </si>
  <si>
    <t xml:space="preserve">Numero de Herramientas adoptadas. 
</t>
  </si>
  <si>
    <t>Elaboración, socialización,  implementación  de la guía diferencial de acceso a la información según el usuario</t>
  </si>
  <si>
    <t>Guía elaborada,socializada e implementada</t>
  </si>
  <si>
    <t>No. de guías elaboradas/ No. de guías propuestas</t>
  </si>
  <si>
    <t>Secretaría de Desarrollo Social</t>
  </si>
  <si>
    <t>Realizar de manera aleatoria  cliente oculto para evaluar  el servicio que se presta a través de los canales; presencial, telefónico y virtual, dispuestos por la Administración Departamental y generar recomendaciones</t>
  </si>
  <si>
    <t xml:space="preserve">No.de dependencias monitoredas / Total dependecias de la Administración Departamental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</si>
  <si>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</si>
  <si>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</si>
  <si>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</si>
  <si>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</si>
  <si>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</si>
  <si>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</si>
  <si>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</si>
  <si>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</si>
  <si>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</si>
  <si>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Conocimiento y acceso a la información</t>
  </si>
  <si>
    <t>Secretaría de Gobierno - Dirección de Asuntos Municipales</t>
  </si>
  <si>
    <t>Garantizar el 100% de participación efectiva en los escenarios existentes</t>
  </si>
  <si>
    <t># de ciudadanos que participan</t>
  </si>
  <si>
    <t xml:space="preserve">Recursos </t>
  </si>
  <si>
    <t>Estrategias</t>
  </si>
  <si>
    <t>Secretaría de Educación</t>
  </si>
  <si>
    <t>Atender el 100% de solicitudes recibidas</t>
  </si>
  <si>
    <t># de solicitudes atentidas</t>
  </si>
  <si>
    <t>Dirección de Asuntos Municipales</t>
  </si>
  <si>
    <t xml:space="preserve"># de municipios acompañados </t>
  </si>
  <si>
    <t>Secretaría de Gobierno</t>
  </si>
  <si>
    <t>Seguimiento y evaluación</t>
  </si>
  <si>
    <t>Convocar a sesión al Consejo Departamental de Participación Ciudadana</t>
  </si>
  <si>
    <t>Dos sesiones del Consejo Departamental de Participación Ciudadana</t>
  </si>
  <si>
    <t># de sesiones del consejos realizadas</t>
  </si>
  <si>
    <t>Informe anual ante la Asamblea Departamental</t>
  </si>
  <si>
    <t>Informe Presentado</t>
  </si>
  <si>
    <t>Falta de lineamientos que restrinjan las posibilidades de corrupción</t>
  </si>
  <si>
    <t>Mapa de riesgos de corrupción actualizado
Evidencia de la revisión y actualización</t>
  </si>
  <si>
    <t xml:space="preserve">No. de actualizaciones adelantadas /No.  publicaciones requeridas por la normativa vigente </t>
  </si>
  <si>
    <t>No. de actualizaciónes de trámites en el SUIT/ No. de trámites en el SUIT</t>
  </si>
  <si>
    <t>No. de seguimientos realizados/ No. de seguimientos propuestos</t>
  </si>
  <si>
    <t xml:space="preserve">
Gerencia de Buen Gobierno
</t>
  </si>
  <si>
    <t>Secretaria de la Función Pública, Empresa Inmobiliaria y de Servicios Logísticos de Cundinamarca</t>
  </si>
  <si>
    <r>
      <rPr>
        <sz val="14"/>
        <color rgb="FFFF0000"/>
        <rFont val="Arial"/>
        <family val="2"/>
      </rPr>
      <t xml:space="preserve"> </t>
    </r>
    <r>
      <rPr>
        <sz val="14"/>
        <color theme="1"/>
        <rFont val="Arial"/>
        <family val="2"/>
      </rPr>
      <t>Actas de soc</t>
    </r>
    <r>
      <rPr>
        <sz val="14"/>
        <rFont val="Arial"/>
        <family val="2"/>
      </rPr>
      <t>ialización del mapa de riesgo de corrupción</t>
    </r>
  </si>
  <si>
    <t xml:space="preserve">
Secretaría de Planeación</t>
  </si>
  <si>
    <t>Promoción del Desarrollo de Salud</t>
  </si>
  <si>
    <t>Subcomponente 3. Talento Humano</t>
  </si>
  <si>
    <t>Código:  E-DEAG-FR- 095</t>
  </si>
  <si>
    <t>Versión: 1</t>
  </si>
  <si>
    <t xml:space="preserve">Formato monitoreo avance de ejecución Plan Anticorrupción y de Atención al Ciudadano  </t>
  </si>
  <si>
    <t>Fecha de aprobación:  12/08/2020</t>
  </si>
  <si>
    <t xml:space="preserve">Componente 2: Racionalización de Trámites </t>
  </si>
  <si>
    <t xml:space="preserve">PLANEACION ESTRATEGIA DE RACIONALIZACION </t>
  </si>
  <si>
    <t>Tipo racionalización</t>
  </si>
  <si>
    <t>Acciones racionalización</t>
  </si>
  <si>
    <t>Fecha final racionalización</t>
  </si>
  <si>
    <t>Radicación, descarga y/o envío de documentos electrónicos</t>
  </si>
  <si>
    <r>
      <rPr>
        <b/>
        <sz val="16"/>
        <color indexed="8"/>
        <rFont val="Calibri"/>
        <family val="2"/>
      </rPr>
      <t xml:space="preserve">Subcomponente 5. </t>
    </r>
    <r>
      <rPr>
        <sz val="16"/>
        <color indexed="8"/>
        <rFont val="Calibri"/>
        <family val="2"/>
      </rPr>
      <t>Seguimiento</t>
    </r>
  </si>
  <si>
    <t>Protocolo de Atención al usuario incorporando piezas graficas y /o ayudas audiovisuales.</t>
  </si>
  <si>
    <t>Dirección de Atención al Usuario, Secretaría de Prensa, Ofinica de Protocolo y SecretariaTIC.</t>
  </si>
  <si>
    <t>Socializar el protocolo de Atención al Usuario para los servidores Públicos  de la Gobernación de Cundinamarca.</t>
  </si>
  <si>
    <t xml:space="preserve">Todas las Secretarias del Sector Central </t>
  </si>
  <si>
    <t xml:space="preserve">Actualizar el portafolio de servicios y oferta institucional de la Gobernación de Cundinamarca cuatrimestralmente. </t>
  </si>
  <si>
    <t xml:space="preserve">
30/04/2021
30/08/2021
30/12/2021</t>
  </si>
  <si>
    <t xml:space="preserve">Secretaría General y
Secretaria de Desarrollo Social </t>
  </si>
  <si>
    <t>Promover la apropiación de la Estrategia de Lenguaje Claro a los servidores públicos de la Gobernación de Cundinamarca.</t>
  </si>
  <si>
    <t>01/03/2021 al 31/12/2021</t>
  </si>
  <si>
    <t>Reporte y socialización trimestral clasificado de PQRSDF.</t>
  </si>
  <si>
    <t>Administradores de PQRSD todas las Secretarias del Sector Central</t>
  </si>
  <si>
    <t xml:space="preserve"> Realizar sensibilización y orientación a los servidores públicos de la Gobernación de Cundinamarca en el manejo del aplicativo mercurio y  la respuesta oportuna a las PQRSDF de los usurios. </t>
  </si>
  <si>
    <t xml:space="preserve"> Promover la implementación de la Política Interna de protección de datos personales. </t>
  </si>
  <si>
    <t>Todas las Secretarias del Sector Central y descentralizado.</t>
  </si>
  <si>
    <t xml:space="preserve">23 micrositios actualizados </t>
  </si>
  <si>
    <t xml:space="preserve">23 micrositios / No. de micrositios  </t>
  </si>
  <si>
    <t>Secretaria de Tic y Gerencia de Buen Gobierno</t>
  </si>
  <si>
    <t>Todas las entidades del Sector Central</t>
  </si>
  <si>
    <t>Actualizacion de los micrositios web de las entidades del sector central de  la Gobernación de Cundinamarca ( Estructura Organizacional, procedimientos,servicios, oferta institucional , funcionamiento, contratación).</t>
  </si>
  <si>
    <t>30/04/2021
30/08/2021
30/12/2021</t>
  </si>
  <si>
    <t xml:space="preserve">Prestar asistencia tecnica  a las entidades del Sector Central de la Gobernación de Cundinamarca en implementación de las TRD y del sistema de Gestión Documental </t>
  </si>
  <si>
    <t xml:space="preserve">No. De visitas programadas/ No. De visitas realizadas
</t>
  </si>
  <si>
    <t>1. Formato de  Asistencia Tecnica a las entidades del Sector Central de la Gobernación de Cundinamarca
2. Cronograma de Actividades</t>
  </si>
  <si>
    <t xml:space="preserve">Trimestral </t>
  </si>
  <si>
    <t>Actualización de los actos administrativos disponibles en linea para facilitar la consulta de los usuarios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</si>
  <si>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</si>
  <si>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</si>
  <si>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</si>
  <si>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</si>
  <si>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</si>
  <si>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</si>
  <si>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</si>
  <si>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
Secretaria General
Secretaria de Desarrollo Social
</t>
  </si>
  <si>
    <t>Secretaria de la Función Publica y Empresa Inmobiliaria y de Servicios Logisticos de Cundiamarca</t>
  </si>
  <si>
    <t>Aplicar cliente oculto a todas la dependencias del sector central durante el 2021 y rendir informe semestral de resultados</t>
  </si>
  <si>
    <t xml:space="preserve">30/06/2021
30/11/2021
</t>
  </si>
  <si>
    <t>Medición del tiempo de respuesta a las PQRSDF</t>
  </si>
  <si>
    <t>Informe de indicador oportunidad de respuesta a PQRSDF</t>
  </si>
  <si>
    <t xml:space="preserve">Dirección de Atención al Usuario, Secretaría de Prensa, Secretaria de la Función Pública y Secretaria TIC </t>
  </si>
  <si>
    <t>Gerencia de Buen Gobierno y 
Secretaría General, Secretaria Planeación y Secretaria Tic. (quien es el doliente )</t>
  </si>
  <si>
    <t xml:space="preserve">Adoptar la caracterización de usuarios para garantizar la accesibilidad y atender las necesidades de los mismos. </t>
  </si>
  <si>
    <t xml:space="preserve">Diseñar piezas gráficas y /o ayudas audiovisuales que faciliten la divulgación de temas relacionados con el plan anticorrupción en la socialización del  Protocolo de Atención al Usuario. 
 </t>
  </si>
  <si>
    <t>Mantener actualizado el portafolio de servicios y oferta institucional de la Gobernación de Cundinamarca.</t>
  </si>
  <si>
    <t>1.Actas de seguimiento y control  de 12 mesas de trabajo con los administradores de PQRSDF, para fortalecer respuesta oportuna. 
 2.  La Secretaría de las TIC generará cronograma y realizará capacitaciones para el manejo del aplicativo mercurio reportando a la Dirección de Atención al Usuario mensualmente el consolidado de servidores públicos capacitados.</t>
  </si>
  <si>
    <t xml:space="preserve">1. Actas de seguimiento y control  de 4 mesas de trabajo con la participacion de las secretarías responsables de la proteccion de datos. </t>
  </si>
  <si>
    <t>Salidas de la Unidad Móvil a los municipios del Departamento de Cundinamarca, para prestar servicios de atención al usuario.</t>
  </si>
  <si>
    <t xml:space="preserve">Descentralizar la oferta instritucional de la Gobernación de Cundinamarca a través de las Ferias de Servicios   de la Gobernación de Cundinamarca. </t>
  </si>
  <si>
    <t xml:space="preserve">Informe y registro de número de municipios y  usuarios atendidos a través de la unidad móvil en servicio al usuario. </t>
  </si>
  <si>
    <t>Informe Ferias de Servicios presenciales y virtuales realizadas, con número de municipios y  usuarios participantes y atendidos.</t>
  </si>
  <si>
    <t xml:space="preserve">1. Realizar campañas de socialización y promoción del protocolo de atención al usuario a través de los mecanismos internos de comunicación institucional.         2.  Realizar cronograma para la vigencia 2021 de capacitaciones para todas las áreas de la sede central de la Gobernación de Cundinamarca.       </t>
  </si>
  <si>
    <t xml:space="preserve">
1. Generar actividad una (1)  usuarios internos de criterio de accesibilidad.
2. Generar actividad una (1) usuario externos de  criterio de accesibilidad.</t>
  </si>
  <si>
    <t>1. Elaborar cronograma de capacitaciones  de apropiación de la estrategia de Lenguaje Claro para la vigencia 2021. 
2. Presentar informe detallado,seguimiento y control  de la apropiación de la estrategia de Lenguaje Claro.</t>
  </si>
  <si>
    <t xml:space="preserve">1. Generar y socializar en reunión  de administradores de PQRSDF, informe trimestral indicador oportunidad en la respuesta. 
2.  Un reporte trimestral  de PQRSD publicándolo en el  SIGC isolucion 
3. Elaboración y envió de informe detallada de las PQRSDF pendientes de contestación en tiempo y fuera de tiempo , semanalmente a los administradores de PQRSDF.                                                    
4. Solicitar al área de desarrollo organizacional el registro de las medidas correctivas en isolucion de las Secretarías , que contesten fuera de tiempo las PQRSDF, registradas en los informes trimestrales del indicador de oportunidad en la respuesta, para su gestión. 
</t>
  </si>
  <si>
    <t>1. Informe consolidado semestralmente de la caracterización de usuario , realizada por cada una de las  Secretarías deL Sector Central de conformidad con los resultados obtenidos</t>
  </si>
  <si>
    <t>1, Política de Administración de Riesgos de la Adminsitración Departamental
2, Guía de Administración de Riesgos y Diseño de Controles revisada</t>
  </si>
  <si>
    <t>Socializar la Política de Administración de Riesgos de Corrupción</t>
  </si>
  <si>
    <t>30 de junio de 2021</t>
  </si>
  <si>
    <t xml:space="preserve">Actualizar y cargar las actividades de tratamiento a los riesgos de corrupción en el software Isolución </t>
  </si>
  <si>
    <t>Actividades de tratamiento actualizadas y cargadas en software Isolución</t>
  </si>
  <si>
    <t>Secretarías de Planeación , TIC, Prensa</t>
  </si>
  <si>
    <t xml:space="preserve">Entidades cooperantes </t>
  </si>
  <si>
    <t>01/01/2021 31/12/2021</t>
  </si>
  <si>
    <t xml:space="preserve">Despacho del Gobernador y  Secretaria Juridica  </t>
  </si>
  <si>
    <t xml:space="preserve">Entidades y Direcciones cooperantes </t>
  </si>
  <si>
    <t xml:space="preserve">Dirección de Infraestructura de Datos Espaciales y Estadísticos </t>
  </si>
  <si>
    <t>2.6</t>
  </si>
  <si>
    <t>30 de noviembre de 2021</t>
  </si>
  <si>
    <t xml:space="preserve">Secretaria Jurídica - Direccion de contratación </t>
  </si>
  <si>
    <t xml:space="preserve">No. de procesos adelantados/No. de contratos publicados </t>
  </si>
  <si>
    <t>100% de documentos de los procesos contractuales publicados en SECOP II</t>
  </si>
  <si>
    <t>Adopción y socializaciòn manual para la defensa jurídica del Sector Central del Departamento de Cundinamarca, en el proceso Constitucional de Tutela.</t>
  </si>
  <si>
    <t>Adopción y Socialización manual de tutela.</t>
  </si>
  <si>
    <t>Manual /Socialización</t>
  </si>
  <si>
    <t>Capacitación: Política de Prevenciòn del Daño Antijurídico del Sector Central del Departamento de Cundinamarca, adoptada mediante Decreto 386 de 2020.</t>
  </si>
  <si>
    <t>Capacitación</t>
  </si>
  <si>
    <t>No.de capacitaciones  propuestas/No.de capacitaciones realizadas</t>
  </si>
  <si>
    <t>Desarrollar actividades que permitan promover y fortalecer en los estudiantes de grados 10° y 11°, la cultura de la participación ciudadana</t>
  </si>
  <si>
    <t xml:space="preserve">% de Instituciones Educativas de municipios no certificados del departamento  que hicieron parte activa de actividades de promoción y fortalecimiento de la cultura de la participación ciudadana </t>
  </si>
  <si>
    <t>Revisión e implementación del  modelo  de presupuestos participativos en el Departamento de Cundinamarca</t>
  </si>
  <si>
    <t>Modelo implementado progresivamente</t>
  </si>
  <si>
    <t xml:space="preserve">Creación o dotación de oficinas, direcciones, coordinaciones  o delegación de un referente de participación en los 116 municipios </t>
  </si>
  <si>
    <t xml:space="preserve">Socialización  y sostenibilidad del desarrollo tecnológico </t>
  </si>
  <si>
    <t>Cumplimiento ordenanza 0106 de 2019</t>
  </si>
  <si>
    <t>% de avance de la implemetación</t>
  </si>
  <si>
    <t>2.7</t>
  </si>
  <si>
    <t>Brindar a 200.000 niños, niñas y adolescentes matriculados en las IED la alimentación escolar anualmente.</t>
  </si>
  <si>
    <t>Secretaría de Educación
Dirección de Cobertura</t>
  </si>
  <si>
    <t>3.3</t>
  </si>
  <si>
    <t xml:space="preserve">Secretarias sector central </t>
  </si>
  <si>
    <t>30/06/2021   31/12/2021</t>
  </si>
  <si>
    <t>30/04/2021
30/07/2021
31/10/2021
30/12/2021</t>
  </si>
  <si>
    <t xml:space="preserve">30 de abril de 2021
31 de julio de 2021
31 de octubre de 2021
15 de diciembre de 2021 </t>
  </si>
  <si>
    <t xml:space="preserve">30 de abril de 2021
31 de julio de 2021
31 de octubre de 2021
 </t>
  </si>
  <si>
    <t>31 de marzo de 2021</t>
  </si>
  <si>
    <t>31 de mayo de 2021</t>
  </si>
  <si>
    <t>31 de diciembre de 2021</t>
  </si>
  <si>
    <t>1. Número de informes de supervisión elaborados. 
2. Número de contratos reportados en SUPERVISA</t>
  </si>
  <si>
    <t>Reportar contratos en SUPERVISA y elaborar informes de supervision que acreditan el recibo a satisfacción de bienes, obras y/o servicios.</t>
  </si>
  <si>
    <t>30 de mayo de 2021</t>
  </si>
  <si>
    <t>Primera y Segunda linea de Defensa (Líderes de procesos con riesgos de corrupción identificados), y Gerencia de Buen Gobierno</t>
  </si>
  <si>
    <t xml:space="preserve">Realizar el acompañamiento en la elaboración estudios previos y pliegos, emitiendo los conceptos pertinentes en el comité de contratación. </t>
  </si>
  <si>
    <t xml:space="preserve">Mantener actualizado y socializar el manual de contratación de la entidad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</si>
  <si>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</si>
  <si>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 Emitir directriz sobre modificaciones contractuales y socializarla
</t>
  </si>
  <si>
    <t>Realizar seguimiento a la efectividad de los controles incorporados - Riesgos de corrupción 2021</t>
  </si>
  <si>
    <t>Recibo a satisfacción y/o pago de objetos contractuales que no corresponden a las especificaciones técnicas exigidas o no fueron ejecutados</t>
  </si>
  <si>
    <t xml:space="preserve">Socializar  la Política Pública de Participación Ciudadana por solicitud de los municipios del Departamento                  </t>
  </si>
  <si>
    <t xml:space="preserve"> Política Pública de Participación Ciudadana socializada a municipios del Departamento que lo soliciten</t>
  </si>
  <si>
    <t># de socializaciones realizadas / # de solicitudes recibidas</t>
  </si>
  <si>
    <t>Fortalecer  los espacios de participación existentes en el Departamento de Cundinamarca</t>
  </si>
  <si>
    <t>Aumentar la incidencia de los espacios y mecanismos de participación en la toma  de decisiones de interés público</t>
  </si>
  <si>
    <t>Realizar mesas de trabajo para articular la destinación de recursos del presupuesto, para actividades de participación ciudadana</t>
  </si>
  <si>
    <t>Incrementar la destinación de recursos para el fomento de la participación ciudadana</t>
  </si>
  <si>
    <t>Aumentar en un 20% los recursos destinados para el fomento de la participación ciudadana</t>
  </si>
  <si>
    <t>Fomentar la cultura de participación ciudadana en estudiantes de educación media</t>
  </si>
  <si>
    <t>Promover la cultura de la participación ciudadana en los estudiantes de los grados 10 y 11, en el 20% de las Instituciones Educativas de municipios no certificados del Departamento de Cundinamarca</t>
  </si>
  <si>
    <t>Atender las solicitudes de acompañamiento o asesoría en materia de participación ciudadana</t>
  </si>
  <si>
    <t>Brindar asistencia técnica en mecanismos de participación, sus instancias, formulación de políticas públicas, veedurias, consejos y comités de orden Departamental y Municipal</t>
  </si>
  <si>
    <t># de solicitudes atentidas /# solicitudes recibidas</t>
  </si>
  <si>
    <t>Incorporar de forma progresiva y metodológica la práctica de presupuestos participativos en el Departamento de Cundinamarca</t>
  </si>
  <si>
    <t>Integrar acciones destinadas a proveer recursos técnicos, físicos y humanos</t>
  </si>
  <si>
    <t xml:space="preserve">Acompañamiento a la creación de oficinas, direcciones, coordinaciones  o delegación de un referente de participación en los 116 municipios </t>
  </si>
  <si>
    <t xml:space="preserve"> Implementar la herramienta tecnológica CUNCEJAAP</t>
  </si>
  <si>
    <t>Facilitar el diálogo con los Concejales frente a la Administración Departamental</t>
  </si>
  <si>
    <t xml:space="preserve"> # de asistencias realizadas a los concejales </t>
  </si>
  <si>
    <t xml:space="preserve">Implementar la Política Pública de Participación Ciudadana </t>
  </si>
  <si>
    <t xml:space="preserve"> Politica Pública de Participación Ciudadana implementada en el 12 %  del  territorio Departamental</t>
  </si>
  <si>
    <t>Fomentar la creación y particpación de veedurías ciudadanas para el programa de alimentación escolar en los municipios no certificados del Departamento</t>
  </si>
  <si>
    <t>#  de veedurías conformadas por municipio referente al programa de alimentación escolar</t>
  </si>
  <si>
    <t xml:space="preserve">Evaluar la implementación de la Política Pública de Participación Ciudadana </t>
  </si>
  <si>
    <t xml:space="preserve">El segundo semestre de cada año se presentará un informe de la implementación de la Política Pública de Participación Ciudadana </t>
  </si>
  <si>
    <t># de informes presentados ante la Asamblea Departamental</t>
  </si>
  <si>
    <t>Encuesta bienal</t>
  </si>
  <si>
    <t xml:space="preserve">Establecer el impacto a mediano y largo plazo, y verificar la evolución de las metas de resultado en la implementación de la Política Pública de Participación Ciudadana </t>
  </si>
  <si>
    <t xml:space="preserve"># de informes presentados ante el Consejo Departamental de Participación Ciudadana </t>
  </si>
  <si>
    <t>Dirección de Defensa Judicial y Extrajudicial</t>
  </si>
  <si>
    <t>Mejora a implementar</t>
  </si>
  <si>
    <t>Beneficio al ciudadano y/o entidad</t>
  </si>
  <si>
    <t>Fecha inicio</t>
  </si>
  <si>
    <t>Ampliación de los canales de atención, evitar desplazamientos para el usuario y reducir costos</t>
  </si>
  <si>
    <t>Administrativa</t>
  </si>
  <si>
    <t>Actividad realizada</t>
  </si>
  <si>
    <t>Evidencias</t>
  </si>
  <si>
    <t>Observaciones Dirección de S&amp;E</t>
  </si>
  <si>
    <t>Código:                    E-DEAG-FR-095</t>
  </si>
  <si>
    <t>Fecha de Aprobación: 12/08/2020</t>
  </si>
  <si>
    <t>Avance</t>
  </si>
  <si>
    <t>Observaciones Direccion S&amp;E</t>
  </si>
  <si>
    <t>En la actualidad se encuentran totalmente actualizada la plataforma SUIT con el 100% de los trámites y opas de la Gobernación de Cundinamarca</t>
  </si>
  <si>
    <t>PRIMER Seguimiento OCI-2021</t>
  </si>
  <si>
    <t>Porcentaje de Avance PRIMER CUATRIMESTRE - 2021 (a abril 30)</t>
  </si>
  <si>
    <t>Porcentaje de Avance SEGUNDO CUATRIMESTRE - 2021 (a agosto 31)</t>
  </si>
  <si>
    <t>Porcentaje de Avance TERCER CUATRIMESTRE - 2021 (a Diciembre 31)</t>
  </si>
  <si>
    <t>Porcentaje ACUMULADO - AÑO 2021</t>
  </si>
  <si>
    <t>1) Se evidencia la actualización y cargue de las resoluciones y circulares correspondientes a la secretaria de Habitat y Vivienda publicadas en su sección - Documentación - Resoluciones y documentación y en su sección - Documentación Circulares Internas.</t>
  </si>
  <si>
    <t>No se reporta ejecución para la primera verificación</t>
  </si>
  <si>
    <t>1) Se cumple  la medición del indicador de eficacia #6597: "Eficacia de cumplimiento frente a la actualización de la información de los funcionarios en el SIGEP" evidenciando que un 71.8%  de los funcionarios vinculados en el SIGEP, realizaron alguna actualización con relación a la hoja de vida, se evidencia en el sistema ISOLUCION siguiendo la ruta medición - mediciones y reportes - buscar el nombre "Eficacia de cumplimiento frente a la actualización de la información de los funcionarios en el SIGEP".
2) Se evidencia en el Micrositio de la Secretaría de la Función Pública la publicación del Cronograma Actividades SIGEP 2021.
3 - 6) No es posible su verificación debido aque no fueron anexados los PDF descritos a la Oficina de Control Interno.</t>
  </si>
  <si>
    <t>1) Se puede verificar en el enlace suminnistrado: http://www.cundinamarca.gov.co/Home/ServCiud.ventanilla/ServiciosCiudadano.gc/asglosario_contenidos/cgober_preguntasfrecuentes, que se actualizo la seccion de preguntas frecuentes a 30 de abril de 2021</t>
  </si>
  <si>
    <t xml:space="preserve">1) En el enlace se evidencia carpeta 3.1 Instrumentos Archivisticos, donde se evidencia un acta de reunion, un cronograma de capacitaciones y un plan de trabajo </t>
  </si>
  <si>
    <t>Se evidencia que se han gestionado actividades para el logro de las actividades principales, sin enbargo para el primer cuatrimestre soloo se evidencia cumplimiento de una de las actividades propuestas</t>
  </si>
  <si>
    <t>1) En el enlace se evidencia carpeta 3.2 Asistencia Tecnica, donde se evidencia un acta de reunion, dos cronograma de capacitaciones y un plan de trabajo, adicionalmente en el sistema ISOLUCION, se evidencia el cronograma a capacitación virtual realizada para el primer trimestre de 2021</t>
  </si>
  <si>
    <t>1) Mediante enlace suminietrado: http://www.cundinamarca.gov.co/Home/CentroDocumental.gc/ascentrodocpoliticasyplanes_contenidos/ccentrodocterritorial, se evidencia que en la pagina de la gobernación se encuentra actualizada la publicación de los decretos y ordenanzas departamentales a 30 de Abril de 2021</t>
  </si>
  <si>
    <t>Se evidencia avance en el cumplimiento de la actividad mediante la publicación de los decretos y ordenanzas departamentales</t>
  </si>
  <si>
    <t>Se evidencia avance en el cumplimineto de la actividad mediante actas de reuniones y seguimiento actividades de accesibilidad y autodiagnóstico de visita a la sede administrativa de la Gobernación de Cundinamarca. (Carpeta 2.3) en el enlace suministrado</t>
  </si>
  <si>
    <t>1) Se evidencia carpeta 2.3 en la cual se evidencia acta de reunion de identificación de actores, acta de reunion EIC de la Secretaria General, Inspeccion ocular de Zonas Comunes, invitación accesibilidad we y correos a las Secretarias</t>
  </si>
  <si>
    <t>1) En el enlace se evidencia carpeta 4.2 Guia Accesibilidad, donde se evidencia el acta de identiificación de actores, la guia tecnica de usuario con enfoque diferencial la cual fue aprobada en sistema ISOLUCION el 18/12/2020 y correo electronico con Socialización del reglamento del comite de atención a l ciudadano y la guia de atencion al ciudadano con enfoque diferencial del 22 de abril de 2021</t>
  </si>
  <si>
    <t>1) En el enlace se evidencia carpeta 5.1 Cliente Oculto, donde se evidencia cronograma de actividades de cliente oculto para el primer semestre del año 2021 y Herramienta de Aplicabilidad procesos cliente oculto Gobernación de Cundinamarca 2021.</t>
  </si>
  <si>
    <t>1) En el enlace se evidencia carpeta 5.2 Informes Trimestrales PQRSDF, donde se evidencia el indicador de oportunidad en la respuesta a PQRSDF, se encuentran 5 archivos de excel, donde se evidencia el reporte del indicador y un PDF con el Informe PQRSDF Indicador de oportunidad en la respuesta del primer trimestre de 2021</t>
  </si>
  <si>
    <t>Se informa avance al cumplimiento el 30 de Abril de 2021:Se realizó Capacitación, en la  Política de Prevenciòn del Daño Antijurídico del Sector Central del Departamento de Cundinamarca, adoptada mediante Decreto 386 de 2020</t>
  </si>
  <si>
    <t>1) Se presenta evidencia de capacitación realizada el 30 de abril mediante pantallazos y listado de asistencia virtual tomado el dia de la capacitación y registrado en la carpeta de enlace.</t>
  </si>
  <si>
    <t>1) Se presenta evidencia del Manual de Tutela del Departamento de Cundinamarca y Acta de socialización del Manual No.07 Presentado en el Comité de Conciliación y Defensa Judicial del Departamento de Cundinamarca</t>
  </si>
  <si>
    <t xml:space="preserve">Verificado el listado maestro de documentos en el módulo de documentación en ISOLUCION, se observa que los documentos:
1) E-PID-POL-002 Política Administración de Riesgos, versión 6, con fecha de aprobación 22/abr./2021
2) E-PID-GUI-013 Guía para la Gestión de Riesgos, versión 7, con fecha de aprobación.
Los documentos, aprobados en ISOLUCION, están pendientes de aprobación por parte del Comité de Coordinación de Control Interno que a 30 de abril de 2021 no se ha desarrollado, no obstante, la actividad planteada menciona la revisión de los documentos los cuales se observan revisados y ajustados </t>
  </si>
  <si>
    <t>Módulo de documentación en ISOLUCION, se observa que los documentos:
1) E-PID-POL-002 Política Administración de Riesgos, versión 6, con fecha de aprobación 22/abr./2021
2) E-PID-GUI-013 Guía para la Gestión de Riesgos, versión 7, con fecha de aprobación.</t>
  </si>
  <si>
    <t xml:space="preserve">Dado que la política (y guía son aprobadas el 22 de abril de 2021. Se verifica la evidencia de reunión realizada el día 28 de abril de 2021. Se observa listado de asistencia reunión virtual con registro de 73 asistentes. 
Los pantallazos de los “tuits” que se aportan como evidencia no permiten establecer la fecha de los mismos, adicionalmente mencionan temas relacionados a plan anticorrupción pero no detallan socialización de la política en mención </t>
  </si>
  <si>
    <t>https://drive.google.com/file/d/1gcyoT9Mm3GOeouN20pYDylB38ihgvcEz/view?usp=sharing</t>
  </si>
  <si>
    <t>1) Se evidencia desarrollo de capacitación en temas relacionados a la planeación contractual ofrecida a funcionarios y contratistas de la Secretaría de Ambiente, Se encuentra la participación de 50 funcionarios 
2) Verificadas las evidencias mencionadas por los responsables se encuentra relación de procesos contractuales revisados, la relación incluye un total de 195 registros
3) Se observa cuadro con relación de 28 modificaciones de procesos contractuales entre el 9 de febrero y  29 de abril de 2021
4) Se observan dos actas de comité de contratación de fechas 18 de enero y 27 de enero de 2021. Las evidencias permiten confirmar el desarrollo de la actividad.
Dado que la actividad tiene fecha límite de ejecución 30 de noviembre y el plan se presentó el 31 de enero de 2021, se valida ejecución desde el 1 de febrero de 2021, por esto, el porcentaje ejecutado a la fecha de corte es de 30%</t>
  </si>
  <si>
    <t>1)
https://drive.google.com/file/d/1vhy1IE_Ak2Sxrz-ps9lfSysNr7yUCzFy/view?usp=sharing
https://drive.google.com/file/d/1uIOhCgBCBbK7j7GvjmwpxztjG9NYJwIg/view?usp=sharing
2)
https://drive.google.com/file/d/16yip09PozSIYn6KHFRI3fbYZaX5pbT-Q/view?usp=sharing
3) https://drive.google.com/file/d/12y7wOK8mH4TPCQt3f4SHgH-Tp_MmqoGa/view?usp=sharing
4) 
https://drive.google.com/file/d/1qg2BXC9UVEGdsdlKtIfbDwglUaN9GphN/view?usp=sharing
https://drive.google.com/file/d/1HSVkhsLOSkB6tAWHr6dx7GL0czBwo-XI/view?usp=sharing</t>
  </si>
  <si>
    <t>Las evidencias aportadas no permiten evidenciar lo reportado por los responsables de la actividad</t>
  </si>
  <si>
    <t>No se observan soportes del avance reportado</t>
  </si>
  <si>
    <t>Se evidencia base de datos del reporte de seguimiento a la contratación realizado por los ordenadores del gasto
Dado que la actividad tiene fecha límite de ejecución 31 de diciembre y el plan se presentó el 31 de enero de 2021, se valida ejecución desde el 1 de febrero de 2021, por esto, el porcentaje ejecutado a la fecha de corte es de 27%</t>
  </si>
  <si>
    <t>https://drive.google.com/file/d/1wm6Crp-mRxrbBlMNF43f9HJ_k5wEAkWi/view?usp=sharing</t>
  </si>
  <si>
    <t>Revisadas las evidencias aportadas por los responsables de la actividad se observa gestión para la actualización del mapa de riesgos de corrupción, a saber:
1) Documentos con ajustes propuestos a la guía de administración de riesgos propuestos por la gerencia de buen gobierno
2) Acta de reunión con objetivo “Articular las acciones para la actualización del Mapa de Riesgos de la Gobernación de Cundinamarca” del 17 de marzo de 2021
3) Relación de comunicaciones (correos) para la actualización del mapa de riesgos de corrupción
4) Oficio solicitando ajustes de actividades del PAAC (en fechas, de marzo 23 de 2021
5) Documento, titulado ADN, contiene una serie de recomendaciones que surgen de la revisión realizada al Plan Anticorrupción y de Atención al Ciudadano -PAAC y al Mapa de Riesgos de Corrupción-MRC, realizado por la Secretaría de Transparencia
6) Listado de asistencia a evento DINAMO de fecha 28 de abril de 2021 y presentación del evento
7) Registro de asistencia a mesa técnica mapa de riesgos de corrupción el 30 de abril de 2021 y presentación del evento
Se resalta que el mapa requiere ajustes conforme a los lineamientos del DAFP emitidos en diciembre de 2020</t>
  </si>
  <si>
    <t>https://drive.google.com/drive/folders/1Sz4awJ-pJ1vUuRKfLdtq9w8zGmzxUX6S?usp=sharing</t>
  </si>
  <si>
    <t>Las evidencias aportadas no permiten evidenciar la socialización del mapa de riesgos de corrupción. Se observan soportes que se asocian a las mesas de trabajo desarrolladas para actualización del mapa, no obstante, no es evidencia de socialización del mapa a los procesos de la administración departamental.</t>
  </si>
  <si>
    <t>No se reporta avance en la ejecución de la actividad</t>
  </si>
  <si>
    <t>No se reporta evidencias</t>
  </si>
  <si>
    <t xml:space="preserve">Se evidencia cumplimiento </t>
  </si>
  <si>
    <t>Se evidencia cumplimiento, se recomienda adjuntar cronograma de las salidas programadas de la unidad movil para la vigencia.</t>
  </si>
  <si>
    <t>Se recomienda dar cumplimiento del desarrollo de las ferias de acuerdo al cronograma. 2.Se recomienda completar el cronograma para  la vigencia.</t>
  </si>
  <si>
    <t>Se evidencia Excel de estrategias de rendición de cuentas 2021 con sus respectivas actividades detalladas a realizar, etapas donde se describe en cual se encuentra, productos o entregables a obtener, responsables, y cronograma de ejecución.</t>
  </si>
  <si>
    <t>https://drive.google.com/drive/folders/1WpbKiwePV6iBSt4fPMHwhi5PBclWlaMO?usp=sharing</t>
  </si>
  <si>
    <t>Se evidencia Excel de estrategia de rendición de Cuentas 2021 con sus respectivas actividades, etapas, productos o entregables, responsables, cronograma de ejecución
Se informa que este ítem se cambia y se incluye por el de capacitación el cual se encuentra en las actividades a desarrollarse de mayo a Octubre.</t>
  </si>
  <si>
    <t xml:space="preserve">  https://drive.google.com/drive/folders/1SWO3DHvibaj8S-Dgdz0mLGmplYVk5lHS?usp=sharing</t>
  </si>
  <si>
    <t>AVANCES</t>
  </si>
  <si>
    <t>Se observa que se han realizado solicitud mediante correos para el diseño de las piezas gráficas, pero no ha cumplimiento de la actividad en relación con la divulgación del Plan anticorrupción y Atención al ciudadano en la fecha prevista</t>
  </si>
  <si>
    <t>La evidencia respecto a este punto (Ubicada en el Drive) se visualizan los correos de solicitud a la Secretaria de Prensa y Comunicaciones para el diseño de las piezas gráficas</t>
  </si>
  <si>
    <t>Las evidencias respecto a este punto  (Ubicada en el Drive) refieren a: 
1) cronograma de coordinación con las diferentes secretarias
2) Actas de capacitaciones
3) Reporte de Funcionarios capacitados por cada secretaria programada
3) Informes mensuales de Capacitación</t>
  </si>
  <si>
    <t>Se cumple de acuerdo de acuerdo con el cronograma, pero faltan evidencias de lo que corresponde al mes de abril</t>
  </si>
  <si>
    <t xml:space="preserve">Las evidencias respecto a este punto  (Ubicada en el Drive) refieren a: 
1) Pantallazos de Actualización del Portafolio de Servicios de fecha 19 de Abril, 27 de Abril y 30 de Abril.
2) se encuentran los correos generados donde se evidencia fallas en el micrositio </t>
  </si>
  <si>
    <t>Se verifican las evidencias y se observan las actividades que realizaron, pero los soportes no dan a conocer toda la oferta institucional del cuatrimestre</t>
  </si>
  <si>
    <t>Las evidencias respecto a este punto  nos direige directamente al micrositio y se puede observar la actualización del mismo</t>
  </si>
  <si>
    <t xml:space="preserve">La evidencias respecto a este punto  nos dirige al Micrositio en el cronograma de eventos y su desarrollo. </t>
  </si>
  <si>
    <t xml:space="preserve">La evidencias respecto a este punto  (Ubicada en el Drive) refiere a la promoción del Lenguaje Claro a los servidores publicos y se adjunta: 
1) Invitación a los servidores de la Dirección de Atención al Usuario al  curso de Lenguaje Claro
2) Diploma de certificacion del Curso
3) Plan de trabajo
4) Actas de cumplimiento </t>
  </si>
  <si>
    <t xml:space="preserve">La actividad se encuentra para todos los servidores de la Gobernación, por lo que es importante mirar si se puede cuantificar su alcance. </t>
  </si>
  <si>
    <t xml:space="preserve">La evidencias respecto a este punto  (Ubicada en el Drive) refiere a la implementación de acciones plasmadas en actas de reuniones resepcto a la accesibilidad de usuarios a la Gobernación, a saber:
1) Taller de Accesibilidad
2) Delegación mparticipación comité de atención al Ciudadano
3) Acta de Inspección ocular acceso para personas en silla de ruedas
4) Acta compromisos del Comite de Atención al ciudadano en el componente accesibilidad
5) Acta Lineamientos Seguridad y Salud el trabajo
6) Acta de participacion en el componente inclusion y accesibilidad </t>
  </si>
  <si>
    <t>Se evidencia cumplimiento del avance.</t>
  </si>
  <si>
    <t>La evidencias respecto a este punto  (Ubicada en el Drive) refiere a lasocialización reporte trimestral PQRS:
1)Seguimiento semanal y Cronograma del trimestre
2)Reunion mensual de los Administradores y su Acta
3)Indicador trimestral de oportunidad en las respuestas</t>
  </si>
  <si>
    <t>La evidencias respecto a este punto  (Ubicada en el Drive) refiere a la orientación de los servidores publicos en el manejo aplicativo Mercurio y sus respuestas oportunas:
1)Acta de Reuniones con Administradores
2)Acta de Capacitaciones _ solicitud de sala tic
3)Presentación de PQRS_ acta de Capacitacion Mercurio
4)Cronograma de capacitaciones</t>
  </si>
  <si>
    <t>Se evidencia ejecución donde se incluyen procesos de capacitación en PQRS a la Secretaria de Competitividad y Desarrollo Económico, Secretaria de Habitat y Vivienda y  secretaria de la Alta consejería. Se puede observar que de acuerdo con el cronograma se ha desarrollado como estaba previsto y no hay evidencia que de priorice el tema del manejo del aplicativo Mercurio, sino que son de manera general PQRS</t>
  </si>
  <si>
    <t>La evidencias respecto a este punto  (Ubicada en el Drive) refiere a la implementación de la política Interna de Protección de Datos:
1) Primer comité de Atención al usuario : presentación, informe y acta
2). Políticas de seguridad de la Información
3) Constacia de Bases de datos</t>
  </si>
  <si>
    <t>Se evidencia cumplimiento respecto a la realización de la política, pero no de las actividades de promover su implementación</t>
  </si>
  <si>
    <t xml:space="preserve">La evidencias respecto a este punto  (Ubicada en el Drive) refiere a la caracterizacion de usuarios para la accesibilidad y atención:
1) Propuesta de Caracterización
2) Informe de Caracterización 
</t>
  </si>
  <si>
    <t xml:space="preserve">Se evidencia cumplimiento, pendiente verificar su adopción </t>
  </si>
  <si>
    <t xml:space="preserve">La evidencias respecto a este punto  (Ubicada en el Drive) refiere a las Salidas de la Unidad Móvil a los Municipios: se anexa las actividades de la unidad movil el día 26 de marzo </t>
  </si>
  <si>
    <t>La evidencias respecto a este punto   (Ubicada en el Drive) refiere ala descentralizacion de la oferta institucional (Ferias de Servicios):
1) Cronograma de las ferias de servico a realizar
2) Informe de la Primera Feria del 26 de febrero de 2021</t>
  </si>
  <si>
    <t>5.2. Evidencia _Infomre PAAC_2021301020 Evidencia Evaluación Controles.pdf
5.2. Evidencia _Infomre PAAC_2021301020 Evidencia Evaluación Controles_procesos</t>
  </si>
  <si>
    <t>La oficina de Control Interno, solicita ajuste para estas actividades toda vez nuestra funcionalidad es realizar El seguimiento y la Evaluación de plan anticorrupción y atención al ciudadano, las demás actividades se realizan de acuerdo con el plan de auditorias y Plan de Acción de la Oficina</t>
  </si>
  <si>
    <t xml:space="preserve">1) Refieren Drive de Planeación el cual contiene informe de accesibilidad y usabilidad en el portal web realizado por la Dirección de Gobiernno Digital a fecha 30 de abril
2) se encuentran los correos enviados para efectos de soporte de solicitud de configuración y ajustes de página web conforme a los requerimientos de la Resolucion 1519 de 2020, asi como los textos alternativos de diligenciamiento solicitados a la Secretaria de Prensa
</t>
  </si>
  <si>
    <t>1)  Refieren enlace de pagina web  https://support.google.com/drive/answer/6283888?p=unsupported_browser&amp;visit_id=637556749702808548-881364095&amp;rd=1, el cual no abre.
Pero se evidencia con los informes de Secop y de la oficina de Control Interno que se ha avanzado en la publicaciópn de los procesos contractuales en el SECOP II</t>
  </si>
  <si>
    <t>Se evidencia cumplimiento en las actividades descritas. Falta Actulización de los Mircrositios en cumplimiento de la Resolucion 1519 del 2020</t>
  </si>
  <si>
    <t>Se evidencia  seguimiento a la Contratación de la Gobernación, pero falta publicación de ejecución contractual (informes de ejecución de Contratistas).</t>
  </si>
  <si>
    <t xml:space="preserve"> De las 47 acciones de racionalización se evidenciaron 34 totalmente implementadas, las cuales están a cargo de la Secretaría de Hacienda y que fueron registradas en el módulo de racionalización de la plataforma SUIT </t>
  </si>
  <si>
    <t>Se evidencia la actualización del Micrositio de la Secretaría de Hábitat y Vivienda, a la fecha de corte del primer cuatrimestre 2021</t>
  </si>
  <si>
    <t xml:space="preserve">1) Refieren Drive de Planeación el cual  cuenta con un inventario del total de los trámites registrados en la plataforma SUIT. Es importante que se refieran a los que se van a desarrollar para el periodo y que estén registrados en la plataforma suit. </t>
  </si>
  <si>
    <t xml:space="preserve"> Refieren Drive de Planeaciónel cual cuenta con las Actas, Informe de Accesibilidad y usabilidad de micrositios y URL de estandarización de publicaciones en SECOP
</t>
  </si>
  <si>
    <t>Se evidencia avance en la actualización de los micrositios, pero al revisarlos algunos carecen de los requisitos mínimos de la Resolución 1519 de 2020</t>
  </si>
  <si>
    <t>Se evidencia la realización de seis (6) actividades, de las cuales no es posible verificar las actividades de la 3 a la 6 ya que no se adjuntantaron los PDF descritos</t>
  </si>
  <si>
    <t>Se evidencia la actualización de la sección de preguntas frecuentes en la página web, la cual pudo ser verificada con el enlace web, y de acuerdo a la información suminstrada fue actualizada el 30 de abril de 2021</t>
  </si>
  <si>
    <t>Se evidencia que el 08 de Abril de 2021, El Comité de Conciliación y Defensa Judicial, aprobó manual para la defensa jurídica del Sector Central del Departamento de Cundinamarca, en el proceso Constitucional de Tutela.</t>
  </si>
  <si>
    <t>Se evidencia avance en el cumplimiento de la actividad mediante la revisión de la guía de atención con enfoque diferencial cargada en Isolucion. Asi como se comunicación y divulgacion  por correo acta de socialización con la mesa técnica "Linea Operativa: Accesibilidad"(Carpeta 4.2) en el enlace suministrado</t>
  </si>
  <si>
    <t>Se evidecnia avance en el cumplimiento de la actividad mediante informe de indicador de oportunidad de respuesta  primer trimestre 2021.(Carpeta 5.2)</t>
  </si>
  <si>
    <t>Se evidencia que se han gestionado actividades para el logro de las actividades principales, sin embargo para el primer cuatrimestre no hay cumplimiento de ninguna actividad propuesta.</t>
  </si>
  <si>
    <t>Se evidencia avance en el cumplimiento de la actividad mediante estrategia de cliente oculto y cronograma (Carpeta 5.1), para este primer cuatrimestre se presenta la herramienta con la cual se realizaran los informes semestrales de acuerdo a la actividad propuesta, por tal motivo se evidencia avance mas no cumplimiento de las actividades propuestas</t>
  </si>
  <si>
    <t>SEGUNDO Seguimiento OCI-2021</t>
  </si>
  <si>
    <t>No se reporta ejecución de la actividad. No se suministra información o evidencias que la OCI pueda verificar</t>
  </si>
  <si>
    <t>En el link de la página web de la Gobernación de Cundinamarca se observan 2 actualizaciones posteriores al 30 de abril de 2021  (corte de la primera verificación realizada por la OCI), una del mes de mayo y otra del mes de agosto.
Como parte del proceso de actualización se observa documento emitido por la secretaría de transparencia, de fecha  23072021, con las observaciones a la actualización de mapa de riesgos de corrupción.
Correos electrónicos de comunicaciones entre Buen Gobierno y la Dirección de Desarrollo Organizacional para modificación del formato de plan anticorrupción, esto entre el 30 de julio y 6 de agosto de 2021.
Se observa el consolidado de 12 mapas de riesgos de corrupción de los procesos que hacen parte del SIGC del nivel central de la Gobernación de Cundinamarca.
Se evidencia consolidado de listado de asistencia de 12 mesas técnicas de apoyo a la actualización de  los mapas de riesgos de corrupción de cada proceso</t>
  </si>
  <si>
    <t>http://www.cundinamarca.gov.co/Home/SecretariasEntidades.gc/Secretariadeplaneacion/SecretariadeplaneacionDespliegue/aspoliyplanprog_contenidos/asplananticorrupcion/cplananticorrupcion_index
https://drive.google.com/drive/folders/1rY-0ZPPo-wEIVQtt7vMoFPLL_Zsmog34</t>
  </si>
  <si>
    <t>El día 6 de agosto se observa socialización de la actualización del mapa de riesgos de corrupción en comité de gestión y desempeño. Se tiene acta SPC-DEAG - 27 de fecha 6 de agosto 2021</t>
  </si>
  <si>
    <t>Acta SPC-DEAG - 27 de fecha 6 de agosto 2021
http://isolucion.cundinamarca.gov.co/Isolucion/Documentacion/frmActas.aspx?CodActa=MjEyMQ==&amp;Ver=MQ==&amp;Crear=MQ==&amp;Sucursal=NA==&amp;NivelGlobal=MA==</t>
  </si>
  <si>
    <t>Se observa acta de reunión de fecha 7 de mayo 2021 con código N/A-DEAG - 1 en la que se trata el tema "Articulación de actividades para administración de riesgos de Corrupción". Verificados los planes de acción de riesgos y comparando con el mapa de riesgos de corrupción del mes de agosto de 2021 se observan diferencias. El mapa de riesgos de corrupción lista 12 procesos con 14 riesgos, la lista de los planes de acción de riesgos lista un total de 13 procesos con 16 riesgos de corrupción.</t>
  </si>
  <si>
    <t>http://isolucion.cundinamarca.gov.co/Isolucion/Documentacion/frmActas.aspx?CodActa=MTkwNg==&amp;Ver=MQ==&amp;Crear=MQ==&amp;Sucursal=NA==&amp;NivelGlobal=MA==
Módulo de mejoramiento de ISOLUCION, Plan de acción de riesgos</t>
  </si>
  <si>
    <t>Verificada la página web de la Gobernación de Cundinamarca se observa públicación de la última versión aprobada del mapa de riesgos de corrupción (agosto 2021). No es claro si esta actiualización obedece a su versión más reciente dadas las diferencias encontradas con los planes de acción de riesgos de ISOLUCION</t>
  </si>
  <si>
    <t>http://www.cundinamarca.gov.co/wcm/connect/0d55b031-2b9a-4a28-acc8-28bec0906536/PAAC+2021+-+Modificacio%CC%81n+agosto+%281%29.xlsx?MOD=AJPERES&amp;CVID=nKp90cA</t>
  </si>
  <si>
    <t>Se entiende diculgado el mapa de riesgos con su publicación y socialización en el comité de gestión y desempeño del día 6 de agosto (acta SPC-DEAG - 27) y su publicación en la página web de la Gobernación, no obstante no es claro si la última publicación es la actualizada dado que en los planes de acción de riesgos hay una lista de un número mayor de riesgos.</t>
  </si>
  <si>
    <t>El reporte realizado por los responsables no es evidencia de la ejecución de la actividad evaluada, es necesario tener en cuenta que se está gestionando los riesgos de corrupción 2021  los cuales son sujetos de evaluación en el presente plan. Una ves verificados los 16 planes de acción de riesgos se observa seguimiento en 12 de estos por parte de los procesos asociados. Los procesos de Promoción del Desarrollo Educativo, Fortalecimiento Territorial y Promoción del Transporte y Movilidad, no han registrado seguimiento a la ejecución de los planes de acción de riesgos</t>
  </si>
  <si>
    <t>Módulo de mejoramiento de ISOLUCION, Plan de acción de riesgos</t>
  </si>
  <si>
    <t>En cuanto a la verificación de este punto se resalta que no existe un lineamiento claro en cuanto a cómo se debe realizar la evaluación de la eficacia y eficiencia de los controles. Existe confusuión entre la ejecución de los planes de acción de riesgos y la ejecución de controles existentes y la evaluación de los mismos. Los informes de revisión trimestral al desempeño del proceso incluyen, en algunos casos información genérica que no ofrece conclusiones respecto a la eficacia y eficiencia de los controles. No es posible determinar si en los procesos existe  1)  Verificación de que los responsables estén ejecutando los controles tal como han sido diseñados y 2)  evaluación de fallas en los controles (diseño y ejecución) para definir cursos de acción apropiados para su mejora, esto de acuerdo a los criterios diferenciales definidos para el sistema de control interno. 
Una vez revisados los informes de revisión al desempeño del proceso del segundo trimestre de 2021, se tiene: la actualización del mapa de riesgos de corrupción no está incluida en esta revisión dado que la última actualización es de agosto. Algunos procesos tienen seguimiento a los controles de los riesgos de corrupción identificados en la primera versión del mapa de 2021, no obstante en su mayoría se enfocan en loa planes de acción de riesgos. Los procesos de Direccionamiento Estratégico y Articulación Gerencial y Asistencia Técnica tienen una evaluación más detallada de los controles.
 No obstante, independiente de la actualización se resalta que los controles existentes son independientes de los planes de acción de riesgos</t>
  </si>
  <si>
    <t>Informes de revisión al desempeño del proceso del segundo trimestre de 2021 publicados en ISOLUCION</t>
  </si>
  <si>
    <t>Pese a que se reporta actualización de la metodología de contexto estratégico y que se inicio la aplicación por parte de los equipos de mejoramiento, no se observa evidencia de actualización del contexto para los procesos de: Asistencia Técnica, Promoción del Desarrollo Educativo, Gestión Contractual, Gestión de los Ingresos, Direccionamiento Estratégico y Articulación Gerencial, Promoción del Transporte y la Movilidad, Gestión Financiera y Atención al Usuario</t>
  </si>
  <si>
    <t>Las evidencias presentadas (documentos ADN emitidos por la Secretaría de Transparencia) no permiten observar un seguimiento al contexto estratégico. Los documentos plantean observaciones a la identificación de riesgos y los controles y el seguimiento a la metodología. No existen soportes que permitan observar el análisis de contexto realizado conduce a la causa raíz definida en cada riesgo identificado. Se asume que el análisis realizado contempla la revisión, actualización y análisis del contexto, esto en lo tratado en las mesas de trabajo mencionadas en el numeral 2.4.</t>
  </si>
  <si>
    <t>No aplica.</t>
  </si>
  <si>
    <t>Pese a que se reporta como avance de ejecución de la actividad la actualización del formato E-PID-FR-018 , el mismo no es evidencia suficiente que permita soportar que los procesos están realizando el monitoreo a los riesgos, se requiere conocer el detalle del contenido de los informes de revisión al desempeño del proceso para: Asistencia Técnica, Promoción del Desarrollo Educativo, Gestión Contractual, Gestión de los Ingresos, Direccionamiento Estratégico y Articulación Gerencial, Promoción del Transporte y la Movilidad, Gestión Financiera y Atención al Usuario</t>
  </si>
  <si>
    <t>La actaulización del mapa de riesgos de corrupción es evidencia de la ejecución de la actividad realizada</t>
  </si>
  <si>
    <t>http://www.cundinamarca.gov.co/Home/SecretariasEntidades.gc/Secretariadeplaneacion/SecretariadeplaneacionDespliegue/aspoliyplanprog_contenidos/asplananticorrupcion/cplananticorrupcion_index</t>
  </si>
  <si>
    <t>Pese a que los responsables de la ejecución de la actividad no reportan ejecución, se observa que:
Revisadas las evidencias aportadas por los responsables de la actividad se observa gestión para la actualización del mapa de riesgos de corrupción, a saber:
1) Documentos con ajustes propuestos a la guía de administración de riesgos propuestos por la gerencia de buen gobierno
2) Acta de reunión con objetivo “Articular las acciones para la actualización del Mapa de Riesgos de la Gobernación de Cundinamarca” del 17 de marzo de 2021
3) Relación de comunicaciones (correos) para la actualización del mapa de riesgos de corrupción
4) Oficio solicitando ajustes de actividades del PAAC (en fechas, de marzo 23 de 2021
5) Documento, titulado ADN, contiene una serie de recomendaciones que surgen de la revisión realizada al Plan Anticorrupción y de Atención al Ciudadano -PAAC y al Mapa de Riesgos de Corrupción-MRC, realizado por la Secretaría de Transparencia
6) Listado de asistencia a evento DINAMO de fecha 28 de abril de 2021 y presentación del evento
7) Registro de asistencia a mesa técnica mapa de riesgos de corrupción el 30 de abril de 2021 y presentación del evento
Se resalta que el mapa requiere ajustes conforme a los lineamientos del DAFP emitidos en diciembre de 2020. Para esta actividad asignada a primera y segunda línea de defensa se define un avance de 33% dado que la ejecución está programada hasta el mes de octubre de 2021</t>
  </si>
  <si>
    <t>Dos informes en la vigencia</t>
  </si>
  <si>
    <t>30 de abril de 2021
31 de diciembre de 2021</t>
  </si>
  <si>
    <t>Dado que la actividad está asignada a la oficina de control interno, la misma no es evaluada por esta oficina</t>
  </si>
  <si>
    <t>Licencia de funcionamiento para establecimientos educativos promovidos por particulares para prestar el servicio público educativo en los niveles de preescolar, básica y media</t>
  </si>
  <si>
    <t xml:space="preserve">Las solicitudes son radicadas en el Centro Integral de Atención al Usuario CIAU de manera presencial </t>
  </si>
  <si>
    <t xml:space="preserve">Habilitación de correo para la radicación de los documentos  </t>
  </si>
  <si>
    <t>Disminución en el tiempo de obtención de la licencia, disminución de los costos de desplazamiento para el usuario y gastos de papelería</t>
  </si>
  <si>
    <t xml:space="preserve">Tecnólogica </t>
  </si>
  <si>
    <t>Secretaría                     de                     Educación</t>
  </si>
  <si>
    <t xml:space="preserve">El pago actualmente se realiza en la sucursal bancaria de manera presencial </t>
  </si>
  <si>
    <t xml:space="preserve">Habilitar el pago electrónico a través de PSE  </t>
  </si>
  <si>
    <t>Dismución  de los costos de desplazamiento para el usuario</t>
  </si>
  <si>
    <t>Pago en linea por PSE</t>
  </si>
  <si>
    <t>El tiempo de obtención de licencia de funcionamiento es de 6 meses</t>
  </si>
  <si>
    <t>El tiempo de obtención de la licencia pasará de 6 meses a 3 meses</t>
  </si>
  <si>
    <t>Disminución en el tiempo de obtención de la licencia de funcionamiento</t>
  </si>
  <si>
    <t xml:space="preserve">Reducción del tiempo de respuesta o duración del trámite </t>
  </si>
  <si>
    <t>Registro o renovación de programas de las instituciones promovidas por particulares que ofrezcan el servicio educativo para el trabajo y el desarrollo humano</t>
  </si>
  <si>
    <t xml:space="preserve">Disminución de los costos de desplazamiento para el usuario Y Disminusión de los gastos de papeleria </t>
  </si>
  <si>
    <t>El tiempo de obtención del registro de programas es de 6 meses</t>
  </si>
  <si>
    <t>El tiempo de obtención del registro pasará de 6 meses a 4 meses</t>
  </si>
  <si>
    <t>Disminución en el tiempo de obtención del registro de programas</t>
  </si>
  <si>
    <t>Licencia de funcionamiento de instituciones educativas que ofrezcan programas de educación formal de adultos</t>
  </si>
  <si>
    <t>Disminución  de los costos de desplazamiento para el usuario</t>
  </si>
  <si>
    <t>El tiempo de obtención de licencia de funcionamiento es de 4 meses</t>
  </si>
  <si>
    <t>El tiempo de obtención de la licencia pasará de 4 meses a 3 meses</t>
  </si>
  <si>
    <t>Disminución en el tiempo de obtención de la licencia</t>
  </si>
  <si>
    <t>Licencia de funcionamiento para las instituciones promovidas por particulares que ofrezcan el servicio educativo para el trabajo y el desarrollo humano</t>
  </si>
  <si>
    <t>Disminución de los costos de desplazamiento para el usuario</t>
  </si>
  <si>
    <t>Clausura de un establecimiento educativo oficial o privado</t>
  </si>
  <si>
    <t>El tiempo de obtención de la resolución de cierre es de 30 días hábiles</t>
  </si>
  <si>
    <t>La obtención del acto administrativo de clausura de un establecimiento educativo pasa de 30 días hábiles a 15 días hábiles</t>
  </si>
  <si>
    <t>Disminución en el tiempo de obtención de la resolución de clausura de un establecimiento educativo</t>
  </si>
  <si>
    <t xml:space="preserve">Reducción del tiempo de respuesta o duración del trámite  </t>
  </si>
  <si>
    <t>Cambio de sede de un establecimiento educativo</t>
  </si>
  <si>
    <t>El tiempo de obtención de la resolución de cambio de sede es de 30 días hábiles</t>
  </si>
  <si>
    <t>La obtención del acto administrativo de autorización del cambio de sede  pasa de 30 días hábiles a 15 días hábiles</t>
  </si>
  <si>
    <t xml:space="preserve">Disminución en el tiempo de obtención de la resolución de cambio de sede </t>
  </si>
  <si>
    <t>Cambio de propietario de un establecimiento educativo</t>
  </si>
  <si>
    <t>El tiempo de obtención de la resolución de cambio de propietario es de 30 días hábiles</t>
  </si>
  <si>
    <t>La obtención del acto administrativo que autoriza el cambio de propietario pasa de 30 días hábiles a 15 días hábiles</t>
  </si>
  <si>
    <t>Disminución en el tiempo de obtención de la resolución de cierre</t>
  </si>
  <si>
    <t>Certificado de existencia y representación legal de las instituciones de educación para el trabajo y el desarrollo humano</t>
  </si>
  <si>
    <t xml:space="preserve">Habilitar el pago electrónico a traves de PSE  </t>
  </si>
  <si>
    <t>Reliquidación pensional para docentes oficiales</t>
  </si>
  <si>
    <t xml:space="preserve">Las solicitudes son radicadas de manera presencial en la Dirección de Personal Docente </t>
  </si>
  <si>
    <t>las solicitudes se pueden radicar por el Sistema de Atención al Ciudadano SAC 2.0</t>
  </si>
  <si>
    <t>Sustitución pensional para docentes oficiales</t>
  </si>
  <si>
    <t>Cesantías parciales para docentes oficiales</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</si>
  <si>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</si>
  <si>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</si>
  <si>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</si>
  <si>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</si>
  <si>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</si>
  <si>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</si>
  <si>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</si>
  <si>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</si>
  <si>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Código:                        E-DEAG-FR-049</t>
  </si>
  <si>
    <t>Versión:                                             1</t>
  </si>
  <si>
    <t xml:space="preserve">Formato Plan Anticorrupción y de Atención al Ciudadano  </t>
  </si>
  <si>
    <t>Fecha de Aprobación:           17/07/2017</t>
  </si>
  <si>
    <t xml:space="preserve">MES EJECUCION </t>
  </si>
  <si>
    <t>ABRIL</t>
  </si>
  <si>
    <t>MAYO</t>
  </si>
  <si>
    <t>JUNIO</t>
  </si>
  <si>
    <t>JULIO</t>
  </si>
  <si>
    <t>AGOSTO</t>
  </si>
  <si>
    <t>SEPTIEMBRE</t>
  </si>
  <si>
    <t>OCTUBRE</t>
  </si>
  <si>
    <t>NOVIEMBRE</t>
  </si>
  <si>
    <t>DICIEMBRE</t>
  </si>
  <si>
    <r>
      <rPr>
        <b/>
        <sz val="12"/>
        <color rgb="FF000000"/>
        <rFont val="Arial"/>
        <family val="2"/>
      </rPr>
      <t xml:space="preserve">Subcomponente 1. </t>
    </r>
    <r>
      <rPr>
        <sz val="12"/>
        <color rgb="FF000000"/>
        <rFont val="arial"/>
        <family val="2"/>
      </rPr>
      <t>Información de calidad y en lenguaje comprensible.</t>
    </r>
  </si>
  <si>
    <t>Socializar la estrategia de Rendición de Cuentas</t>
  </si>
  <si>
    <t>Listado de Asistencia y Presentación en Power Point. (Video de socialización si aplica)</t>
  </si>
  <si>
    <t>X</t>
  </si>
  <si>
    <t>Se evidencio 7 soportes correspondeintes a 1- Comunicado de prensa de la Secretaria de de Planeacion respecto a la difusion e implementacion de rendicion de Cuentas de 2021, 2- Consolidado registro asistencia a la socializacion en mayo 31 de 2021, 3 - Correo electronico Socializacion de rendicion de cuentas 2021 al gabinete Departamental respecto a la participacion en los programas radiales y dialogos virtuales, 4 - Estrategia de Rendicion de Cuentas se presenta Power  Point en la cual se adelanta la presentacion de la estrategia de Rendicion de Cuentas. 5- Socializacion Funcionarios por medio de video de Rendicion de cuentas 2021, 6 - Socializacion Salud sobre el dialogo virtual de Rendicion de Cuentas, 7- Video presentado al Gabinete.</t>
  </si>
  <si>
    <t>Consolidado registro asistencia socializacion , correo electronico de socializacion al gabinete, power point de presentacion de estrategia de RC</t>
  </si>
  <si>
    <t xml:space="preserve">Definir los canales para la divulgación de  la información  atendiendo a los requerimientos de cada espacio de diálogo definido en el cronograma. </t>
  </si>
  <si>
    <t>Informe de resultado de encuestas de selección de canales.</t>
  </si>
  <si>
    <t>Se realizó el informe a partir de los resultadaos de la encuesta realizada a los grupos de interés.</t>
  </si>
  <si>
    <t xml:space="preserve">Se evidencia  documento informe selección de canales cundinamarca, region que progresa 2020 - 2024 donde se describe la socializacion desarrollo y resumen de de la encuesta, canalizacion de la rendicion de cuentas </t>
  </si>
  <si>
    <t>Informe de seleccion de canales a partir de la encuesta</t>
  </si>
  <si>
    <t>Públicar en página Web Informes Previos a diálogos virtuales Rendición de Cuentas</t>
  </si>
  <si>
    <t>Informe previo publicado en la página Web.</t>
  </si>
  <si>
    <t>Se realizó la publiación del informe de Salud en la página Web de la Gobernación. Se Publicó el 15 de Julio.</t>
  </si>
  <si>
    <t>http://www.cundinamarca.gov.co/dependencias/secplaneacion/rendicion-de-cuentas/vigencia-2021/documentos</t>
  </si>
  <si>
    <t>Se evidencia link de publicacion en la pagina de Web de la Gobernacion informe previo a dialogos virtuales de la rendicion de cuentas de la Secretaria de Salud</t>
  </si>
  <si>
    <t>Publicacion en la Weeb informe previo de dialogos virtuales</t>
  </si>
  <si>
    <t>Publicar en página Web Informe Previo a Audiencia Pública de Rendición de Cuentas</t>
  </si>
  <si>
    <t>Se verifica copia de correo electronico de  invitacion para el segundo Comité de Rendicion de Cuentas, dirigido a los integrantes del comité el cual esta proyectado para el 1 de septiembre de 2021 con su presentacion y orden del dia anexo para tener encuenta lo referente a la Audiencia.</t>
  </si>
  <si>
    <t>Copia de invitacion segundo comité de RC</t>
  </si>
  <si>
    <t>Publicar Informe Previo a Audiencia Pública de Rendición de Cuentas de Niños, niñas, adolescentes y jóvenes.</t>
  </si>
  <si>
    <t>Se verifica 1- copia de ABC de proceso de Rendicion de Cuentas de la primera infancia, infancia, adolescencia y juventud el cual adelanta la descripcion y desarrollo de la rendicion de cuentas en esta poblacion, 2- certificacion de las Secretarias que ha adelantado su presentacion de Rendicion de Cuentas en la emisora El Dorado Radio hasta el 31 de agosto de 2021, 3- Pantallazo de evidencias de la publicacion de la estrategia de rendicion de cuentas por la Secretaria de Planeacion en redes, facebook, instagram, whatsapp, 4 copia de directorio departamental, listado de grupos de interes de instituciones y contactos, 5- Cuadro resumen de los NNAJ donde su recopila las inquietudes, preguntas y recomendaciones de niños, niñas y adolescentes del Departamento. 6- Excel de la estrategia para la seleccion de la mejor Secretaria del Departamento en rendicion de cuentas vigencia 2021, 7 - Instructivo para la seleccion de la mejor secretaria en rendicion de cuentas de la Gobernacion.</t>
  </si>
  <si>
    <t>Informe ABC proceso de rendicion de cuentas de PIIAJ</t>
  </si>
  <si>
    <t>1.6</t>
  </si>
  <si>
    <t>Enviar por correo electrónico los informes preparatorios a los grupos de interés identificados.</t>
  </si>
  <si>
    <t>Correos electrónicos con el informe previo enviado.</t>
  </si>
  <si>
    <t>https://drive.google.com/drive/folders/1wcRiP1XkPNT7D7opo0zLVUU4o8tuCVvg?usp=sharing</t>
  </si>
  <si>
    <t xml:space="preserve">Se verifica copia de correo electronico  de invitacion de rendicion de cuentas de vacunacion Covid de la Secretaria de Salud </t>
  </si>
  <si>
    <t>Correo invitacion de rendicion de cuentas de salud</t>
  </si>
  <si>
    <t>1.7</t>
  </si>
  <si>
    <t xml:space="preserve"> se evidencia copia de directorio departamental, listado de grupos de interes de instituciones y contactos de acuerdo a la actividad se recomienda Enviar por correo electrónico los informes preparatorios a los grupos de interés identificados</t>
  </si>
  <si>
    <t>Archivo excel de directorio contactos actualizado municipios</t>
  </si>
  <si>
    <t>1.8</t>
  </si>
  <si>
    <t>Publicar las convocatorias para participar en los espacios de diálogo y audiencias.</t>
  </si>
  <si>
    <t>Piezas de comunicación en redes sociales, página Web y CIAC.
Cuñas radiales, anuncios de televisión y prensa impresa o digitial, mensajes de texto, correo electrónico, boletines impresos o digitales.</t>
  </si>
  <si>
    <t xml:space="preserve">Secretaría de Prensa </t>
  </si>
  <si>
    <t>Se evidencia de que exiten varios medios por los cual se ha venido difundiendo la estrategia de participacion de rendicion de cuenta, tal como twiter redes facebook e instagram, whatsapp , en lo que existe un link directo de dibulgacion el cual se puede acseder de manera directa en la pagina de la Gobernacion respecto a este aspecto.</t>
  </si>
  <si>
    <t>Pantallazos de la difucion por twiter redes facebook e instragram, whatsapp, link pagina de la Gobernacion.</t>
  </si>
  <si>
    <r>
      <rPr>
        <b/>
        <sz val="12"/>
        <color rgb="FF000000"/>
        <rFont val="Arial"/>
        <family val="2"/>
      </rPr>
      <t>Subcomponente 2.</t>
    </r>
    <r>
      <rPr>
        <sz val="12"/>
        <color rgb="FF000000"/>
        <rFont val="arial"/>
        <family val="2"/>
      </rPr>
      <t xml:space="preserve">
Diálogo de doble vía con la ciudadanía y sus organizaciones.</t>
    </r>
  </si>
  <si>
    <t>Realizar Dialogos virtuales de Rendición de Cuentas</t>
  </si>
  <si>
    <t>Informe ejercicios de Rendición  de Cuentas
Videos de diálogos de Rendición de Cuentas</t>
  </si>
  <si>
    <t>Se evidencia la realizacion del dialogo virtual de rendicion de cuentas de la Secretaria de Salud, aportando 1- Video del dialogo adelantado, 2- Informe escrito del ejercicio de la Rendicion de Cuentas de fecha 30 de Julio de 2021, 3- listado de participacion de la rendicion de cuentas.</t>
  </si>
  <si>
    <t>Video de dialogo de salud, informe escrito de la rendicion de cuentas</t>
  </si>
  <si>
    <t>Realizar audiencia pública de Rendición de Cuentas</t>
  </si>
  <si>
    <t>Informe ejercicios de Rendición  de Cuentas
Videos de audiencia de Rendición de Cuentas</t>
  </si>
  <si>
    <t xml:space="preserve">Secretarías de Planeación, Prensa y Gerencia de Buen Gobierno </t>
  </si>
  <si>
    <t>Se verifica copia de correo electronico de  invitacion para el segundo Comité de Rendicion de Cuentas, dirigido a los integrantes del comité el cual esta proyectado para el 1 de septiembre de 2021 con su presentacion y orden del dia anexo.</t>
  </si>
  <si>
    <t xml:space="preserve">Correo electronico invitacion al segundo Comite </t>
  </si>
  <si>
    <t>Realizar audiencia pública de Rendición de Cuentas de niños, niñas, adolescentes y jóvenes.</t>
  </si>
  <si>
    <t>ABC de proceso de Rendicion de Cuentas de la primera infancia, infancia, adolescencia y juventud el cual adelanta la descripcion y desarrollo de la rendicion de cuentas en esta poblacion, 2- certificacion de las Secretarias que ha adelantado su presentacion de Rendicion de Cuentas en la emisora El Dorado Radio hasta el 31 de agosto de 2021, 3- Pantallazo de evidencias de la publicacion de la estrategia de rendicion de cuentas por varios medios. 4 - Cuadro resumen de los NNAJ donde se encuentra las preguntas, inquietudes y propuestas presentadas por los niños, niñas y adolescentes al departamento.</t>
  </si>
  <si>
    <t>Informe de ABC del proceso de Rendicion de Cuentas PIIAJ</t>
  </si>
  <si>
    <t>Realizar programas radiales con preguntas en vivo al gabinete departamental.</t>
  </si>
  <si>
    <t>Certificación de la emisora sobre el programa realizado.
Videos si aplica.</t>
  </si>
  <si>
    <t>Se evidencia certificacion de las Secretarias que ha adelantado su presentacion de Rendicion de Cuentas en la emisora El Dorado Radio donde se a presentado 15 entidades de la Gobernacion hasta el 31 de agosto de 2021, 2- Pantallazo de evidencias de la publicacion de la estrategia de rendicion de cuentas por la Secretaria de Planeacion en redes, facebook, instagram, whatsapp, 4 copia de directorio departamental, listado de grupos de interes de instituciones y contactos,  recomendaciones de niños, niñas y adolescentes del Departamento.</t>
  </si>
  <si>
    <t>Certificacion de la emisora El Dorado Radio de las Secretarias que han participado en las rendicion de Cuentas</t>
  </si>
  <si>
    <t>Subcomponente 3.  Responsabilidad</t>
  </si>
  <si>
    <t>Brindar capacitaciones a grupos de interés sobre participación ciudadana.</t>
  </si>
  <si>
    <t>Registro de asistentes.</t>
  </si>
  <si>
    <t>Secretaría de Gobierno
Secretaría de Desarrollo Social
Secretaría de la Mujer y Equidad de género.</t>
  </si>
  <si>
    <t xml:space="preserve"> Se evidencia Cuadro resumen de los NNAJ donde su recopila las inquietudes, preguntas y recomendaciones de niños, niñas y adolescentes del Departamento. Se requiere las certificaciones de capacitaciones adelantadas</t>
  </si>
  <si>
    <t>Cuadro resumen de los NNAJ con preguntas, inquietudes ypropuestas</t>
  </si>
  <si>
    <t>Implementar la estrategia de incentivos al servidor público relacionados con el proceso de Rendición de Cuentas de acuerdo con el decreto 392 de 2020</t>
  </si>
  <si>
    <t>Informe de implementación de la estrategia de incentivos en el componente de Rendición de Cuentas.</t>
  </si>
  <si>
    <t>Se verifica que existe 1- Excel de la estrategia para la seleccion de la mejor Secretaria del Departamento en rendicion de cuentas vigencia 2021, 2 - Instructivo para la seleccion de la mejor secretaria en rendicion de cuentas de la Gobernacion.</t>
  </si>
  <si>
    <t>Excelde las estrategias para la selección de la mejor secretaria</t>
  </si>
  <si>
    <t>Responder por escrito en el término de quince días hábiles a las preguntas de los ciudadanos formuladas en el marco del proceso de Rendición de Cuentas.</t>
  </si>
  <si>
    <t>Registro de comunicaciones enviadas.</t>
  </si>
  <si>
    <t>Entidades responsable del evento.
Secretaría de Planeación.</t>
  </si>
  <si>
    <t>Se evidencia copia de correos de respuesta a los requerimientos presentados por los participantes en la realizacion de los dialogos virtuales.</t>
  </si>
  <si>
    <t>Copia de correo donde se da las respuestas a las preguntas de los dialogos virtuales</t>
  </si>
  <si>
    <t>Publicar las respuestas e inquietudes recibidas en los eventos de rendición de cuentas.</t>
  </si>
  <si>
    <t>Informe consolidado y publicado en la página Web.</t>
  </si>
  <si>
    <t>http://www.cundinamarca.gov.co/dependencias/secplaneacion/rendicion-de-cuentas/vigencia-2021//preguntas-y-respuestas</t>
  </si>
  <si>
    <t>Se verifica la publicacion en el link de la pagina de la Gobernacion lo relacionado con el evento radial y dialogos virtuales, lo relacionado con preguntas y respuestas respecto a la secretaria de Salud y vacunacion Covid - 19</t>
  </si>
  <si>
    <t>Link pagina de informacion de los programas radiales y dialogos virtuales</t>
  </si>
  <si>
    <t>3.5</t>
  </si>
  <si>
    <t>Realizar la encuesta de satisfacción de Rendición de Cuentas.</t>
  </si>
  <si>
    <t>Registro de encuestas realizadas.</t>
  </si>
  <si>
    <t>La encuesta se realiza para cada evento radial y virtual. A través del siguiente enlace: https://survey123.arcgis.com/share/ce86db9f31064b75b42f2a76f832c56e
El resultado de las encuesta se visualiza a través de un tablero de control.</t>
  </si>
  <si>
    <t>Se evidencia un resumen y presentacion en Power Point de la presentacion del resultado de la encuesta de un tablero de control nivel de satisfaccion de la rendicion de cuentas 2021</t>
  </si>
  <si>
    <t>Power Point de la presentacion de los resultados de la encuesta</t>
  </si>
  <si>
    <t>3.6</t>
  </si>
  <si>
    <t>Realizar la encuesta de satisfacción de Rendiciónde Cuentas de NNAJ</t>
  </si>
  <si>
    <t>Se evidencia  Cuadro resumen de los NNAJ donde se recopila las inquietudes, preguntas y recomendaciones de niños, niñas y adolescentes del Departamento, se requiere se evidencie la escuesta respectiva</t>
  </si>
  <si>
    <t>3.7</t>
  </si>
  <si>
    <t>Analizar el nivel de satisfacción, recomendaciones y sugerencias obtenidas en las encuestas realizadas en los eventos de Rendición de Cuentas.</t>
  </si>
  <si>
    <t>Informe de análisis y recomendaciones sobre el resultado de la Rendición de Cuentas.</t>
  </si>
  <si>
    <t>Secretaría de Planeación y Secretaria de Desarrollo e Inclusión Social</t>
  </si>
  <si>
    <t>Se verifica en el documento ABC del proceso de rendicion de cuentas de primera infancia, infancia, adolescencia y juventud, donde se contempló la evaluacion de satisfacion pero en un grupo especifico se requiere que se aplique en la totalidad de las convocatorias de Rendicion de Cuentas</t>
  </si>
  <si>
    <t>Documento ABC del proceso de  rendicion de Cuentas de PIIAJ</t>
  </si>
  <si>
    <t>3.8</t>
  </si>
  <si>
    <t>Publicar los resultados de Rendición de Cuentas.</t>
  </si>
  <si>
    <t>Informe de Rendición de Cuentas publicado en página Web.</t>
  </si>
  <si>
    <t xml:space="preserve">Esta actividad se adelantara al final de periodo cundo se culmine el proceso de rendicion de cuentas </t>
  </si>
  <si>
    <r>
      <t xml:space="preserve">Subcomponente 1.
</t>
    </r>
    <r>
      <rPr>
        <sz val="14"/>
        <color rgb="FF000000"/>
        <rFont val="Arial"/>
        <family val="2"/>
      </rPr>
      <t xml:space="preserve">Estructura administrativa y Direccionamiento estratégico </t>
    </r>
  </si>
  <si>
    <t>Se evidencia el protocolo de atención al usuario actualizado con piezas graficas y /o ayudas audiovisuales que facilita la divulgación de temas relacionados con el plan anticorrupción en la socialización del  Protocolo de Atención al Usuario.</t>
  </si>
  <si>
    <t>Refieren enlace de micrositio de la Gobernación de Cundinamarca, Servicio al ciudadano, protocolo de atención al usuario con el documento actualizado.</t>
  </si>
  <si>
    <t>Se relacionan  evidencias subidas al drive tales como actas de capacitacion , informes por cada mes  y reportes de los funcionarios capacitados respecto al protocolo de atencion al ciudadano, todo lo anterior relacionado con los meses de mayo a agosto del 2021.</t>
  </si>
  <si>
    <t>Subcomponente 2. Fortalecimiento en los canales de atencion</t>
  </si>
  <si>
    <t>Se evidencia actualizacion en el micrositio de la gobernacion a corte de 30 de Agosto del 2021, aunque al entrar directamente a los enlaces del SUIT y  del portal del Gobierno y hacer click sobre cada tramite se evidencia desactualizacion en la mayoria. Por otro lado tambien cabe resaltar que relacionan un pantallazo de la actualizacion de tramites pero con fecha de ultima actualizacion para el 31 de mayo del 2021.</t>
  </si>
  <si>
    <t>Se anexan los links del micrositio de la gobernacion de cundinamarca en el cual de manera directa se puede acceder a todos la pagina del Suit y del Gobierno y consultar los diferentes tramites que realiza la gobernacion. De igual manera tambien se aneza pantallazo del micrositio referente a las actividades mencionadas.</t>
  </si>
  <si>
    <t>Secretaria de Asuntos Internacionales</t>
  </si>
  <si>
    <t xml:space="preserve">http://www.cundinamarca.gov.co/Home/SecretariasEntidades.gc/Secretariadeasuntosinternacionales/SecAsunIterDespliegue/asoferta_inst_contenidos/csecasuntos_quienes_becas_aplicacion
</t>
  </si>
  <si>
    <t>Según la evidencia relacionada se evidencia que la secretaria de asuntos internacionales oferta en el micrositio becas para concursos de comercio exterior, aunque la fecha de la ultima actualizacion esta para el 21  de Junio del 2021, faltaria actualizarla a corte de agosto del 2021. Por otro lado tambien se observa que relacionan las publicaciones de los comunicados de prensa con fecha a agosto es decir que estan actualizados segun lo acordado.</t>
  </si>
  <si>
    <t>Relacionan el link del micrositio en donde se observan las ofertas publicadas por la secretaria de asuntos internacionales, tambien pantallazo de los comunicados de prensa respecto a los eventos realizados en la gobernacion.</t>
  </si>
  <si>
    <t xml:space="preserve">Se actualiza mensualmente la pagina web en el enlace EVENTOS  </t>
  </si>
  <si>
    <t>Se evidencia completo cumplimiento.</t>
  </si>
  <si>
    <t>Se relaciona el link de la gobernacion de cundinamarca en donde se plasman las actividades diarias que se van a realizar para el presente año.</t>
  </si>
  <si>
    <t xml:space="preserve">Adecuar los espacios físicos de la sede administrativa de la Gobernación de Cundinamarc, adoptando dos (2) acciones de fortalecimiento de los criterios de accesibilidad física del complejo administrativo Gobernación de Cundinamarca. 
</t>
  </si>
  <si>
    <r>
      <t>Se evidencia cumplimiento en las actividade</t>
    </r>
    <r>
      <rPr>
        <b/>
        <sz val="14"/>
        <color theme="1"/>
        <rFont val="Calibri"/>
        <family val="2"/>
        <scheme val="minor"/>
      </rPr>
      <t xml:space="preserve">s </t>
    </r>
    <r>
      <rPr>
        <sz val="14"/>
        <color theme="1"/>
        <rFont val="Calibri"/>
        <family val="2"/>
        <scheme val="minor"/>
      </rPr>
      <t>mencionadas aunque en su gran mayoria se relacionan actividades entre abril (el cual pertenece al anterior periodo evaluado) y el mes de mayo como tambien el informe de discapacidad del mes de Agosto,  faltaria relacionar mas informacion de los demas meses hasta corte del mes de Agosto.</t>
    </r>
  </si>
  <si>
    <t>Se relaciona por medio del drive:  1. Acta de activacion de la linea tecnica en la cual se evidencia la reunion virtual para la activacion de la instancia operativa de arreglos institucionales de ventanilla hacia adentro                   2. Documento con la informacion y  el enlace para el Convocatoria de  taller de Accesibilidad Web por cada una de las secretarias.            3. Documentos y actas con la informacion y  el enlace para el primer y segundo conversatorio para la inclusion por via del entorno de la gobernacion  dictados por ricardo y andrea                                               4. Carta o notificacion a la Empresa Inmobiliaria y de Servicios Logísticos de Cundinamarca para las diferentes adecuaciones que se vieron necesarias realizar.                                       5.Informe discapacidad                      6. Propuesta tecnica- Accesibilidad para la poblacion sorda                    7. Portafolios de cotizacion de servicios de interpretacion para poblacion sorda                                 8. Propuesta Programa Radial" VIVE LAS ONDAS DE LA INCLUSION"</t>
  </si>
  <si>
    <t>Se logra evidenciar cumplimiento en la mayoria de las  actividades mencionadas, aunque en el plan de trabajo que anexan falta  cumplir con actividades pues el estado de estas es pendiente y pertenece a meses anteriores.</t>
  </si>
  <si>
    <t xml:space="preserve">Se relaciona en el drive:                    1. Acta de sesiones  y activacion de linea operativa - Servidores publicos y certidumbre                     2. Plan de trabajo de lenguaje claro-observaciones                          3.  Informe Ejecutivo desarrollo Lenguaje Claro                                    4. Listados de asistencia                   5.Circular de desarrollo curso de lenguaje claro del DNP                      6. Comunicado curso de lenguaje claro                                                          7. Presentacion de power point prooceso  de Atención al Usuario- contextualizacion del decreto             8. Sesiones de refuerzo                        9. Informacion de curso de lenguaje claro                                     10. Taller de lenguaje claro               11. Listado de funcionarios de lenguaje claro                                     12. Pantallazos de correo para informacion de las sesiones                                      13.Plan de trabajo de capacitaciones </t>
  </si>
  <si>
    <t>Se evidencia total cumplimiento teniendo en cuenta que relacionan actas que cumplen mensualmente con lo planificado y de igual manera tambien anexan el informe trimestral de  PQRSDF para el segundo trimestre de este año, el cual fue publicado en el aplicativo de isolucion y en el  micrositio de la gobernacion de cundinamarca.</t>
  </si>
  <si>
    <t xml:space="preserve">Se evidencias por medio del drive: 1.Actas Reunión administradores   2.Actas y actividades plan de mejoramiento desarrollo organizacional                                          3.Informes indicador PQRSDF 2 trimestre de 2021                                  4. Informes y actas de seguimiento semanal                                                      5. Presentación Reunión mensual de administradores </t>
  </si>
  <si>
    <t>Respecto a las actas de reunion mensuales solamente se evidencian las desde abril hasta julio, faltarian los meses de enero, febrero, marzo y agosto del presente año, por otro lado tambien se observa que las reuniones ya sean presenciales o virtuales corresponden a los meses de  mayo, junio y julio faltaria evidencia que soporte los demas meses mencionados en la planificacion.</t>
  </si>
  <si>
    <t xml:space="preserve">Se evidencias por medio del drive: 1.Actas de Reunión de administradores de los meses de abril a julio 2021.                                2.Acta de capacitacion  radicadores                           comunicaciones oficiales externas del mes de mayo de 2021                     3. Acta de reunion presencial para el tema de soluciones inmediatas a la radicacion de las comunicaciones de julio 2021.                                              4. Acta de reunion por zoom para el seguimiento y control a las   PQRSDF- Secretaria de transito y movilidad y concesiones SIETT.             5. Acta de reunion presencial para seguimiento y control a las   PQRSDF-Secretaria de transporte y movilidad.                                                   
</t>
  </si>
  <si>
    <t xml:space="preserve">Adelantar dos (2) actividades de sensibilización a los servidores públicos de la normatividad vigente en términos de PQRSDF </t>
  </si>
  <si>
    <t xml:space="preserve">Realizar jornadas de capacitación frente a la normatividad aplicable </t>
  </si>
  <si>
    <t xml:space="preserve">Secretaría General
  </t>
  </si>
  <si>
    <t>Secretaria Jurídica</t>
  </si>
  <si>
    <t>30/06/2021 30/09/2021</t>
  </si>
  <si>
    <t xml:space="preserve">Se evidencia cumplimiento respecto a la ejecucion de las capacitaciones mensuales a las diferentes secretarias y los informes correspondientes. </t>
  </si>
  <si>
    <t>Se relaciona por medio del drive:    1. Actas de reunion referente a las capacitaciones que se realizaron a las diferentes secretarias de la gobernacion de cundinamarca.        2.Actas de reuniones de seguimiento PQRSDF                            3. Informes PQRSDF de abril a agosto 2021</t>
  </si>
  <si>
    <r>
      <rPr>
        <b/>
        <sz val="14"/>
        <color rgb="FF000000"/>
        <rFont val="Arial"/>
        <family val="2"/>
      </rPr>
      <t xml:space="preserve">Subcomponente 4. 
</t>
    </r>
    <r>
      <rPr>
        <sz val="14"/>
        <color rgb="FF000000"/>
        <rFont val="Arial"/>
        <family val="2"/>
      </rPr>
      <t>Normativo y procedimental</t>
    </r>
  </si>
  <si>
    <t xml:space="preserve">Según las evidencias anexadas se evidencia cumplimiento y gestion de las actividades mencionadas en donde hasta el momento han realizado dos mesas de trabajo con diferentes secretarias. </t>
  </si>
  <si>
    <t xml:space="preserve">Se relaciona por medio del drive:    1. Acta de reunion del Segundo comité de atención al usuario                2. Constancia de las bases de datos finalizadas y pendientes por finalizar ante la superintendencia de industria y comercio                             3. Presentacion de power point de las bases de datos                                 4. Acta de  reunión Secretaría de Agricultura y Desarrollo Rural. Tema: Política de Protección de datos personales y cargue  de bases de datos en la SIC                                  5. Pantallazos de solicitudes y correo de tratamiento de datos                6. Reporte de la superintendencia de industria y comercio                       7. Reporte Finalizacion bases de datos 22 de julio                                      8. Acta de reunión para la Planeación de bases de datos         </t>
  </si>
  <si>
    <t>Según las evidencias anexadas se evidencia cumplimiento y gestion de las actividades mencionadas en donde se gestionado las informes, reuniones y socializaciones correspondientes referente a la caracterizacion de los usuarios.</t>
  </si>
  <si>
    <t>Se relaciona por medio del drive:    1. Actas de socializacion de la Línea Operativa Caracterización del Usuario -mayo  y junio                                                      2. Acta de reunion para la  reorganización del Cronograma de Actividades Caracterización del Usuario.                                                     3. Cronograma de caracterizacion          4. Informe de caracterizacion primer semestre 2021                                         5. Informe de avance del progreso de caracterizacion al usuario                  6. Pre- informe de caracterizacion al usuario</t>
  </si>
  <si>
    <r>
      <rPr>
        <b/>
        <sz val="14"/>
        <color rgb="FF000000"/>
        <rFont val="Arial"/>
        <family val="2"/>
      </rPr>
      <t xml:space="preserve">Subcomponente 5. </t>
    </r>
    <r>
      <rPr>
        <sz val="14"/>
        <color rgb="FF000000"/>
        <rFont val="Arial"/>
        <family val="2"/>
      </rPr>
      <t>Relacionamiento con el ciudadano</t>
    </r>
  </si>
  <si>
    <t>Se observa cumplimiento de la actividad mencionada, ademas de que esta se refuerza por medio de pruebas como registro fotografico, cronograma de actividades  y planilla de asistencia.</t>
  </si>
  <si>
    <t>Se anexa el informe de unidad movil del segundo cuatrimestre 2021</t>
  </si>
  <si>
    <t>Según las evidencias anexadas se evidencia cumplimiento y gestion de las actividades mencionadas en la cual se observan los informes de cada una de las ferias realizadas en total 4 referentes a los meses de mayo, junio, julio y agosto del 2021.</t>
  </si>
  <si>
    <t xml:space="preserve">Se relaciona por medio del drive:    1. Informe de feria de servicio meses de mayo, junio, julio y agosto                                                                2. Cronograma de actividades de todas las ferias al año                             3. Pantallazo de micrositio referente a la actualizacion (28 de junio del 2021) de la feria virtual de servicios                                                             4. Cronograma de actividades  de la cuarta feria virtual de servicios                      </t>
  </si>
  <si>
    <t>AVANCE</t>
  </si>
  <si>
    <r>
      <rPr>
        <sz val="14"/>
        <color rgb="FF000000"/>
        <rFont val="Arial"/>
        <family val="2"/>
      </rPr>
      <t xml:space="preserve">Subcomponente 1. </t>
    </r>
    <r>
      <rPr>
        <sz val="14"/>
        <color rgb="FF000000"/>
        <rFont val="Arial"/>
        <family val="2"/>
      </rPr>
      <t>Lineamientos de Transparencia Activa</t>
    </r>
  </si>
  <si>
    <t>Se evidencia cumplimiento de las actividades descritas para el desarrollo de esta actividad, es importante tener en cuenta el resultado del informe “Ley de Transparencia y Acceso a la Información Pública” ITA, realizado por la OCI, el cual refleja un promedio de cumplimiento en la actualización de los micrositios de las entidades de la Gobernación de un 53%.</t>
  </si>
  <si>
    <t>Refieren enlace de Drive en donde se muestra la presentación elaborada por buen gobierno el jueves 06 de 06 de 2021, acta de reunión "Lineamientos para el contenido del menú Participa de la página web", carpeta comprimida "Informe de actualziación página web y micrositios Dirección de Gobierno Digital", carpeta comprimida "reuniones y capacitación instrumentos y gestión de información", carpeta comprimida "capacitación accesibilidad Web", correo solicitud a la Dirección de Gestión Documental capacitación en la herramienta Mercurio, documento evidencias  de reunión con administrador de Isolución.</t>
  </si>
  <si>
    <t xml:space="preserve">Publicar todos los documentos de los procesos contractuales en la plataforma SECOP II dentro de los plazos establecidos </t>
  </si>
  <si>
    <t>En la circular adjunta No. 004 del 10 de agosto de 2021,  indican a todas las entidades de la Gobernación de Cundinamarca, la obligatoriedad de implementar lo establecido en la ley  1437 de 2011 o código de procedimiento administrativo y de lo contencioso administrativo CPACA, a través del numeral 9 de su artículo 3 ¨En virtud del principio de publicidad, las autoridades darán a conocer al público y a los interesados, en forma sistemática y permanente, sin que medie petición alguna, sus actos, contratos y resoluciones, mediante las comunicaciones, notificaciones y publicaciones que ordene la ley, incluyendo el empleo de tecnologías que permitan difundir de manera masiva tal información de conformidad con lo dispuesto en este Código. Cuando el interesado deba asumir el costo de la publicación, esta no podrá exceder en ningún caso el valor de la misma.¨, sin embargo, no hay una evidencia que demuestre la publicación de documentos de los procesos contractuales en la plataforma SECOP II dentro de los pazos establecidos.</t>
  </si>
  <si>
    <t>Refieren enlace de Drive con la circular No. 004 del 10 de agosto de 2021 https://drive.google.com/drive/folders/1A1t3xDLYn0Pjbipm4l4x9iNV3yWy2luP</t>
  </si>
  <si>
    <t>Se observa en la plataforma SUIT la priorización de 145 trámites, comparándolo con el documento anexo "inventario de trámites", se evidencia que los 15 trámites en estado eliminado ya están cargados en la plataforma.</t>
  </si>
  <si>
    <t xml:space="preserve">Refieren enlace de Drive con documento en Excel </t>
  </si>
  <si>
    <t>http://www.cundinamarca.gov.co/Home/SecretariasEntidades.gc/Secretariadeasuntosinternacionales</t>
  </si>
  <si>
    <t>En la página se evidencia la última actualización de la oferta institucional- becas con fecha del 07 de julio de 2021 en donde se encuentra la información de beneficiarios de becas hasta el año 2018, no se evidencia lo relacionado a los años 2019, 2020 y 2021; En cuanto a las convocatorias, se encuentra cargado excel con fecha del 22 de junio de 2021 con información de las convocatorias realizadas durante el año 2020 y el seguimiento, sin embargo, no se encuentra el documento completo y no hay información relacionada al año 2021; en cuanto a la información de ¨quienes somos-estructura organizacional¨  se encuentra actualizado correctamente, con fecha de 01 de septiembre de 2021.Para esta actividad es importante tener en cuenta  los resultados  del informe de ley de transparencia y acceso a la información elaborado por la OCI, donde se evidencia un 47% de avance en la actualización de micrositios por parte de la Sría. de Asuntos Internacionales.</t>
  </si>
  <si>
    <t>Refieren enlace de micrositio de la Secretaría de Asuntos Internacionales en la página de la Gobernación de Cundinamarca</t>
  </si>
  <si>
    <t>Secretaria de Habitat Y Vivienda</t>
  </si>
  <si>
    <t>En la página se evidencia la actualización del micrositio, sin embargo, la OCI realizó el informe de ley de transparencia y acceso a la información ITA en donde se evaluo detalladamente el cumplimiento de la actualización del micrositio,  la Sría. obtuvo un porcentaje de actualziación del 67% motivo por el cual es necesario continuar mejorando y reforazar las actividades en las que se estan presentando incumplimientos.</t>
  </si>
  <si>
    <t>Refieren enlace de micrositio de la Secretaría de Hábitat y vivienda en la página de la Gobernación de Cundinamarca</t>
  </si>
  <si>
    <t>Se evidencia cumplimiento de las actividades descritas, para el cumplimiento de esta actividad, sin embargo, es importante tener en cuenta el resultado del informe de ley de transparencia y acceso a la información ITA, realizado por la OCI, en donde se evalúo detalladamente el cumplimiento de la actualización del micrositio de cada una de las entidades de la Gobernación de Cundinamarca, como resultado a nivel general se obtuvo un 53% en la actualización de micrositios, por lo que es necesario implementar mejoras y cumplir con las actividades que generan incumplimientos.</t>
  </si>
  <si>
    <t>Refieren enlace de Drive con evidencias de la circular No. 002 del 10 de mayo de 2021, la cual hace referencia a la actualización de micrositios y cumplimiento de los lineamientos para publicación y divulgación de contenidos en la web; carpeta comprimida con documento en excel plan de trabajo, documento word con informe avances PAAC, pdf control de asistencia de reunión sobre migración de información de micrositios a nuevas plantillas; carpeta comprimida con documento PDF presentación lineamientos publicación de la gerencia de buen gobierno, PDF con presentación de actualización portal web, PDF agenda mesa temática DG- agosto 2021, excel con la lista de asistentes a la mesa temática y word de la convocatoria a la mesa temática.</t>
  </si>
  <si>
    <t>Se evidencia cumplimiento en las evidencias adjuntas y seguimiento a la actualización de las hojas de vida en el SIGEP para funcionarios y contratistas.</t>
  </si>
  <si>
    <t>Refieren enlace de Drive, donde adjuntan PDF pantallazo de la medición del indicador de eficacia, correo solicitud de la creación de la pieza gráfica(video), PDF correo solicitud actualización pieza gráfica(imagen), Formato JPG con la pieza gráfica ¨Actualzación hoja de vida SIGEP¨, Excel con enlaces SIGEP, PDF correo solicitud actualización hoja de vida y pieza gráfica para todos los funcionarios de la gobernación, Video actualización hoja de vida SIGEP, pantallazo Whatssapp del video enviado a grupo Función Pública, pantallazo de las campañas realizadas a través de correo para solicitar la actualización de la hoja de vida en SIGEP.</t>
  </si>
  <si>
    <r>
      <rPr>
        <sz val="14"/>
        <color rgb="FF000000"/>
        <rFont val="Arial"/>
        <family val="2"/>
      </rPr>
      <t xml:space="preserve">Subcomponente 2. </t>
    </r>
    <r>
      <rPr>
        <sz val="14"/>
        <color rgb="FF000000"/>
        <rFont val="Arial"/>
        <family val="2"/>
      </rPr>
      <t>Lineamientos de Transparencia Pasiva</t>
    </r>
  </si>
  <si>
    <t>Cumplen con las actividades mencionadas,el micrositio se  encuentra actualizado desde el 30 de abril de 2021,cada una de las Secretarías cuenta con la actualización del micrositio. Es importante tener presente que para la próxima verificación se deben haber actualizado los micrositios a fecha 2021, dando cumplimiento a la última circular emitida por la Secretaría de Prensa y Comunicaciones.</t>
  </si>
  <si>
    <t>Adjuntan enlace del micrositio de la Gobernación de Cundinamarca / preguntas frecuentes y enlace Drive en donde se encuentra el PDF de un correo enviado.</t>
  </si>
  <si>
    <t>http://www.cundinamarca.gov.co/Home/SecretariasEntidades.gc/Secretariadehabitatyvivienda/SecViviendaDespliegue/asinfodeinteres/csechabitat_preguntasfrecuentes</t>
  </si>
  <si>
    <t>En el micrositio de la Secretaría de Hábitat y Vivienda/preguntas frecuentes, se evidencia la última actualización con fecha de 30 de noviembre de 2020. Es importante tener presente que para la próxima verificación se deben haber actualizado los micrositios a fecha 2021, dando cumplimiento a la última circular emitida por la Secretaría de Prensa y Comunicaciones.</t>
  </si>
  <si>
    <t>Adjuntan enlace del micrositio de la Gobernación de Cundinamarca / preguntas frecuentes, Secretaría de Hábitat y Vivienda</t>
  </si>
  <si>
    <r>
      <rPr>
        <sz val="14"/>
        <color rgb="FF000000"/>
        <rFont val="Arial"/>
        <family val="2"/>
      </rPr>
      <t xml:space="preserve">Subcomponente 3. </t>
    </r>
    <r>
      <rPr>
        <sz val="14"/>
        <color rgb="FF000000"/>
        <rFont val="Arial"/>
        <family val="2"/>
      </rPr>
      <t>Elaboración los Instrumentos de Gestión de la Información</t>
    </r>
  </si>
  <si>
    <t xml:space="preserve">Elaboración y adopción tres (3)  instrumentos archivísticos del programa de gestión documental:
a) Formato único de inventario documental -FUID
b) Hoja de control de prestamo de documentos 
c) modelo del sistema integrado de conservación
</t>
  </si>
  <si>
    <t>(3)  instrumentos archivísticos</t>
  </si>
  <si>
    <t>Se evidencia cumplimiento en el seguimiento a la actualización del FUID por diferentes Secretarías; en cuanto al control al seguimiento de préstamo de documentos, se evidencia cumplimiento,sin embargo, se debe incluir documento de préstamos realizados durante el 2021. Finalmente, se evidencia cumplimiento del modelo integrado del sistema de conservación, a través de informe PDF y actas de reuniones y mesas de trabajo realizadas.</t>
  </si>
  <si>
    <t>Refieren enlace del Drive, con tres carpetas comprimidas que contienen información referente a Formulario Único de Inventario Documental FUID, Hoja de control préstamo de documentos y Modelo integrado del sistema de Conservación.</t>
  </si>
  <si>
    <t>Se evidencia a través del cronograma, la programación para prestar asistencia técnica  a las entidades del Sector Central de la Gobernación de Cundinamarca y a través de las actas de verificación de aplicación TRD.</t>
  </si>
  <si>
    <t>Refieren enlace del Drive, con carpeta comprimida que contiene información referente al cronograma de visitas de seguimiento y al formato de asistencia técnica.</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</si>
  <si>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</si>
  <si>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</si>
  <si>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</si>
  <si>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Se evidencia que se realizaron las actividades para velar por la publicación y actualización en  la pagina: (https://www.datos.gov.co  -  Datos Abiertos) de:  "los registro de Activos de Información" para lo cual desarrollaron una Guía de Formatos de Instrumentos de gestión de información pública,  un Informe Instrumentos de gestion de la información y documento Excel de  Instrumentos de gestión de información pública 2021, para el "programa de gestión documental" se evidencia documento "MESA TEMATICA 11-11-20",oficio segundo cuatrimestre avance programa de gestión documental y documento para formular un Programa de Gestión Documental – PGD, finalmente para  el Índice de Información Clasificada y Reservada, se realizo una Guía de Formatos de Instrumentos de gestión de información pública ,  Informe Instrumentos de gestion de la información. Logrando el cumplimiento de la actividad.</t>
  </si>
  <si>
    <t>Refieren enlace del Drive con carpeta comprimida "www.datos.gov.co  -  Datos Abiertos) de los siguientes instrumentos archivisticos_  a) Registro de Activos de Información b) Programa de Gestión Documental c) Índice de Información Clasificada y Reservada-20210910" contiene : acta de reunión del 01 de junio de 2021 ¨Actualización instrumentos de gestión de información¨, carpeta con  registros activos de información, carpeta con programa de gestión documental e indice de información clasificada y reservada.</t>
  </si>
  <si>
    <t>No se reporta ejecución para la segunda verificación</t>
  </si>
  <si>
    <t>Se evidencia avance en el cumplimiento de la actividad mediante la publicación de los decretos y ordenanzas departamentales en el micrositio, fecha de última actualización 05 de agosto de 2021</t>
  </si>
  <si>
    <t xml:space="preserve">Refieren enlace del micrositio de la Gobernación de Cundinamarca </t>
  </si>
  <si>
    <r>
      <rPr>
        <sz val="14"/>
        <color rgb="FF000000"/>
        <rFont val="Arial"/>
        <family val="2"/>
      </rPr>
      <t xml:space="preserve">Subcomponente 4. </t>
    </r>
    <r>
      <rPr>
        <sz val="14"/>
        <color rgb="FF000000"/>
        <rFont val="Arial"/>
        <family val="2"/>
      </rPr>
      <t>Criterio diferencial de accesibilidad</t>
    </r>
  </si>
  <si>
    <t>Se evidencia avance de cumplimiento de las actividades mencionadas a través de actas, documentos e informes. A través del acta activación de la instancia operativa se solicitó realizar ajustes en diferentes áreas de la Gobernación de Cundinamarca a la empresa Inmobiliaria y de Servicios logísiticos de Cundinamarca (señalización, adecuación rampas de acceso, Instalación de Loseta podotactil, entre otras) y en el informe se evidencia a través de fotografias el cumplimiento de las solicitudes (el informe no está firmado).</t>
  </si>
  <si>
    <t>Refieren enlace de Drive en donde se muestra documento PDF Oficio, PDF acta activación de la instancia operativa de arreglos institucionales ventanilla hacia adentro, PDF acta primer conversatorio vive, acta Conversatorio ¨LA INCLUSION EN LOS MEDIOS DIGITALES, EFICACIA Y ACCESIBILIDAD, Gobernación de Cundinamarca¨, propuesta técnica- ¨Accesibilidad para la población sorda¨ de FENASCOL, PDF portafolio Servir de interpretación Virtual y PDF portafolio FENASCOL.</t>
  </si>
  <si>
    <t xml:space="preserve">Se evidencia cumplimiento en la actividad en cuanto a la elaboración de la guía diferencial de acceso a la información, faltan evidencias referentes a la socialización e implementación de la guía. </t>
  </si>
  <si>
    <t xml:space="preserve">Refieren enlace de Drive en donde adjuntan PDF circular externa de otorgamiento de beneficios a lo que refiere la ley 1979 de julio 25 de 2019, PDF guia de atención al usuario con enfoque diferencial, pantallazo correo guia diferencial. </t>
  </si>
  <si>
    <r>
      <rPr>
        <sz val="14"/>
        <color rgb="FF000000"/>
        <rFont val="Arial"/>
        <family val="2"/>
      </rPr>
      <t xml:space="preserve">Subcomponente 5.
</t>
    </r>
    <r>
      <rPr>
        <sz val="14"/>
        <color rgb="FF000000"/>
        <rFont val="Arial"/>
        <family val="2"/>
      </rPr>
      <t>Monitoreo del Acceso a la Información Pública</t>
    </r>
  </si>
  <si>
    <t>Se evidencia cumplimiento en la actividad del cliente oculto, en el canal telefóncio, virtual y presencial.</t>
  </si>
  <si>
    <t xml:space="preserve">Refieren enlace de Drive en donde adjuntan carpeta comprimida ¨cliente oculto¨ con documentos word informe cliente oculto canal virtual, canal presencial, formato cliente oculto canal presencial, acta 54 cliente oculto, informe cliente oculto canal telefonico, PDF herramienta cliente oculto 2021 y PDF Acta del 28 de mayo de 2021 reunión equipo de trabajo cliente oculto. </t>
  </si>
  <si>
    <t xml:space="preserve">Informe trimestral  de oportunidad de respuesta
</t>
  </si>
  <si>
    <t>Se evidencia cumplimiento de la actividad mediante los resultados del indicador de oportunidad de respuesta, segundo trimestre socializado en las actas 2021.</t>
  </si>
  <si>
    <t>Refieren enlace de Drive en donde adjuntan carpeta comprimida ¨informes trimestrales PQRSDF¨ con documentos PDF acta de reunión de mayo, junio, julio, presentaciones en power point de las reuniones realizadas en mayo y junio y documento en excel con los reportes de las PQRSDF.</t>
  </si>
  <si>
    <t>1.1   Se evidencia 7 soportes que corresponde a las actas de socialización y capacitación que se adelanto durante el presente año en las provincias de Alto Magdalena, bajo magdalena, Gualiva, Medina, Oriente, Sabana Centro, Rio Negro de las cuales tres se adelantaron en el segundo cuatrimestre, respecto al implementación de la Política Publica Departamental de Participación Ciudadana y mecanismos de participación, la cual se adelantó de manera presencial y virtual a través de la plataforma Zoom, en la que participaron la Contraloría de Cundinamarca, secretaria de Gobierno, cordinada  por la Dirección de asuntos municipales, Registraduría Deptal, Federación Nacional de Concejales, la ESAP, alcaldes, concejales ediles, representantes de veedurías</t>
  </si>
  <si>
    <t xml:space="preserve">Actas de socializacion y capacitaciones </t>
  </si>
  <si>
    <t>Se evidencia 7 soportes que corresponde a las actas de socialización y en la cual se incluye la asistencia a capacitación que se adelantó en las provincias de Alto Magdalena, Bajo Magdalena, Gualiva, Medina, Oriente, sabana Centro, Rio Negro respecto al implementación de la Política Publica Departamental de Participación Ciudadana, mecanismos de participación, Concejos de Juventudes las cuales se adelantón de manera presencial y virtual a través de la plataforma Zoom, con la participacion de la Contraloría de Cundinamarca, secretaria de Gobierno a través de la Dirección de asuntos municipales, Director de Juventudes del Departamento, Registraduría Deptal, Federación Nacional de Concejales, la ESAP, y se capacitaron entre otros alcaldes, concejales ediles, representantes de veedurías, juvenes</t>
  </si>
  <si>
    <t>Se evidencia  oficio de invitacion a celebracion de Convenio de asociacion decreto 092 de 2017 entre la Secretaria de Gobierno de Cundinamarca y la Entidad sin Animo de Lucro ASAL, mediante el cual se desarrolla un proyecto de capacitaciones en el Departamento respecto de las politicas publicas de participacion Ciudadana y mecanismos de participacion desarrollo y aplicacion de la encuesta bienal que permita revisar el alcance e impacto de dichas capacitaciones sobre la imprementacion de las politicas publicas de participacion Ciudadana por unaasignacion presupuestal de $ 571.420.000</t>
  </si>
  <si>
    <t>Oficio de invitacion a celebracion de convenio de asociacion.</t>
  </si>
  <si>
    <t xml:space="preserve">Se evidencia actas de conformacion CAE Comites de Alimentacion Escolar en 97 municipios donde se adelanta el Programa PAE con un consolidado de 216 instituciones educativas Departamentales y la conformacion de veedurias en 41 municipio con ese fin, no ostante de describirse las actividades de avance en las evidencias no se pudo verificar ya que no se observaron que se encontraran en el hitps o drive </t>
  </si>
  <si>
    <t>Actas de conformacion de Comites de alimentacion escolar y de veedurias</t>
  </si>
  <si>
    <t xml:space="preserve">Asistencia tecnica para la creacion de consejos territoriales de participacion ciudadana. </t>
  </si>
  <si>
    <t>No se pudo ingresar al archivo, ya que registro estar vacio</t>
  </si>
  <si>
    <t>No enviaron evidencias</t>
  </si>
  <si>
    <t xml:space="preserve">Se evidencia que se presenta un modelo de cartilla de presupuesto participativo </t>
  </si>
  <si>
    <t>Modelo de cartilla de presupuesto participativo</t>
  </si>
  <si>
    <t xml:space="preserve">Se realizó un diplomado en el componente de participacion ciudadana en alianza con ESAP, IDACO y la secretaria de gobierno. </t>
  </si>
  <si>
    <t>Se evidencia copia de propuesta academica de diplomado conjunto en Gestion del Liderazgo Comunitario como herramienta de la paz y reconcilidor en los territorios con un componente de Participacion Ciudadana con una alianza entre la ESAP, IDACO y Secretaria de Gobierno, Se requiere adelantar acciones de dotacion ocreacion de oficinas.</t>
  </si>
  <si>
    <t>Copia de propuesta academica de diplomado</t>
  </si>
  <si>
    <t>En el micrositik deo de la Secretaria de Gobierno se encuentra publicado un link red de concejales de cundinamarca y de como se puede acceder a la aplicación del Cuncejaap.</t>
  </si>
  <si>
    <t>Link de red de concejales</t>
  </si>
  <si>
    <t>Se evidencia plantilla de reporte, en la cual encabeza con el Direccionamiento Estrategico y Articulado Gerencial, Plan Indicativo en la cual se informa del avance de 7 % de la Participacion Ciudadana, no se observa mas evidencias que permita darle un avance.</t>
  </si>
  <si>
    <t>Plantilla de reporte</t>
  </si>
  <si>
    <r>
      <rPr>
        <sz val="11"/>
        <color theme="1"/>
        <rFont val="Calibri"/>
        <family val="2"/>
      </rPr>
      <t>Realizar acompañamiento al programa de alimentaci</t>
    </r>
    <r>
      <rPr>
        <sz val="11"/>
        <color theme="1"/>
        <rFont val="Calibri"/>
        <family val="2"/>
      </rPr>
      <t xml:space="preserve">ón escolar a través de veedurías municipales </t>
    </r>
  </si>
  <si>
    <t>Se evidencia el acta No 01 del 10 de mayo de 2021 en la cual se adelanto la primera seccion del Consejo Departamental de Participacion Ciudadana de 2021 y igualmente el acta No 02 del 28 de Julio de 2021 donde se adelanto la segunda seccion del Consejo de Participacion Ciudadana dando cumplimiento a la actividad programada</t>
  </si>
  <si>
    <t>Acta de consejo departamental de participacion Ciudadana</t>
  </si>
  <si>
    <t>Se evidencia oficio firmado por el señor Secretario de Gobierno radicado ante la Asamblea Departamental con el radicado No 0003000, cuyo asunto entrega de informe de los avances de la implementacion de la Politica Publica Departamental de Participacion Ciudadana.</t>
  </si>
  <si>
    <t>Oficioradicado en la asamblea departamental</t>
  </si>
  <si>
    <t>Se evidencia oficio de invitacion a celebracion de Convenio de asociacion decreto 092 de 2017 entre la Secretaria de Gobierno de Cundinamarca y la Entidad sin Animo de Lucro  , mediante el cual se desarrolla un proyecto de capacitaciones en el Departamento respecto de las politicas publicas de participacion Ciudadana y mecanismos de participacion desarrollo y aplicacion de la encuesta bienal que permita revisar el alcance e impacto de dichas capacitaciones sobre la imprementacion de las politicas publicas de participacion Ciudadana por una asignacion presupuestal de $ 571.420.000 y en su iten 7 Elaboración del documento metodológico para la aplicación de la encuesta bienal, que permita hacer seguimiento a la implementación de la política pública de participación
ciudadana en el Departamento de Cundinamarca.</t>
  </si>
  <si>
    <t>Oficio invitaciona celebrar convenio de asociacion</t>
  </si>
  <si>
    <t>Se observa  en las evidencias el cumplimiento con lo planificado entre los meses de mayo a agosto, teniendo en cuenta que se relacionan actas e informes de esos meses.</t>
  </si>
  <si>
    <t>PLANIFICACION DEL DESARROLLO INSTITUCIONAL</t>
  </si>
  <si>
    <t>Código: E - PID - FR - 081</t>
  </si>
  <si>
    <t>Versión: 09</t>
  </si>
  <si>
    <t>Fecha de aprobación:  19/08/2021</t>
  </si>
  <si>
    <t>Proceso:</t>
  </si>
  <si>
    <t>Objetivo:</t>
  </si>
  <si>
    <t>Alcance:</t>
  </si>
  <si>
    <t xml:space="preserve">Fecha de aprobación: </t>
  </si>
  <si>
    <t>Identificación del riesgo</t>
  </si>
  <si>
    <t>Análisis del riesgo inherente</t>
  </si>
  <si>
    <t>Evaluación del riesgo - Valoración de los controles</t>
  </si>
  <si>
    <t>Evaluación del riesgo - Nivel del riesgo residual</t>
  </si>
  <si>
    <t>Plan de Acción</t>
  </si>
  <si>
    <t xml:space="preserve">Referencia </t>
  </si>
  <si>
    <t>Objetivo</t>
  </si>
  <si>
    <t>Alcance</t>
  </si>
  <si>
    <t>Causa Inmediata</t>
  </si>
  <si>
    <t>Causa Raíz</t>
  </si>
  <si>
    <t>Descripción del Riesgo</t>
  </si>
  <si>
    <t>Clasificación del Riesgo</t>
  </si>
  <si>
    <t>Frecuencia con la cual se realiza la actividad</t>
  </si>
  <si>
    <t>Probabilidad Inherente</t>
  </si>
  <si>
    <t>%</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</si>
  <si>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</si>
  <si>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</si>
  <si>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</si>
  <si>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</si>
  <si>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</si>
  <si>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</si>
  <si>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</si>
  <si>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</si>
  <si>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</si>
  <si>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</si>
  <si>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</si>
  <si>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</si>
  <si>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</si>
  <si>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</si>
  <si>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</si>
  <si>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</si>
  <si>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</si>
  <si>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</si>
  <si>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</si>
  <si>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</si>
  <si>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</si>
  <si>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</si>
  <si>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Implementación</t>
  </si>
  <si>
    <t>Calificación</t>
  </si>
  <si>
    <t>Documentación</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</si>
  <si>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</si>
  <si>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</si>
  <si>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</si>
  <si>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</si>
  <si>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</si>
  <si>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</si>
  <si>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</si>
  <si>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</si>
  <si>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El gerente de sedes operativas en tránsito de la Secretaría de Transporte y Movilidad, mensualmente debe vigilar y validar la asignación de usuarios de consulta a través de los formatos para la administración de perfiles-utilización de software circulemos.</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</si>
  <si>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</si>
  <si>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</si>
  <si>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</si>
  <si>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</si>
  <si>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</si>
  <si>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</si>
  <si>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</si>
  <si>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</si>
  <si>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</si>
  <si>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</si>
  <si>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</si>
  <si>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</si>
  <si>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</si>
  <si>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</si>
  <si>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</si>
  <si>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</si>
  <si>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</si>
  <si>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</si>
  <si>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</si>
  <si>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</si>
  <si>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</si>
  <si>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</si>
  <si>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</si>
  <si>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</si>
  <si>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</si>
  <si>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</si>
  <si>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</si>
  <si>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</si>
  <si>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</si>
  <si>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</si>
  <si>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</si>
  <si>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</si>
  <si>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</si>
  <si>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</si>
  <si>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</si>
  <si>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</si>
  <si>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</si>
  <si>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</si>
  <si>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</si>
  <si>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</si>
  <si>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</si>
  <si>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</si>
  <si>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</si>
  <si>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</si>
  <si>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</si>
  <si>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</si>
  <si>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</si>
  <si>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</si>
  <si>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</si>
  <si>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</si>
  <si>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</si>
  <si>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</si>
  <si>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</si>
  <si>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</si>
  <si>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</si>
  <si>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</si>
  <si>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</si>
  <si>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</si>
  <si>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</si>
  <si>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</si>
  <si>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</si>
  <si>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</si>
  <si>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</si>
  <si>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</si>
  <si>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</si>
  <si>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</si>
  <si>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</si>
  <si>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</si>
  <si>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</si>
  <si>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</si>
  <si>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</si>
  <si>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</si>
  <si>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</si>
  <si>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</si>
  <si>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</si>
  <si>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</si>
  <si>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</si>
  <si>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</si>
  <si>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</si>
  <si>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</si>
  <si>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</si>
  <si>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</si>
  <si>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</si>
  <si>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</si>
  <si>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</si>
  <si>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Usuarios, productos y practicas , organizacionales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</si>
  <si>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</si>
  <si>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</si>
  <si>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</si>
  <si>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</si>
  <si>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</si>
  <si>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</si>
  <si>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</si>
  <si>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</si>
  <si>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</si>
  <si>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</si>
  <si>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</si>
  <si>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</si>
  <si>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</si>
  <si>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</si>
  <si>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</si>
  <si>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</si>
  <si>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</si>
  <si>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</si>
  <si>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</si>
  <si>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</si>
  <si>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</si>
  <si>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</si>
  <si>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</si>
  <si>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</si>
  <si>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</si>
  <si>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</si>
  <si>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</si>
  <si>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</si>
  <si>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</si>
  <si>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</si>
  <si>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</si>
  <si>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</si>
  <si>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</si>
  <si>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</si>
  <si>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</si>
  <si>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</si>
  <si>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</si>
  <si>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</si>
  <si>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1 de enero de 2021</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</si>
  <si>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</si>
  <si>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</si>
  <si>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</si>
  <si>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</si>
  <si>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</si>
  <si>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</si>
  <si>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</si>
  <si>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</si>
  <si>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</si>
  <si>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</si>
  <si>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</si>
  <si>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</si>
  <si>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</si>
  <si>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</si>
  <si>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</si>
  <si>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</si>
  <si>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</si>
  <si>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</si>
  <si>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</si>
  <si>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</si>
  <si>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</si>
  <si>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</si>
  <si>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</si>
  <si>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</si>
  <si>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</si>
  <si>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</si>
  <si>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</si>
  <si>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</si>
  <si>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</si>
  <si>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</si>
  <si>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</si>
  <si>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</si>
  <si>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</si>
  <si>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</si>
  <si>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</si>
  <si>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</si>
  <si>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</si>
  <si>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</si>
  <si>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</si>
  <si>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</si>
  <si>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</si>
  <si>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</si>
  <si>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</si>
  <si>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</si>
  <si>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</si>
  <si>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</si>
  <si>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</si>
  <si>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</si>
  <si>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</si>
  <si>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</si>
  <si>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</si>
  <si>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</si>
  <si>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</si>
  <si>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</si>
  <si>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</si>
  <si>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</si>
  <si>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</si>
  <si>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</si>
  <si>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</si>
  <si>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</si>
  <si>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</si>
  <si>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</si>
  <si>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30 de Junio de 2021</t>
  </si>
  <si>
    <t>Gerencia de Buen Gobierno
Secretaría de Planeación</t>
  </si>
  <si>
    <t>Actividad cumplida al 100</t>
  </si>
  <si>
    <t>REVISADO</t>
  </si>
  <si>
    <t>Se realiza revision a los procesos contractuales que son radicados en la direccion de contratación de la secretaría juridica 
Se realizó capacitacion a las entidades en MAE, SECOP II, riesgos, supervisa, planeacion contractual</t>
  </si>
  <si>
    <r>
      <t xml:space="preserve">Cuadro de radicacion de procesos contractuales, actas y conceptos 
lik con evidencias de capacitacion </t>
    </r>
    <r>
      <rPr>
        <sz val="14"/>
        <color rgb="FF0070C0"/>
        <rFont val="Arial"/>
        <family val="2"/>
      </rPr>
      <t>https://drive.google.com/drive/folders/10xn6jiXtBj3m4n-HvFdB5E8t4dIUHk6q?usp=sharing       
https://drive.google.com/drive/folders/1zH_zQgRrOkm4tcW3zelAPRo79Vmt0srU?usp=sharing</t>
    </r>
  </si>
  <si>
    <t xml:space="preserve">Se cuenta con la segunda version de la actualizacion del manual de contratación </t>
  </si>
  <si>
    <r>
      <t xml:space="preserve">La segunda version se encuentra en revision. Se anexa al drive  </t>
    </r>
    <r>
      <rPr>
        <sz val="14"/>
        <color rgb="FF0070C0"/>
        <rFont val="Arial"/>
        <family val="2"/>
      </rPr>
      <t>https://drive.google.com/drive/folders/1GI1HkgHADd3cejPXli_Zr5E2s5dGKPjL</t>
    </r>
  </si>
  <si>
    <t xml:space="preserve">Se elaboran de manera cuatrimestral informes de SUPERVISA </t>
  </si>
  <si>
    <r>
      <t xml:space="preserve">Se anexa en drive el informe de supervisa y el informe de seguimiento .  </t>
    </r>
    <r>
      <rPr>
        <sz val="14"/>
        <color rgb="FF0070C0"/>
        <rFont val="Arial"/>
        <family val="2"/>
      </rPr>
      <t xml:space="preserve">https://drive.google.com/drive/folders/189oXkp3HbnMLB55Ew4TreC9hrpQdm5It
https://drive.google.com/drive/folders/1a6llsTZVsDalfabU7kSDalJba9DxAmhw  </t>
    </r>
    <r>
      <rPr>
        <sz val="14"/>
        <rFont val="Arial"/>
        <family val="2"/>
      </rPr>
      <t xml:space="preserve"> </t>
    </r>
  </si>
  <si>
    <t>Las entidades responsables cargan directamente en la herramienta Isolución las actividades correspondientes al mapa de riesgos de corrupción.</t>
  </si>
  <si>
    <t>isolucion</t>
  </si>
  <si>
    <t xml:space="preserve">Mapa de riesgos de corrupción publicado en la página web de la Gobernación, en el PAAC y en Isolucion, asociada a cada proceso. 12 procesos y 14 riesgos de corrupción a la fecha de aprobación de modificación del PAAC y presentados al Comité. Como consta en las actas presentadas en el cuatrimestre anterior, los riesgos publicados en el PAAC y presentados a comité para socialización corresponden a las entidades que participaron y aplicaron la metodología de administración de riesgos de corrupción en las mesas técnicas y que cumplieron con el envío de la matriz en las fechas establecidas. Sin embargo, posterior a la publicación, la Secretaría de Educación remitió los riesgos que había identificado para nuestra revisión, los cuales fueron aprobados pero no se hizo su actualización en el PAAC, pues fueron remitidos en el mes de septiembre. La Gerencia de Buen Gobierno se comprometió a realizar el seguimiento de sus planes de acción en Isolucion. </t>
  </si>
  <si>
    <t>https://www.cundinamarca.gov.co/Home/SecretariasEntidades.gc/Secretariadeplaneacion/SecretariadeplaneacionDespliegue/aspoliyplanprog_contenidos/asplananticorrupcion/cplananticorrupcion_index</t>
  </si>
  <si>
    <t>El mapa de riesgos de corrupción fue divulgado a los integrantes del Comité Institucional de Gestión y Desempeño realizado el 6 de agosto de 2021
El mapa de riesgos de corrupción fue divulgado a los asistentes del Comité Institucional de Modificación del PAAC el 27 de agosto de 2021</t>
  </si>
  <si>
    <t>Acta Comité de Gestión y Desempeño 6 de Agosto de 2021.
https://drive.google.com/drive/folders/1vC4MGTPeA3xX3D2rhVJft0HSn07-mRZb</t>
  </si>
  <si>
    <t>Por parte de la Gerencia de Buen Gobierno, se realizó el seguimiento de acuerdo con su rol. El 22 de octubre se anunció vía correo electrónico desde la Gerencia de Buen Gobierno, el seguimiento a realizarse a partir del 1 de noviembre de los riesgos aprobados en agosto y publicados en el PAAC y los del proceso de desarrollo educativo. 
Se enviará comunicación a Líderes de Procesos y Dinamizadores con el objeto de que con corte a 15 de diciembre de 2021 se registre en la Plataforma Isolución la actividad del cuarto trimestre y sus respectivos soportes o evidencias, y así poder desde la Gerencia de Buen Gobierno realizar la verificación de cumplimiento a partir del 16 de diciembre para cerrar la presente vigencia con un cumplimiento del 100% en lo proyectado.</t>
  </si>
  <si>
    <t xml:space="preserve">https://drive.google.com/drive/folders/1a6llsTZVsDalfabU7kSDalJba9DxAmhw </t>
  </si>
  <si>
    <t>Se realizó la verificación de la totalidad del Plan de Riesgos de Corrupción (16 Riesgos de Corrupción), encontrando que con corte al tercer trimestre de 2021 se ha dado cumplimiento a los planes de mejorqamiento y por ende se puede concluir que tanto los seguimientos como los controles han resultado eficaces, previniendo así la configuración o la materialización de dichos Riesgos. Lo anterior significa que el avance registrado a la fecha es del 75% para la vigencia 2021.
Se enviará comunicación a Líderes de Procesos y Dinamizadores con el objeto de que con corte a 15 de diciembre de 2021 se registre en la Plataforma Isolución la actividad del cuarto trimestre y sus respectivos soportes o evidencias, y así poder desde la Gerencia de Buen Gobierno realizar la verificación de cumplimiento a partir del 16 de diciembre para cerrar la presente vigencia con un cumplimiento del 100% en lo proyectado.</t>
  </si>
  <si>
    <t>Para el caso y teniendo en cuenta que desde usuario externo de la Plataforma Isolucion no es posible acceder al Plan de riesgos de Corrupción, se describe a continuación la ruta para usuarios Internos, como por ejemplo Oficina de Control Interno o Dirección de Evaluación y Seguimiento, desde donde se puede acceder a las evidencias de la actividad realizada: Ingreso a Plataforma Isolucion/Mejora/Reportes/Acciones para Abordar Riesgos/Otros Filtros/ Fecha de Creación 01-01-2021 31-12-2021/ Buscar.</t>
  </si>
  <si>
    <t xml:space="preserve">Por parte de la Dirección de desarrollo organizacional, se revisó y ajusto el formato de revisión al desempeño de proceso, el cual tuvo cambios en el registro y consolidación de la información solicitada para este documento, este formato se cargó en el aplicativo isolucion e inicio su aplicación a los procesos por medio de los equipos de mejoramiento finalizado el segundo trimestre 2021.    </t>
  </si>
  <si>
    <t xml:space="preserve">Diseño y aplicación del formato Contexto Estratégico con los procesos del SIGC, publicada en la Herramienta Isolucion código E-PID-FR-078 y consolidado Ruta Documentación listado temático - Contexto y partes Interesadas. 
http://isolucion.cundinamarca.gov.co/Isolucion/Administracion/frmFrameSet.aspx?Ruta=fi9CYW5jb0Nvbm9jaW1pZW50bzRDdW5kaW5hbWFyY2EvZi9mYTg3OGZhZDZhNWY0OWUxOGU1N2NjNmY5MWE5YjE5MC9mYTg3OGZhZDZhNWY0OWUxOGU1N2NjNmY5MWE5YjE5MC5hc3A=&amp;debug=yes
https://drive.google.com/drive/folders/1vC4MGTPeA3xX3D2rhVJft0HSn07-mRZb
</t>
  </si>
  <si>
    <t xml:space="preserve">Se incluyó dentro de Isolucion los riesgos del Proceso de Desarrollo Educativo, presentados con posterioridad a la modificación del PAAC de agosto. Sin embargo se están gestionando y monitoreando. </t>
  </si>
  <si>
    <t>Riesgos 3901 y 3845 cargados en Isolucion
https://drive.google.com/drive/folders/1vC4MGTPeA3xX3D2rhVJft0HSn07-mRZb</t>
  </si>
  <si>
    <t>Actualizado, con las observaciones de los items 3.1 y 3.2</t>
  </si>
  <si>
    <t>TERCER Seguimiento OCI-2021</t>
  </si>
  <si>
    <t>se registra actualizacion en ISOLUCION riesgo 3902. de manera adicional se anexa carpeta con evidencias identificando los controles</t>
  </si>
  <si>
    <t>https://drive.google.com/drive/folders/1Kfo2WLKFqWF05rehUIZT0DeQnz6fA5ka</t>
  </si>
  <si>
    <t>https://drive.google.com/drive/folders/1JeTaCqTIHkA60Wy4aKZzDUJu4rxtEBUo</t>
  </si>
  <si>
    <t>https://drive.google.com/drive/folders/1j8WeIsl8D8ppfKqMpnG-RorOUyx3urIu</t>
  </si>
  <si>
    <t>https://drive.google.com/drive/folders/1LY37E5dYdkkyl3MM5BXpsNFFZIAbPuzi</t>
  </si>
  <si>
    <t>https://drive.google.com/drive/folders/1iGPs_IRV85fHnK29WfSuB5o52eM22GKR</t>
  </si>
  <si>
    <t>se registra actualizacion en ISOLUCION riesgo 3903 de manera adicional se anexa carpeta con evidencias identificando los controles</t>
  </si>
  <si>
    <t>https://drive.google.com/drive/folders/1A4rJLYhZ6hoNaKHiyBU7ncz_LQKVBKcM</t>
  </si>
  <si>
    <t>https://drive.google.com/drive/folders/189oXkp3HbnMLB55Ew4TreC9hrpQdm5It
https://drive.google.com/drive/folders/1a6llsTZVsDalfabU7kSDalJba9DxAmhw</t>
  </si>
  <si>
    <t>https://drive.google.com/drive/folders/1TrlfrEtJslTQuHXTjvi_rfbuKu2k6FX8</t>
  </si>
  <si>
    <t>https://drive.google.com/drive/folders/1CLKhplh3nAs9I59H2s_gfI6U_RPEc_3d</t>
  </si>
  <si>
    <t>TERCER Seguimiento OCI - 2021</t>
  </si>
  <si>
    <t>Pendiente de resultados al 31 de Diciembre</t>
  </si>
  <si>
    <t>Revisado</t>
  </si>
  <si>
    <t>Para este seguimiento no se aportaron evidencias por lo tanto no se oberva avance</t>
  </si>
  <si>
    <t>Mejora de proceso interno para optimizar los tiempos de trámite</t>
  </si>
  <si>
    <t>https://drive.google.com/drive/folders/1PXG4Akw-yMSxfX1cKtxpvfP6H7rqCEMk
https://drive.google.com/drive/folders/1vC4MGTPeA3xX3D2rhVJft0HSn07-mRZb</t>
  </si>
  <si>
    <t>Se realizaron 3 socializaciones de la estrategia de Rendición de Cuentas: 
* Funcionarios: 31 de Mayo
* Consejo Territorial de Planeación: 24 de Junio
* Oficinas Participación Ciudadana Salud: 30 de Junio
De igual forma, se socializó a través de correo electrónico la estrategia con el gabinete Departamental.
Por otra parte, se emitió un comunicado de Prensa con la publicación de la estrategia aprobada.
Actividad Finalizada.</t>
  </si>
  <si>
    <t>Enlace de Drive con registros de Asistencia, Presentaciones, correo electrónico y comunicado de Prensa:
 https://drive.google.com/drive/folders/1JEkM-CA8oZFcLr4R3Tvkh0rKIIm_8N4Q?usp=sharing</t>
  </si>
  <si>
    <t>Informe:
https://drive.google.com/drive/folders/1UDiHPLVx95bEaqDmbfs-WDgVL5gmLbOs?usp=sharing</t>
  </si>
  <si>
    <t>Se realizó la publiación del informe preparatorio para la Audiencia Pública en la sección de Rendición de Cuentas - Audiencia Pública - Informe preparatorio.
Además, se publicaron los informes preparatorios de los diálogos virtuales.</t>
  </si>
  <si>
    <t>https://www.cundinamarca.gov.co/dependencias/secplaneacion/rendicion-de-cuentas/vigencia-2021/documentos-audiencia-publica/documentos
Virtuales: https://www.cundinamarca.gov.co/dependencias/secplaneacion/rendicion-de-cuentas/vigencia-2021/documentos</t>
  </si>
  <si>
    <t>El informe previo a la Audiencia pública de rendición de cuentas, se publica el día 08 de diciembre de 2021 en el micrositio de la entidad.</t>
  </si>
  <si>
    <t>https://www.cundinamarca.gov.co/Home/SecretariasEntidades.gc/Secretariadedesarrollosoc/SecdeDesaSocDespliegue/asinformaciondeinteres/csecdesarrollo_enlaces+de+interes</t>
  </si>
  <si>
    <t>Se envió por correo electrónico a los grupos de interés de los diálogos de Salud, Reactivación Económica, Región Metropolitana e Infraestructura, así como a los de la Audiencia Pública de Rendición de Cuentas los respectivos informes preparatorios.</t>
  </si>
  <si>
    <t xml:space="preserve">Se enviaron los correos electrónicos con los informes preparatorios a los 116 municipios del departamento y grupos de interés, para que a través de las mesas de participación de niños, niñas y adolescentes puedan participar en la audiencia. </t>
  </si>
  <si>
    <t>Pantallazos de los corresos enviados y documentos que se adjuntaron para difundir en los NNAJ y grupos de interés. https://drive.google.com/drive/folders/1syrCafIbxHUjgKqXXVJBkzhBym76Lo93?usp=sharing</t>
  </si>
  <si>
    <t>Se realiza publicación en página web y redes sociales y medios de comunicación, de las convocatorias de espacios de dialogo y audiencias de rendicón de cuentas.</t>
  </si>
  <si>
    <t>Archivo con piezas graficas de convocatoria de Dialogos y audiencias.
https://www.cundinamarca.gov.co/prensa
https://drive.google.com/drive/folders/1vC4MGTPeA3xX3D2rhVJft0HSn07-mRZb</t>
  </si>
  <si>
    <t>Se realizaron 4 diálogos virtuales: 
* Salud - 30 de Julio
*Reactivación económica - 30 de septiembre
*Región Metropolitana - 10 de noviembre
*Infraestructura - 19 de noviembre</t>
  </si>
  <si>
    <t xml:space="preserve">Se presenta informe de ejercicios - video y listado de asistencia:
https://drive.google.com/drive/folders/1afK3h7lIiJ0m75A0wOy5Noy-S_RH5u7R?usp=sharing
</t>
  </si>
  <si>
    <t>Se realizo la audiencia pública de rendición de cuentas el 2 de Diciembre. Se anexa informe y soportes.</t>
  </si>
  <si>
    <t>Soportes: 
https://drive.google.com/drive/folders/1HKsWleNegq9Q6yYqA67JvyOdDR1Ev3jF?usp=sharing</t>
  </si>
  <si>
    <t>La audiencia pública de Rendición de Cuentas de niños, niñas, adolescentes y jóvenes se realizará el 15 de diciembre en el Auditorio Zea Mays de Chía. Se realizó la gestión y coordinación logística para el evento.</t>
  </si>
  <si>
    <t>Ficha técnica del evento de Rendición de cuentas de NNAJ 
https://drive.google.com/file/d/1XKCkiWAFVHic6PTUz85npSLmFyCL8l23/view?usp=sharing</t>
  </si>
  <si>
    <t>La emisora Dorado Radio realizó la trasminision de los dialogos de rendición de cuentas de los meses de septiembre a Noviembre.</t>
  </si>
  <si>
    <t>Certificación Emisora .
https://drive.google.com/drive/folders/1vC4MGTPeA3xX3D2rhVJft0HSn07-mRZb</t>
  </si>
  <si>
    <t>Se desplegó una estrategia por los 116 municipios sobre rendición de cuentas, participación ciudadana y política pública de NNAJ. Se aporta evidencia de las mesas de trabajo, asistencias y documentos socializados.</t>
  </si>
  <si>
    <t>Se aporta evidencia de las mesas de trabajo, asistencias y documentos socializados. 
https://drive.google.com/drive/folders/1syrCafIbxHUjgKqXXVJBkzhBym76Lo93?usp=sharing</t>
  </si>
  <si>
    <t>Se definió el insumo para evaluar a la mejos secretaría en Rendición de Cuentas. 
Se adjunta matriz con diligenciamiento parcial.
Para el item de participantes estamos a la espera de respuesta por parte de la Secretaría de Prensa, se adjunta correo de solicitud.
Para el componente de control interno, se esperará al informe de evaluación el cual es emitido en el primer trimestre de 2022.
Se definió que el incentivo lo entregará la Secretaría de la Función Pública en el marco del día del servidor público.</t>
  </si>
  <si>
    <t>Soporte de solicitud y matriz diligenciada parcialmente.
https://drive.google.com/drive/folders/1E6zEBKqt_JYB-O640VzEaFnpywrhWi-P?usp=sharing</t>
  </si>
  <si>
    <t>Se realizó el envío de las respuestas a las preguntas recibidas por el buzón de participación de rendición de cuentas de los 4 diálogos.
Por tratarse de informe adelantado, se anexa la remisión de preguntas de la Audiencia a las entidades.</t>
  </si>
  <si>
    <t xml:space="preserve">Se adjunta impresión de correos electrónicos y adjuntos.
https://drive.google.com/drive/folders/1ywwOBxO0ZcSJxZbJSjEGN2GWG50xO-Ov?usp=sharing
</t>
  </si>
  <si>
    <t>Se publicó en la sección web  de preguntas y respuestas de Rendición de Cuentas, las preguntas recibidas en los diálogos de Salud, rectivación económica, región metropolitana e infraestructura.
Las preguntas de la audiencia fueron remitidas a las entidades. Tan pronto se tenga respuesta se procederá a la publicación.</t>
  </si>
  <si>
    <t>https://www.arcgis.com/apps/dashboards/d719fa14d7c545f09902dfd73b69e282
Listado de encuestas parciales:
https://drive.google.com/drive/folders/1-0XVTSOpFPgcpRIzB4J9cyVWIncznrD4?usp=sharing</t>
  </si>
  <si>
    <t xml:space="preserve">Se realiza en coordinación con la Secretaría de planeación, junto al evento de rendición de cuentas general. </t>
  </si>
  <si>
    <t>https://survey123.arcgis.com/share/ce86db9f31064b75b42f2a76f832c56e</t>
  </si>
  <si>
    <t>Se adjunta informe parcial de análsis y recomendaciones teniendo en cuenta que los registros manuales están en proceso de tabulación y no se han logrado la totalidad de encuestas.</t>
  </si>
  <si>
    <t>https://drive.google.com/drive/folders/1x789mzFw0ijojVqvb24_IbiOlQFbcUSx?usp=sharing</t>
  </si>
  <si>
    <t>El informe se realiza una vez se culmine el proceso de rendición de cuentas y se publicará de acuerdo con los terminos de Ley antes el 31 de Enero de 2022.</t>
  </si>
  <si>
    <t>Pendiente</t>
  </si>
  <si>
    <t>Se evidencio 7 soportes correspondientes al cumplimiento de la actividad asi: 1- Comunicado de prensa, respecto a la difusion e implementacion de RC 2021, 2- Consolidado registro asistencia de mayo 31 de 2021, 3 - Correo electronico Socializacion de RC 2021 al Gabinete Departamental con relacion a la participacion en los programas radiales y dialogos virtuales, 4 - Estrategia de RC presentacion Power. 5- Socializacion mediante video de RC funcionarios 2021, 6 - Socializacion Salud sobre el dialogo virtual de RC, 7- Video presentado al Gabinete.</t>
  </si>
  <si>
    <t>Se dio cumplimiento a esta actividad en el II cuatrimestre de acuerdo ha evidencias aportadas</t>
  </si>
  <si>
    <t>Se evidencia en la pagina Web de la Gobernacion de cundinamarca rendimos cuentas se actualizo respecto a la informe preparatorio de dialogos virtuales el 14 de septiembre 2021 reactivacion economica, y region metropolitana, el 4 de noviembre 2021 infraestructura, 17 de noviembre 2021 rendicion de cuentas Gobernacion.</t>
  </si>
  <si>
    <t>Se evidencia en la pagina Web de la Gobernacion de cundinamarca rendimos cuentas se actualizo  el, 17 de noviembre 2021 el informe  desde cundinamarca rendimos cuentas. Informe temas priorizados audiencia de Rendicion de cuentas en 311 paginas</t>
  </si>
  <si>
    <t>Se evidencia que se cuenta con un link en el micrositio de la entidad, donde se publica lo relacionado con el informe previo de rendición publica de cuentas de los niños, niñas adolescente y jovenes y se encuentra entre otros aspectos el informe previo a la audiencia a realizarse el 15/12/2021 dondo cumplimiento a la actividad. presentado por la secretaria de desarrollo e inclusión social de 104 paginas.</t>
  </si>
  <si>
    <t>Se evidencia que se adelanto la remision de los correos electronicos y de los informes preparatorios respecto a las audiencias de salud 15/07/2021,reactivacion economica 27/20/2021, region metropolitana,infraestructura8/11/2021 y audiencia publica 30/11/2021</t>
  </si>
  <si>
    <t>Se verifica la circular No 56 informe preparatorio  de fecha 30 de noviembre de 2021 relacionada al proceso de rendicion de cuentas de niños, niñas, adolescente y jovenes, de igual manera 3 pantallazos de la remision de la convocatoria de las mesas de participacion de rendicion de cuentas  de niños, niñas, adolescentes y jovenes  el 4/12/2021</t>
  </si>
  <si>
    <t>Se verifica 11 soportes donde se observa 1) comunicados de prensa en diferentes medios del departamento, 2) cuñas radiales, 3) evidencia publicacion estrategia, 4) imagen calle 26, 5) soportes de difucion televisión y mensaje de texto, adicinal en la galeria de noticias se adelanto la publicacion de las diferentes secretarias que efectuaron su rendicion de cuentas, como de la divulgacion que se adelanto por  diferentes medios tales como pagina web, redes sociales, medios de comunicacion de la rendicion de cuentas, el cual esta en un consolidado que remitieron en piezas graficas</t>
  </si>
  <si>
    <t>Se evidencia que se adelantaron los dialogos virtuales de infraestructura, reactivacion economica, region metropolitana en el tercer cuatrimestre donde se sportan atravez de videos, informes escritos de las rendicion de cuentas, soportes convocatorias de dialogos, registros de asistencias de los diferentes eventos y informe live del evento de la rendicion de cuentas 2021.</t>
  </si>
  <si>
    <t>Se verifica que se anexan 7 soportes relacionados con la audiencia de la rendicion de cuentas adelantada el 2 de diciembre de 2021 de la siguiente manera: 1- soporte de la convocatoria, 2 - asistencia al evento del 2/12/2021, 3- informe escrito de la audiencia de rendicion de cuentas, 4-Listado de asistencia fisica al evento, 5- Registro fotografico, 6- Reporte de la asistencia virtual, 7- Video de la audiencia publica transmitida en vivo. lo que evidencia que se cumplio con la actividad.</t>
  </si>
  <si>
    <t>Esta actividad de rendicion de cuentas de niños, niños, adolescentes y jovenes se adelantara el 15 de diciembre de 2021, se evidencia que presentan ficha tecnica del evento donde se describe las actividades a desarrollar el 15/12/2021 donde el objetivo es en su propósito la incidencia de la participación ciudadana para generar la socialización por parte de las entidades responsables de la garantía y restablecimiento de los derechos de los niños, niñas, adolescentes y jóvenes del departamento
de Cundinamarca.</t>
  </si>
  <si>
    <t>Se evidencia que la certificacion de la emisora el Dorado radio donde se relacionan las transmisiones que adelanto el programa radial de las diferentes Secretarias que adelantaron su respectiva rendicion de cuentas relacionado fecha de transmision, secretaria, horario y debidamente firmada por el director de medios audiovisuales secretaria de prensa y comunicaciones.</t>
  </si>
  <si>
    <t>Se evidencia soportes de 1) Secretaria de la Mujer y equidad de gerero donde se registra soporte fotografico de capacitacion y socializacion estrategia rendicion de cuentas de 22/10/2021 y el respectivo control de asistencia con 178 participantes, 2) brochure diplomado regimen municipal dictado por la ESAP en convenio con FENACON y la secretaria de Gobierno, 3) presentacion en power point del diplomado, 4) asistencia de diplomado dictado por Idaco.</t>
  </si>
  <si>
    <t>Se evidencia matriz con diligenciamiento parcial, de la estrategia para la selección de la mejor secretaria del departamental en rendicion de cuentas vigencia 2021, en donde se muestra la evaluacion adelantada para la calificacion y puntaje, con su respectivo instructivo en cumplimiento del decreto Deptal 392 de 2020 el cual reglamento el Plan institucional de capacitacion y el plan institucional de estimulos.</t>
  </si>
  <si>
    <t>Se evidencia 7 soportes de los requerimientos de los diferentes dialogos virtuales, dialogos radiales y la audiencia publica, con las respectivas preguntas y respuestas según relacion asi: 1) Dialogos de Salud, 2) reactivacion economica, 3)Region Metropolitana, 4) infraestructura, 5) Audiencia Publica, 6) dialogo radial Control Interno, 7) Gestion del Riesgo donde se evidencia el cumplimiento de la actividad.</t>
  </si>
  <si>
    <t>Se verifica y evidencia la publicacion en la sección web de preguntas y respuestas recibidas en los dialogos virtuales de salud, reactivacion economica, region metropolitana e infraestructura. Donde se encuetra tanto la pregunta como la respuesta dada por las secretarias que han respondido.</t>
  </si>
  <si>
    <t>Se evidencia encuesta de satisfaccion donde se observa la fecha del evento y aparece la descripcion del tratamiento de los datos recolectados de acuerdo a las disposiciones de la ley 1581 de 2012</t>
  </si>
  <si>
    <t>Esta actividad esta programada para el dia 15/12/2021 por lo tanto la evidencia esta por ser incorporada, Se evidencia encuesta de satisfaccion donde se observa la fecha del evento y aparece la descripcion del tratamiento de los datos recolectados de acuerdoa las disposiciones de la ley 1581 de 2012</t>
  </si>
  <si>
    <t>Se evidencia la presentacion de informe parcial del consolidado del análisis relacionado con los diálogos virtuales y radiales 2021 los cuales fueron evaluados teniendo en cuenta la caracteristica de los participantes, frente a las preguntas de la encuesta en la cual presentan las recomendaciones y conclusiones respectivas. y quedando pendiente lo referente a las Audiencia general y de rendición de cuentas de los niños, niñas adolecentes y jóvenes las cuales se están desarrollando en el proceso de la evaluacion.</t>
  </si>
  <si>
    <t>Se evidencio que se publico el informe final en la pagina Web de la secretaria de desarrollo e inclusion social vigencia 2021</t>
  </si>
  <si>
    <t xml:space="preserve">Se completo la socialización de la política publica de partición ciudadana en 15 provincias del departamento.  </t>
  </si>
  <si>
    <t xml:space="preserve">actas y fotografias 
https://drive.google.com/drive/folders/1l6g76b0ZtICwzh99anOzAUgtD-XEPi9v?usp=sharing​ 
</t>
  </si>
  <si>
    <t xml:space="preserve">Dentro de las 15 socializaciones que se han llevado a cabo en el departamento, ha sido incluido un compenente de eleccción de consejos de juventud y mecanismos de participación en conjunto con la gerencia de juventudes del departamento.  </t>
  </si>
  <si>
    <t xml:space="preserve">actas y fotografias 
https://drive.google.com/drive/folders/1l6g76b0ZtICwzh99anOzAUgtD-XEPi9v?usp=sharing​ 
</t>
  </si>
  <si>
    <t>Se destinaron recursos para apoyar la capacitación de los ediles del departamento en el congreso nacional en el mes de  octubre. Se adelantaron convenios con el fin de promover la participacion en el departamento</t>
  </si>
  <si>
    <t xml:space="preserve">presupuesto 2021 en comparacion 2020
https://drive.google.com/drive/folders/1l6g76b0ZtICwzh99anOzAUgtD-XEPi9v?usp=sharing​ 
</t>
  </si>
  <si>
    <r>
      <rPr>
        <sz val="10"/>
        <rFont val="Arial"/>
        <family val="2"/>
      </rPr>
      <t>1</t>
    </r>
    <r>
      <rPr>
        <sz val="8"/>
        <rFont val="Arial"/>
        <family val="2"/>
      </rPr>
      <t xml:space="preserve">. La Secretaría de Educación ha venido adelantando un proceso de comunicación y concertación con la Organización CIVIX de Colombia. CIVIX es una organización de origen canadiense que busca fortalecer el compromiso cívico con la democracia de los jóvenes de Colombia, promoviendo su transformación en ciudadanos activos, participativos, informados, y comprometidos con su rol en la construcción de un mejor país.
CIVIX desarrolla estrategias de aprendizaje experiencial que usan eventos políticos del mundo real y los transforman en procesos pedagógicos que fortalecen el compromiso de profesores y estudiantes con la democracia y la educación cívica. Así, los estudiantes se convierten en agentes de cambio que promueven la transformación de hábitos y comportamientos con sus familias y amigos.
De esta manera la Secretaría de Educación, busca que al mes de mayo, se pueda establecer una alianza estratégica con el fin de aunar esfuerzos y voluntades a través de una articulación pedagógica y de formación centrada en la implementación del programa ‘Convirtiendo Estudiantes en Ciudadanos’ , que permita fortalecer la educación cívica como un medio para fomentar una ciudadanía activa y comprometida, entre docentes, jóvenes y estudiantes del departamento de Cundinamarca. 
</t>
    </r>
    <r>
      <rPr>
        <sz val="10"/>
        <rFont val="Arial"/>
        <family val="2"/>
      </rPr>
      <t>2</t>
    </r>
    <r>
      <rPr>
        <sz val="8"/>
        <rFont val="Arial"/>
        <family val="2"/>
      </rPr>
      <t xml:space="preserve">. Dentro del proceso de participación ciudadana que se adelanta, en las Instituciones Educativas, a través de los Gobiernos Escolares, la Secretaría de Educación, desde las instancias de participación, como el Personero Escolar y el Contralor Escolar, se ha realizado el seguimiento a la elección, a través de la recepción de las actas. 
3. Dentro del proceso de participación ciudadana, en las Instituciones Educativas, a través de los Gobiernos Escolares, la Secretaría de Educación, Dirección de Calidad Educativa,  se adelanta el proceso de acompañamiento permanente en la elección y Posesión de Contralores Escolares, con el seguimiento a cada IED, que garantiza dar cumplimiento a las instancias de participación ciudadana. 
4. Adicionalmente se promovió y realizó conjuntamente entre la Secretaría de Desarrollo e Inclusión Social y la Secretaría de Educación, la capacitacitación sobre el proceso de elección de los consejos municipales de juventud 
5. La Contraloría Departamental con el apoyo de la Secretaría de Educación, Dirección de Calidad Educativa, adelantan el Acto de Posesión de Contralores Escolares.  Actividad a realizarse en el Teatro Antonio Nariño,  el 22 de septiembre de 2021, a las 10 am. 
</t>
    </r>
    <r>
      <rPr>
        <b/>
        <sz val="9"/>
        <rFont val="Arial"/>
        <family val="2"/>
      </rPr>
      <t>6. la Secrtaría de Educación desde el despacho emite la circular No. 00048 del 29 de octubre de 2021, con el fin de establecer las orientaciones sobre la conformación y el funcionamiento de los gobiernos escolares y ejercicio de la autonomía escolar.</t>
    </r>
    <r>
      <rPr>
        <sz val="8"/>
        <rFont val="Arial"/>
        <family val="2"/>
      </rPr>
      <t xml:space="preserve">
De acuerdo a las actividades desarrolladas se considera que se tiene un avance equivalente al </t>
    </r>
    <r>
      <rPr>
        <b/>
        <sz val="11"/>
        <rFont val="Arial"/>
        <family val="2"/>
      </rPr>
      <t>100%</t>
    </r>
    <r>
      <rPr>
        <sz val="8"/>
        <rFont val="Arial"/>
        <family val="2"/>
      </rPr>
      <t>, teniendo en cuenta que se está desarrollando la etapa de planeación y alistamiento
Actas conformación Comité de Alimentación Escolar CAE</t>
    </r>
    <r>
      <rPr>
        <sz val="8"/>
        <color theme="4" tint="-0.249977111117893"/>
        <rFont val="Arial"/>
        <family val="2"/>
      </rPr>
      <t xml:space="preserve"> 79%</t>
    </r>
    <r>
      <rPr>
        <sz val="8"/>
        <rFont val="Arial"/>
        <family val="2"/>
      </rPr>
      <t xml:space="preserve"> DE AVANCE</t>
    </r>
  </si>
  <si>
    <r>
      <rPr>
        <b/>
        <sz val="10"/>
        <rFont val="Arial"/>
        <family val="2"/>
      </rPr>
      <t xml:space="preserve">Archivos anexos
</t>
    </r>
    <r>
      <rPr>
        <sz val="10"/>
        <rFont val="Arial"/>
        <family val="2"/>
      </rPr>
      <t>1</t>
    </r>
    <r>
      <rPr>
        <sz val="8"/>
        <rFont val="Arial"/>
        <family val="2"/>
      </rPr>
      <t xml:space="preserve">. Presentación proyecto CIVIX Secretaría de Educación. 
</t>
    </r>
    <r>
      <rPr>
        <sz val="10"/>
        <rFont val="Arial"/>
        <family val="2"/>
      </rPr>
      <t>2</t>
    </r>
    <r>
      <rPr>
        <sz val="8"/>
        <rFont val="Arial"/>
        <family val="2"/>
      </rPr>
      <t xml:space="preserve">. Consolidado de contralores escolare 2011.
</t>
    </r>
    <r>
      <rPr>
        <sz val="10"/>
        <rFont val="Arial"/>
        <family val="2"/>
      </rPr>
      <t xml:space="preserve">
2.1</t>
    </r>
    <r>
      <rPr>
        <sz val="8"/>
        <rFont val="Arial"/>
        <family val="2"/>
      </rPr>
      <t xml:space="preserve">. Evidencia Gobierno Escolar 2021.  
3.. Listado actualizado de las instituciones educativas con Contralor Escolar posesionado.
4. Circular 36 de citación a la capacitación
5. Comunicado N° 65 de la Dirección de Calidad Educativa, para invitar y convocar al Acto de Posesión Contralores Escolares, en el Teatro Antonio Nariño. 
</t>
    </r>
    <r>
      <rPr>
        <b/>
        <sz val="8"/>
        <rFont val="Arial"/>
        <family val="2"/>
      </rPr>
      <t>6. Circular 00048 del 29 de ocubre de 2021 «orientaciones sobre la conformación y el funcionamiento de los gobiernos escolares y ejercicio de la autonomía escolar»</t>
    </r>
    <r>
      <rPr>
        <b/>
        <sz val="8"/>
        <color rgb="FF0070C0"/>
        <rFont val="Arial"/>
        <family val="2"/>
      </rPr>
      <t xml:space="preserve">
</t>
    </r>
    <r>
      <rPr>
        <sz val="8"/>
        <color rgb="FF0070C0"/>
        <rFont val="Arial"/>
        <family val="2"/>
      </rPr>
      <t xml:space="preserve">
</t>
    </r>
    <r>
      <rPr>
        <sz val="8"/>
        <rFont val="Arial"/>
        <family val="2"/>
      </rPr>
      <t>Se adjunta consolidado y actas de conformación de Comité de Alimentación Escolar CAE al mes de Julio 2021.
Consultar el siguiente link: https://drive.google.com/drive/folders/1ii3FVH_KeZa6IMrK-hBKWd3SqOunrUt6?usp=sharing .
https://drive.google.com/drive/folders/1vC4MGTPeA3xX3D2rhVJft0HSn07-mRZb</t>
    </r>
  </si>
  <si>
    <t>Se desarrolló un modelo de presupuestos participativos el cual fue enviado a la secretaria de hacianda para su visto bueno y posterior socializacion.</t>
  </si>
  <si>
    <t xml:space="preserve">cartilla presupuestos participativos.
https://drive.google.com/drive/folders/1l6g76b0ZtICwzh99anOzAUgtD-XEPi9v?usp=sharing​ 
</t>
  </si>
  <si>
    <t xml:space="preserve">actas 
https://drive.google.com/drive/folders/1l6g76b0ZtICwzh99anOzAUgtD-XEPi9v?usp=sharing​ 
</t>
  </si>
  <si>
    <t xml:space="preserve">app en funcionamiento </t>
  </si>
  <si>
    <t xml:space="preserve">app en funcionamiento 
https://drive.google.com/drive/folders/1l6g76b0ZtICwzh99anOzAUgtD-XEPi9v?usp=sharing​ 
</t>
  </si>
  <si>
    <t>A corte de octubre se logro un avance del 10% del 12%correspondiente a este año</t>
  </si>
  <si>
    <t xml:space="preserve">cuadro de implementacion con evidencias que lo miden 
https://drive.google.com/drive/folders/1l6g76b0ZtICwzh99anOzAUgtD-XEPi9v?usp=sharing​ 
</t>
  </si>
  <si>
    <r>
      <t>Acto administrativo conformación Veedurías Ciudadanas</t>
    </r>
    <r>
      <rPr>
        <sz val="10"/>
        <color rgb="FFFF0000"/>
        <rFont val="Arial"/>
        <family val="2"/>
      </rPr>
      <t xml:space="preserve"> </t>
    </r>
    <r>
      <rPr>
        <sz val="10"/>
        <color theme="4" tint="-0.249977111117893"/>
        <rFont val="Arial"/>
        <family val="2"/>
      </rPr>
      <t>PAE. 29% DE AVANCE</t>
    </r>
  </si>
  <si>
    <t>Acto administrativo conformación Veedurías Ciudadanas PAE.
Se adjunta consolidado y actos administartivos de conformación de Veedurías Ciudadnas PAE. Consultar el siguiente link: 
https://drive.google.com/drive/folders/1ii3FVH_KeZa6IMrK-hBKWd3SqOunrUt6?usp=sharing</t>
  </si>
  <si>
    <t>Se realizaron las sesiones del consejo</t>
  </si>
  <si>
    <t>Actas</t>
  </si>
  <si>
    <t xml:space="preserve">Se entrego informe ante la asamblea </t>
  </si>
  <si>
    <t xml:space="preserve">Informe y acta de entrega </t>
  </si>
  <si>
    <t xml:space="preserve">Se conformo el grupo que diseño la encuesta e inicio la recolecccion de datos </t>
  </si>
  <si>
    <t xml:space="preserve">Actas y encuesta </t>
  </si>
  <si>
    <r>
      <t>1.1</t>
    </r>
    <r>
      <rPr>
        <sz val="7"/>
        <color theme="1"/>
        <rFont val="Times New Roman"/>
        <family val="1"/>
      </rPr>
      <t xml:space="preserve">   </t>
    </r>
    <r>
      <rPr>
        <sz val="11"/>
        <color theme="1"/>
        <rFont val="Calibri"/>
        <family val="2"/>
        <scheme val="minor"/>
      </rPr>
      <t>Se evidencia 4 soportes que corresponde a las actas de socialización y capacitación que se adelanto en las provincias de Gualivá, bajo magdalena, sabana Centro, Rio Negro respecto al implementación de la Política Publica Departamental de Participación Ciudadana y mecanismos de participación, la cual se adelantó de manera presencial y virtual a través de la plataforma Zoom, en la que participaron la Contraloría de Cundinamarca, secretaria de Gobierno, cordinada  por la Dirección de asuntos municipales, Registraduría Deptal, Federación Nacional de Concejales, la ESAP, alcaldes, concejales ediles, representantes de veedurías</t>
    </r>
  </si>
  <si>
    <t>Actas de socializacion de las provincias de Gualiva, Bajo Magdalena, Rio Negro, Sabana Centro Link https://drive.google.com/drive/folders/1OQhFHGCfd7EjeMVSYut_sXK3pAFyy1eo</t>
  </si>
  <si>
    <t>1.2	Se evidencia 4 soportes que corresponde a las actas de socialización y en la cual se incluye la asistencia a capacitación que se adelantó en las provincias de Gualivá, bajo magdalena, sabana Centro, Rio Negro respecto al implementación de la Política Publica Departamental de Participación Ciudadana y mecanismos de participación, la cual se adelantó de manera presencial y virtual a través de la plataforma Zoom, en la que participaron la Contraloría de Cundinamarca, secretaria de Gobierno a través de la Dirección de asuntos municipales, Registraduría Deptal, Federación Nacional de Concejales, la ESAP, y se capacitaron entre otros alcaldes, concejales ediles, representantes de veedurías</t>
  </si>
  <si>
    <t>Actas de socializacion y  asistencia de participantes de las provincias de Gualiva, Bajo Magdalena, Rio Negro, Sabana Centro Link https://drive.google.com/drive/folders/1OQhFHGCfd7EjeMVSYut_sXK3pAFyy1eo</t>
  </si>
  <si>
    <t>1.3	Se verifica 3 acta de reunión el con objeto de adelantar alianzas estratégicas y de cooperación entre la Secretaria de Gobierno con la ESAP, FENACON, Registraduría departamental, donde se adelantó las ofertas Institucionales estableciendo las condiciones institucional a fin de adelantar acciones que beneficien a alcaldías, concejales, funcionarios públicos, integrantes de juntas de  Acción Comunal, ediles, y comunidad en general a través de capacitaciones en relación con participación Ciudadana, formulación proyectos, atención al ciudadanos que permita fortalecer la implementación de la política Publica en el departamento. sin embargo la meta es aumentar en un 20% los recursos destinados para el fomento de la Participacion Ciudadana.</t>
  </si>
  <si>
    <t>Actas de reunion relacionada con las mesa de trabajo para adelantar aliazas. Link 
https://drive.google.com/drive/folders/1OQhFHGCfd7EjeMVSYut_sXK3pAFyy1eo</t>
  </si>
  <si>
    <t>Se evidencia 3 soportes donde la Secretaria de Educación registra carpeta digital de los gobiernos escolares  2021 de las instituciones educativas del municipio no certificados, presentan un consolidado de los contralores escolares 2021 en las provincias, municipios, intituciones y pantallazo de la actividad desarrolladas.</t>
  </si>
  <si>
    <t>LINK DRIVE SECRETARIA DE PLANEACION https://drive.google.com/drive/folders/1yan_ELdhtSvpT5u2fIUnlkug-9sr6BG1?usp=sharing  carpeta participacion Ciudadana.</t>
  </si>
  <si>
    <t>Se evidencia actas de asistencia técnica y de acompañamiento a los municipios que corresponde a los primeros cuatro meses de 2021 en la que se atendieron requerimientos de los municipios en diferentes temas tal como inconformidad en el cobro de impuesto predial, fortalecimiento a veedurías ciudadanas por parte de la Secretaria de Gobierno del departamento a través de la dirección de asuntos municipales.</t>
  </si>
  <si>
    <t>Actas de reunion de llas asistencias atendidas en los diferentes municipios del Departamenteos. Link 
https://drive.google.com/drive/folders/1OQhFHGCfd7EjeMVSYut_sXK3pAFyy1eo</t>
  </si>
  <si>
    <t>No se encuentra evidencias.</t>
  </si>
  <si>
    <t xml:space="preserve">se anexa las actas de socialización y capacitación en las provincias del Departamento, pero se requiere que se remita las acciones adelantadas para darle cumplimiento a la actividad planteada como es acompañamiento a la creacion de oficinas, direcciones </t>
  </si>
  <si>
    <t>https://drive.google.com/drive/folders/1OQhFHGCfd7EjeMVSYut_sXK3pAFyy1eo</t>
  </si>
  <si>
    <t xml:space="preserve">Se anexa pantallazo del aplicativo ConcejAAP y la base de datos de los concejales 2021 pero se requiere dar cumplimiento de la actividad planteada implementando la herramienta tecnologica CONCEJAAP.
</t>
  </si>
  <si>
    <t xml:space="preserve"> Se anexa listado de concejales 2021 y pantallazo del aplicativo concejAAP  link https://drive.google.com/drive/folders/1OQhFHGCfd7EjeMVSYut_sXK3pAFyy1eo</t>
  </si>
  <si>
    <t>Se evidencia informe del avance de la implementación de la Política Publica departamental de Participación Comunitaria dando cumplimiento a la meta 420 del plan de desarrollo a través de la secretaria de Gobierno de diciembre de 2020 donde se describe los avances realizados en relación de la implementación de la política Publica de Participación Ciudadana, donde se describe el plan de implementación, formulación y elaboración del plan operativo a presentar al CODEPS de la política Publica   Dando cumplimiento al art 15 del informe anual de la Asamblea Departamental ordenanza 0106 de 2019</t>
  </si>
  <si>
    <t>Se anexa  informe de avance 2020 link 
https://drive.google.com/drive/folders/1OQhFHGCfd7EjeMVSYut_sXK3pAFyy1eo</t>
  </si>
  <si>
    <t xml:space="preserve"> Se evidencia anexo donde se observa la conformación de los comités y veedurías del programa de alimentación escolar del 2021, describiendo provincia, municipios e instituciones educativas y se verifica de los actos administrativos de  la conformación de las veedurías relacionadas con el PAE. </t>
  </si>
  <si>
    <t>Se evidencia 2 Actos administrativos de conformacion de veedurias y un anexo consolidados de vedurias link https://drive.google.com/drive/folders/1ii3FVH_KeZa6IMrK-hBKWd3SqOunrUt6?usp=sharing</t>
  </si>
  <si>
    <t xml:space="preserve">Se evidencia oficio del 28/04/2021 donde se convoca al primer comité Departamental de Participación Ciudadana a realizarse el 10 de mayo de 2021 y la cual se adelanta la información de la realización de 3 mesas de trabajo donde se encuentran establecidas y discriminadas las funciones </t>
  </si>
  <si>
    <t>Oficio de convocatoria del primer omite de Participacion iudadano link 
https://drive.google.com/drive/folders/1OQhFHGCfd7EjeMVSYut_sXK3pAFyy1eo</t>
  </si>
  <si>
    <t xml:space="preserve">Esta actividad esta programada y se desarrollara para el mes de diccioembre 2021 </t>
  </si>
  <si>
    <t xml:space="preserve">Esta actividad esta programada para desarrolllar a fin de año </t>
  </si>
  <si>
    <t>Tercer seguimiento OCI</t>
  </si>
  <si>
    <t>Se evidencia 1 soporte de socialización de la política pública de participación ciudadana con su formato de registro ya que era la única que faltaba para dar cumplimiento a la actividad propuesta.</t>
  </si>
  <si>
    <t xml:space="preserve">Acta de solización 
No se evidencia lista de asistentes </t>
  </si>
  <si>
    <t>Se evidencia 1 soporte del fortalecimiento de los espacios de participación con su formato de registro ya que era la única que faltaba para dar cumplimiento a la actividad propuesta.</t>
  </si>
  <si>
    <t>Se realizó la invitación a la celebración del convenio de Asociación para incrementon del presupuesto para fortalecer las actividades de participación comunitaria. Con esta se da el cumplimiento del cien por ciento de la actividad.</t>
  </si>
  <si>
    <t>Invitación a celebración a convenio de asociación y ejecución presupuestal</t>
  </si>
  <si>
    <t xml:space="preserve">Esta actividad fue desarrollada en su totalidad en el II cuatrimesntre, completando el cien por ciento de la misma </t>
  </si>
  <si>
    <t>Suministradas en el II cuatrimestre</t>
  </si>
  <si>
    <t>Se atendieron las solicitudes de apoyar las veedurías de las provinicias que así lo hicieron, cumpliendo el cien por ciento de dicha actividad</t>
  </si>
  <si>
    <t xml:space="preserve">Archivo de veedurías realizadas y anexos fotográficos </t>
  </si>
  <si>
    <t xml:space="preserve">Se realizó la revisión e implementación de los presupuestos participativos </t>
  </si>
  <si>
    <t xml:space="preserve">Solicitud de aprobación de presupuesto y reporte mercurio </t>
  </si>
  <si>
    <t xml:space="preserve">Aunque se desarrollaron acciones de integración como un diplomado, no se evidencia el cumplimiento de la actividad propuesta </t>
  </si>
  <si>
    <t>NA</t>
  </si>
  <si>
    <t>El aplicativo ya está implementado y funcionando</t>
  </si>
  <si>
    <t xml:space="preserve">Base de datos de Concejales y App en funcionameinto </t>
  </si>
  <si>
    <t>No se evidencian avances de la implementación de la política pública, salvo la información registrada en la plantilla</t>
  </si>
  <si>
    <t>Plantilla</t>
  </si>
  <si>
    <t xml:space="preserve">Se evidencian actas de comités y veedurías para hacer seguimiento a los programas de alimentación escolar </t>
  </si>
  <si>
    <t>Veedurías y actas de comités</t>
  </si>
  <si>
    <t>Se estableció el Acta número 3 del Consejo Departamental de Participación ciudadana y se realizó seguimiento a la política pública</t>
  </si>
  <si>
    <t>Acta número 3</t>
  </si>
  <si>
    <t xml:space="preserve">De acuerdo a lo reportado en el anterior cuatrimenstre, se dió cumplimiento a la actividad </t>
  </si>
  <si>
    <t>Se realizaron Actas para establecer los modelos de encuestas y se realizaron pruebas pilotos con el diligenciamiento de las mismas; se espera su aplicación final y la evaluación de los resultados</t>
  </si>
  <si>
    <t xml:space="preserve">Actas y pruebas piloto de encuestas </t>
  </si>
  <si>
    <t>Se evidencia última actualización en el micrositio de la Secretaría de Asuntos Interenacionales con fecha del 18 de noviembre de 2021.</t>
  </si>
  <si>
    <t>Se evidencia última actualización en el micrositio de la Secretaría de Hábitat y Vivienda con fecha del 01 de diciembre de 2021.</t>
  </si>
  <si>
    <t>Durante la vigencia se evidenció cumplimiento de la actividad a través de la actualización de la plataforma SUIT.</t>
  </si>
  <si>
    <t>Con las evidencias adjuntas, se logra verificar el cumplimiento de la actualización de la página web y micrositios de las diferentes entidades de la Gobernación de Cundinamarca.</t>
  </si>
  <si>
    <t>Se observa actualización realizada en la página de la Secretaría General durante la vigencia 2021, preguntas frecuentes.</t>
  </si>
  <si>
    <t>No se evidencia actualización y no es posible visibilizar correeo electrónico mencionado en las evidencias.</t>
  </si>
  <si>
    <t>En el micrositio de la Secretaría se evidencia última actualización realizada el 15 de diciembre de 2021.</t>
  </si>
  <si>
    <t>Esta actividad alcanzó el 100% de ejecución en el primer cuatrimestre.</t>
  </si>
  <si>
    <t>Se evidencia cumplimiento de la actividad a través de las evidencias adjuntas. Actas, circulares, correos, informes y matriz de excel.</t>
  </si>
  <si>
    <t>En el micrositio de la entidad se encuentran cargados los actos administrativos actualizados al año 2021, dando cumplimiento a la actividad.</t>
  </si>
  <si>
    <t>En la página se encuentran cargados los decretos y ordenanzas departamentales actualizados al año 2021, dando cumplimiento a la solicitud.</t>
  </si>
  <si>
    <t>Esta actividad alcanzó el 100% de ejecución durante los dos primeros cuatrimestres.</t>
  </si>
  <si>
    <t>La entidad cuenta con la guia de atención al usuario con enfoque diferencial, la cual se ha socializado durante la vigencia, dando cumplimiento a la actividad.</t>
  </si>
  <si>
    <t>Se evidencia la implementación de la estrategia de cliente oculto, dancdo cumplimiento a la actividad.</t>
  </si>
  <si>
    <t>A través de actas de reuniones, informes y presentaciones de las reuniones realizadas, se evidencia cumplimiento de la actividad.</t>
  </si>
  <si>
    <t>Secretaria de habitat y vivienda</t>
  </si>
  <si>
    <t xml:space="preserve">Se brinda acompañamiento constante a los administradores de contenido de las entidades por solicitud para temas de capacitación en el manejo de la plataforma, cargues de información y nuevos requerimientos.
Actualmente se esta realizando el diligenciamiento del Formato esquema de Publicación de Información por micrositio con el fin de inventariar los contenidos y activos de información que se publican.
A través de la autoevaluación de la política de transparencia de MIPG, en Isolución, realizada el 2 de noviembre de 2021, se hizo seguimiento a las actividades y avances en el cumplimiento de la misma, alcanzando un cumplimiento del 89%. Este avance puede verse reflejado en el link. https://isolucion.cundinamarca.gov.co/Isolucion/SST/PanelControlCriterio.aspx?SistemaGestion=134
Se emiten las Circulares 05 y 06 de la Jefatura de Gabinete en la que se insta a las entidades a priorizar la actualización de los micrositios y la migración a las nuevas plantillas en las que trabajó la Dirección de Gobierno Digital
Se realizó reunión con el equipo de la Secretaría de Gobierno para el desarrollo de contenidos del Menú Participa
Se adelantaron reuniones y compromisos para la actualización de los portales de Niños, niños, jóvenes y adolescentes. 
"Con el acompañamiento a la actualización de los micrositios, se prevé que queden 100% actualizados con las nuevas plantillas al finalizar diciembre, y que con la salida del nuevo portal que se tiene prevista para el 9 de diciembre, se vean reflejadas estas actualizaciones también en  los micrositios. 
Hay actividades que en la auto evaluación de la política de transparencia de MIPG que se realiza a través de Isolución se prevén un aumento en su cumplimiento al cierre de la vigencia, derivadas de la actualización de los micrositios y del portal web. "
</t>
  </si>
  <si>
    <t>https://drive.google.com/drive/folders/1vC4MGTPeA3xX3D2rhVJft0HSn07-mRZb</t>
  </si>
  <si>
    <t>La Secretaría de Asuntos Internacionales tiene actualizada la información correspondiente a la oferta institucional, Estructura Organizacional, procedimientos, servicios, oferta institucional en el Micrositio.
La última actualización del Micrositio fue en noviembre.</t>
  </si>
  <si>
    <t>La Secretaría de Hábitat y Vivienda tiene actualizada la información correspondiente a la oferta institucional, circulares, Estructura Organizacional, procedimientos, servicios, oferta institucional , funcionamiento, contratación, entre otra información en el Micrositio.
La última actualización del Micrositio fue el 18 de noviembre.</t>
  </si>
  <si>
    <t>https://www.cundinamarca.gov.co/dependencias/sechabitatyvivienda</t>
  </si>
  <si>
    <t>Se realizó seguimiento a los procesos contractuales publicados en SECOP II de las diferentes dependencias del departamento</t>
  </si>
  <si>
    <r>
      <t xml:space="preserve">se anexa evidencia del seguimiento de las secretarias de Planeación, Competitividad,  ambiente, agricultura y desarrollo rural, riesgos. De la misma forma se anexa link de drive </t>
    </r>
    <r>
      <rPr>
        <sz val="14"/>
        <color theme="4" tint="-0.249977111117893"/>
        <rFont val="Arial"/>
        <family val="2"/>
      </rPr>
      <t xml:space="preserve">https://drive.google.com/drive/folders/1ZSQZVMY1C2sLgZExjQnMk1doKM1lzyaB?usp=sharing </t>
    </r>
    <r>
      <rPr>
        <sz val="14"/>
        <color rgb="FF000000"/>
        <rFont val="Arial"/>
        <family val="2"/>
      </rPr>
      <t xml:space="preserve">   SEGUIMIENTOS A PROCESOS SECOP   </t>
    </r>
    <r>
      <rPr>
        <sz val="14"/>
        <color rgb="FF0070C0"/>
        <rFont val="Arial"/>
        <family val="2"/>
      </rPr>
      <t>https://drive.google.com/drive/folders/1aV5szY_MBMfTzVRxb4TLaQXhcGIB_-Ht</t>
    </r>
  </si>
  <si>
    <t>Inventario de trámites
https://drive.google.com/drive/folders/1rY-0ZPPo-wEIVQtt7vMoFPLL_Zsmog34</t>
  </si>
  <si>
    <t xml:space="preserve">Instalación de certificado de seguridad  en el Portal Web Corporativo
Implementación de diseño gráfico de la sede electrónica de la Gobernación con lineamientos de la resolución 2893 del 2020
Adecuación de la información acorde a la estructura del esquema de publicación definida en la resolucion 1519 del 2020
Instalación de certificado de seguridad  en el aplicativo de Isolucion.
Piloto secretaría de Hacienda para adecuar un trámite digital a la resolucion 2893 del 2020, el tramite seleccionado para este fin es GEVIR
Se prevee la salida del nuevo portal web el 9 de dicimebre. El lunes 6 de diciembre se llevará a cabo una reunión con Gobierno Digital y Gerencia de Buen Gobierno para revisar los avances y definir la salida del nuevo portal we con el cumplimiento de los requisitos que hasta la fecha se han ajustado. 
</t>
  </si>
  <si>
    <r>
      <t>http</t>
    </r>
    <r>
      <rPr>
        <b/>
        <u/>
        <sz val="11"/>
        <color rgb="FFFF0000"/>
        <rFont val="Calibri"/>
        <family val="2"/>
        <scheme val="minor"/>
      </rPr>
      <t>s</t>
    </r>
    <r>
      <rPr>
        <u/>
        <sz val="11"/>
        <color theme="10"/>
        <rFont val="Calibri"/>
        <family val="2"/>
        <scheme val="minor"/>
      </rPr>
      <t>://www.cundinamarca.gov.co/home1
Informe de avance y cumplimiento
http</t>
    </r>
    <r>
      <rPr>
        <b/>
        <u/>
        <sz val="11"/>
        <color rgb="FFFF0000"/>
        <rFont val="Calibri"/>
        <family val="2"/>
        <scheme val="minor"/>
      </rPr>
      <t>s</t>
    </r>
    <r>
      <rPr>
        <u/>
        <sz val="11"/>
        <color theme="10"/>
        <rFont val="Calibri"/>
        <family val="2"/>
        <scheme val="minor"/>
      </rPr>
      <t>://isolucion.cundinamarca.gov.co/Isolucion/PaginaLogin.aspx
http://dev-gevir73.nexura.com/consultas.php
https://drive.google.com/drive/folders/1vC4MGTPeA3xX3D2rhVJft0HSn07-mRZb</t>
    </r>
  </si>
  <si>
    <t xml:space="preserve">1. Durante el cuatrimestre se realizó una capacitación a todos los funcionarios y contratistas del sector central mediante el evento virtual "DINAMO te conecta y deja huella" dictada por el funcionario enlace del DAFP para la Gobernación de Cundinamarca.
2. Durante los  primeros días de los meses de Septiembre, Octubre, Noviembre y Diciembre se ha realizado el envío de la campaña de socialización invitando a los funcionarios a realizar la hoja de vida actualizada en el SIGEP y se ha otorgado asesoría a quien lo requiera en relación a este tema mediante distintos canales de comunicación (correos electrónicos, whatsapp, llamadas, etc).
3.En el mes de noviembre se realiza el envío mediante los agentes virtuales de los grupos de whassapp "Acompañándote en Casa" de la pieza gráfica de las campañas de socialización invitando a los funcionarios a realizar la hoja de vida actualizada en el SIGEP.
</t>
  </si>
  <si>
    <r>
      <rPr>
        <sz val="14"/>
        <rFont val="Arial"/>
        <family val="2"/>
      </rPr>
      <t xml:space="preserve">1.  Se anexa correo electronico de la invitación al evento virtual "DINAMO te cuenta acerca de tu hoja de vida en SIGEP"  y la pieza gráfica utilizada.
</t>
    </r>
    <r>
      <rPr>
        <sz val="14"/>
        <color rgb="FF000000"/>
        <rFont val="Arial"/>
        <family val="2"/>
      </rPr>
      <t xml:space="preserve">
2. Se anexa correos electronicos enviados con las campañas de socialización invitando a los funcionarios a realizar la hoja de vida actualizada en el SIGEP.
3. Se anexa pantallazo del envío del video a los grupos de whassap "Acompañandote en Casa".
https://drive.google.com/drive/folders/1vC4MGTPeA3xX3D2rhVJft0HSn07-mRZb</t>
    </r>
  </si>
  <si>
    <t>Se realizaron las actualizaciones de las preguntas frecuentes del micrositio de la secretaria general  como se puede observar en el la pagina wed y micrositio de la secretaria</t>
  </si>
  <si>
    <t>https://www.cundinamarca.gov.co/Home/SecretariasEntidades.gc/Secretariageneral/SecreGralDespliegue/ascentrodoc_contenidos/contratacion/index/!ut/p/z1/lZDRb4IwEMb_InNXigqPoFgBHQuLWvtiGkDXZLYEm8X416-aPWxZAvOe7pLf993dBwI4CC0_1UlaZbT8cPNeTA45YQlZ-uQFkzzBaJHFASVvxPcp7B4A_qoI49KLKSIrPBDP6386_U_fA4h--2xogUvA69az9QlEK-37SOmjAS4vVaNtZ2pTHSqjbaNVbS7A730nraxcfMCVrpurO1E8ltAgcIkgyXCRzTEK8JWUJPS2Jf4B2B1g-XJaUIaYjr-BvpiHHm3Pmw2_reIwVekX2Or4vw!!/?1dmy&amp;current=true&amp;urile=wcm%3apath%3a%2Fsechacienda%2Fcontenido%2Fasinfodeinteres_contenidos%2Fsechacservalciud_pregfrec_preguntasfrec</t>
  </si>
  <si>
    <t>Se envió correo electrónico al Gabinete Departamental recordando la obligación de actualizar continuamente el apartado de preguntas frecuentes en la página web. Actualmente se encuentra en actualización los micrositios y página web , debido a esto no se visualiza en su totalidad la información  .</t>
  </si>
  <si>
    <t>Se Adjunta correo electronico enviado al Gabinete Departamental. 
https://www.cundinamarca.gov.co/Home/ServCiud.ventanilla/ServiciosCiudadano.gc/asglosario_contenidos/cgober_preguntasfrecuentes</t>
  </si>
  <si>
    <t>La Secretaría de Hábitat y Vivienda tiene actualizada la información en el Micrositio, correspondiente a las Preguntas Frecuentes.
Se actualizó la información en el Micrositio el 19 de septiembre de 2021</t>
  </si>
  <si>
    <t>Actividad cumplida al 100%</t>
  </si>
  <si>
    <t>En el año 2021, la Dirección de Gestión Documental, implemento y realizó seguimiento del  a) Formato único de inventario documental -FUID, en las dependencias del sector central de la Gobernación de Cundinamarca. En cuanto a la implementación y adopción de la b) Hoja de control de préstamo de documentos, el formato se implementó en la Dirección de Gestión Documental.   La Dirección de Gestión Documental se encuentra en la fase de implementación del c) modelo del sistema integrado de conservación, para el segundo cuatrimestre se ejecutaron varias actividades del plan de conservación a largo plazo, se compilo la información y se elaboró un informe con las evidencias correspondientes al programa de almacenamiento y re almacenamiento, capacitación y sensibilización, saneamiento ambiental.</t>
  </si>
  <si>
    <t>https://drive.google.com/drive/folders/1BTKH3N9G3m1DD23IKqnyA4NSk-51NYx7</t>
  </si>
  <si>
    <t>Las visitas de verificación de aplicación de las Tablas de Retención Documental (TRD), son una herramienta que nos permite evidenciar,  medir y controlar la implementación de este instrumento en el sector central de la Gobernación de Cundinamarca.
La Dirección de Gestión Documental en cabeza de la Secretaria General, realizo cuatro cronogramas trimestrales de visitas con el fin de abarcar el 100%  de las dependencias del sector central de la Gobernación de Cundinamarca, en aras de promover la adecuada organización y la gestión documental.        
En consecuencia a lo anterior la dependencia creo diferentes formatos de control de estricto cumplimiento  con el fin de mitigar la perdida de información,  por ello  el denominado equipo de visitas del area se encarga de verificar su diligenciamiento y la adecuada organización de los archivos de gestión.
En el marco de la implementación  de las Tablas de Retención Documental (TRD) en el sector central de la gobernación de Cundinamarca, se realizaron IV cronogramas de visitas con una ejecución actual en el presente año del 96%  debido ocho dependencias de la secretaria de transporte y movilidad solicitaron reprogramación para la semana comprendida entre el 29 de noviembre al 03 de diciembre, aduciendo  que actualmente no cuentan con personal a cargo para realizar estas actividades
Realizada  la programación  se alcanzó un  porcentaje de cumplimiento del 86%  hasta el tercer trimestre del presente año,  debido a que como se mencionó anteriormente el IV  trimestre aún se encuentra en proceso de  ejecución, por tanto no es posible realizar una medición de indicadores hasta  la fecha actual.
Dicho lo anterior la dirección en cabeza de la Secretaria General ha logrado significativos avances en materia de gestión documental a nivel central, que nos obliga a seguir trabajando en la mejora continua de todos nuestros procedimientos, logrando una optimización de procesos en pro de buscar siempre la eficiencia y la eficacia en materia de Gestión Documental.</t>
  </si>
  <si>
    <t>https://drive.google.com/drive/folders/1qHxpLuhDs_UeUuHB3yE_NeKOGtSlJiiM</t>
  </si>
  <si>
    <t xml:space="preserve">Los instrumentos de gestión de información son una de las principales disposiciones que introduce la Ley de Transparencia y del Derecho de Acceso a la Información.
En la vigencia del año 2021, se realizó el proceso de actualización e implementación de los formatos de activos de información pública, índice de información clasificada y reservada, esquema de publicación y el programa de gestión documental.
ETAPA 1: Identificación y elaboración de los instrumentos para la gestión de la información de la gobernación de Cundinamarca.
• Se realizan reuniones periódicas con el equipo interdisciplinario de la dirección 
de gestión documental para la elaboración de los instrumentos
ETAPA 2: Cargue de los instrumentos a proceso documental en el sistema 
Isolución, donde se normalizaron los formatos A-GD-FR-021 Esquema de publicación, A-GD-FR-022 Índice de información clasificada y reservada y A-GD-FR-023 registro de activos de información.
ETAPA 3: Socialización de formatos y convocatoria a capacitación de diligenciamiento.
Se socializa la circular 42 de la Secretaria General de la Gobernación de Cundinamarca, donde se solicita el diligenciamiento formatos instrumentos de 
gestión de la información y se convoca a capacitación de diligenciamiento a los gestores documentales de la gobernación de Cundinamarca.
ETAPA 4: Capacitación de diligenciamiento de los instrumentos.
• Se capacita en el diligenciamiento de los instrumentos a los gestores documentales de la Gobernación de Cundinamarca.
El programa de gestión documental, se actualizó en la página web, en el micrositio de la secretaría General, Gestión Documental, de igual manera se realiza la solicitud a la Secretaría de planeación para la corrección del enlace de datosabiertos.gov.co frente a los instrumentos de gestión de información.
</t>
  </si>
  <si>
    <t>https://drive.google.com/drive/folders/13B4qqhcVBzOj_yxy4gt_dIMhxa8DQCjr</t>
  </si>
  <si>
    <t>La Secretaría de Hábitat y Vivienda actualizó la información en el Micrositio (Centro documental), correspondiente a los Actos Administrativos (Resoluciones y circulares).
Se actualizó la información en el Micrositio el 19 de septiembre de 2021</t>
  </si>
  <si>
    <t>https://www.cundinamarca.gov.co/dependencias/sechabitatyvivienda/centro-documental/Resoluciones
https://www.cundinamarca.gov.co/dependencias/sechabitatyvivienda/centro-documental/Circulares</t>
  </si>
  <si>
    <t>La Secretaría general realizó ajustes en el micrositio de la Gobernación de Cundinamarca, para brindar acceso a las personas a los decretoos y ordenanzas ya estan publicados en la pagina anterior y en la nueva</t>
  </si>
  <si>
    <t>http://cundinet.cundinamarca.gov.co:8080/Aplicaciones/Gobernacion/CentroDocumental/documental.nsf/$$viewTemplateDefault?OpenForm&amp;BaseTarget=_self</t>
  </si>
  <si>
    <t>La Secretaría de las TIC realizó ajustes en la página principal de la Gobernación de Cundinamarca, para brindar acceso a las personas con discapacidad visual(Menú en la parte izquierda de la página que inluue contraste, aumentar o disminuir el tamaño de la letra, centro relevo y busqueda por voz) Desde la Secretaría General se realizaron talleres vivenciales con los servidores públicos de la Gobernación, el personal de vigilancia, serviciones generales y digitadores de la EIC con el objetivo de impactar la actitud y el comportamiento de los servidores frente a las personas con discapidad.</t>
  </si>
  <si>
    <t>https://www.cundinamarca.gov.co/dependencias/secgeneral/transparencia/planes-de-mejoramiento</t>
  </si>
  <si>
    <t>Se cuenta con la guía de acceso diferencial, la cual fue actualizada con la atención preferencial al veterano de guerra de acuerdo a artículo 2 de la Ley 1979 de 2019 "POR MEDIO DE LA CUAL SE RECONOCE, RINDE HOMENAJE Y SE OTORGAN BENEFICIOS A LOS VETERANOS DE LA FUERZA PUBLICA Y SE DICTAN OTRAS DISPOSICIONES”, también se incluyó los lineamientos para accesibilidad de la información en la página web y los documentos emitidos por la Gobernación. La guía se  ha difundido a través de los talleres vivenciales y las capacitaciones de Protocolo de Atención al Usuario.</t>
  </si>
  <si>
    <t>https://drive.google.com/drive/folders/10sHbMrsRJREoWNMp1P1TNofOEkJemkeE?usp=sharing</t>
  </si>
  <si>
    <t>Se anexan informes de la estrategia realizada en los canales presencial, virtual y telefónico y bases de datos diligenciadas por los servidores públicos que realizaron el ejercicio.</t>
  </si>
  <si>
    <t>https://drive.google.com/drive/folders/1hKzC6HgWs2R5y5qaf-N5g-egDgv9H5qb?usp=sharing</t>
  </si>
  <si>
    <t>Se cuenta con informes del mes de octubre y noviembre, de acuerdo a los tiempos establecidos el informe del Indicador de Oportunidad en la Respuesta del último trimestre y del mes de diciembre quedan pendientes para subir en la carpeta de evidencias.</t>
  </si>
  <si>
    <t>https://drive.google.com/drive/folders/1sS6_7vUz_NLRG24vWPjowu4fxp_TJdTJ?usp=sharing</t>
  </si>
  <si>
    <t>Durante la vigencia se adelantaron diferentes actividades con el fin de actualizar la información del portal web y  micrositios correspondientes a las diferentes entidades de la Gobernación de Cundinamarca, para este cuatrimestre, se evidencia cumplimiento a través de:
 Circular No. 006 enviada el 28 de octubre correo enviada el día 15 de octubre citando a segundo a la autoevaluación política transparencia; acta de reunión del 19 y 26 de octubre sobre lineamientos portal web NNAJ; correo enviado el día 05 de noviembre citando a reunión para linamientos portal web NNAJ; circular No. 005 enviada el 10 de noviembre; listado de asistencia de reunión sobre manejo nuevas plantillas macrositios del 16 de noviembre de 2021correo enviado el 3 de diciembre citando a reunión para seguiminto del cumplimiento a la ley 1712.</t>
  </si>
  <si>
    <t>Durante la vigencia se evidenció el cumplimiento de la actividad a través de diferentes actividades realizadas con las Secretarías con el fin de establecer los lineamientos para realizar el seguimiento al SECOP II:
correos, circulares, bases de datos con información de los seguimientos realizados.</t>
  </si>
  <si>
    <t>Se evidencia cumplimiento de la actividad a través de las evidencias adjuntas
- correo electronico de la invitación al evento virtual "DINAMO te cuenta acerca de tu hoja de vida en SIGEP"  y la pieza gráfica utilizada.
-correos electronicos enviados con las campañas de socialización invitando a los funcionarios a realizar la hoja de vida actualizada en el SIGEP.
-Pantallazo del envío del video a los grupos de whassap "Acompañandote en Casa"</t>
  </si>
  <si>
    <t>A través de las evidencias presentadas durante la vigencia se logró verificar la implementación de los tres elementos archivisticos, para este cuatrimestre el cumplimiento de la actividad se vio reflejado con:
- Informe de avance del sistema integrado de conservación SIC plan de conservación.
- FUID diligenciado y entragado oor diferentes dependencias de la entidad.</t>
  </si>
  <si>
    <t>A través de las evidencias presentadas durante la vigencia se logró verificar el cumplimiento de la actividad.
 De acuerdo con el informe presentado, se concluye que se realizaron las visitas correspondientes para realizar la transferencia  alcanzando un  porcentaje de cumplimiento del 86%  hasta el tercer trimestre del presente año,  debido a que el IV  trimestre aún se encuentra en proceso de  ejecución.</t>
  </si>
  <si>
    <t>Los protocolos de Atención cuentan con actualizaciones y nuevas piezas publicitarias, diseñado y publicado en la página web de la Gobernación de Cundinamarca.</t>
  </si>
  <si>
    <t>https://drive.google.com/drive/folders/1iawtbJukQq6ejHcHU-f6WYkuy2pTmqfN?usp=sharing</t>
  </si>
  <si>
    <t>Se desarrollaron las capacitaciones  en los meses septiembre, octubre y noviembre.  Se cuenta con informe consolidado del mes de septiembre, octubre y noviembre con sus actas.</t>
  </si>
  <si>
    <t>https://drive.google.com/drive/folders/1ySANrC6dOLKrCpSfltVzh-fxaajC030O?usp=sharing</t>
  </si>
  <si>
    <t>En el micrositio de la secretaria general parte banner atención al ciudadano se cuenta con los link del SUIT donde se encuentran registrados todos los trámites y Opas con información actualizada  y el enlace al  portal único del estado Colombiano gov.co.</t>
  </si>
  <si>
    <t>https://www.cundinamarca.gov.co/atencion-y-servicio-a-la-ciudadania/tramites/tramites-otros-procedimientos-administrativos</t>
  </si>
  <si>
    <t>La Secretaría de Asuntos Internacionales tiene actualizada la información correspondiente a la oferta institucional, canales de atención, comunicados de prensa, las becas y convocatorias que se han vencido se van borrando del registro del sistema. 
La última actualización del Micrositio fue en noviembre</t>
  </si>
  <si>
    <t>La Secretaría de Hábitat y Vivienda tiene actualizada la información correspondiente a la oferta institucional, canales de atención, normatividad, entre otra información, en el Micrositio.
La última actualización del Micrositio fue el 19 de noviembre</t>
  </si>
  <si>
    <t>https://www.cundinamarca.gov.co/Home/calendario-cundinamarca/interna/gobernacion</t>
  </si>
  <si>
    <t xml:space="preserve">
La Secretaría de Asuntos Internacionales tiene actualziada la información de eventos a realizarse y que son de interés para nuestros usuarios.</t>
  </si>
  <si>
    <t>La Secretaría de Hábitat y Vivienda para el tercer cuatrimestre no cuenta con calendario de actividades y eventos relacionados con el sector. 
Las actividades se desarrollan a medida que se presentan eventos por demanda.
Sin embargo se tiene actualziada la información de eventos a realizarse y que son de interés para nuestros usuarios.</t>
  </si>
  <si>
    <t>https://www.cundinamarca.gov.co/dependencias/sechabitatyvivienda/servicios-al-ciudadano/calendario-de-actividades</t>
  </si>
  <si>
    <t>La Secretaría de las TIC realizó ajustes en la página principal de la Gobernación de Cundinamarca, para brindar acceso a las personas con discapacidad visual(Menú en la parte izquierda de la página que incluye contraste, aumentar o disminuir el tamaño de la letra, centro relevo y búsqueda por voz) Desde la Secretaría General se realizaron talleres vivenciales con los servidores públicos de la Gobernación, el personal de vigilancia, servicios generales y digitadores de la EIC con el objetivo de impactar la actitud y el comportamiento de los servidores frente a las personas con discapacidad.</t>
  </si>
  <si>
    <t>https://drive.google.com/drive/folders/14OlcAgex_W2cVhOlAvGdP9oFEFz06sZX?usp=sharing</t>
  </si>
  <si>
    <t>Se reconoce las metas del tercer cuatrimestre y se plasma en el informe informe y se consolida las actividades y se desarrolla en la estrategia de Lenguaje Claro, número servidores de capacitados y certificados por el DNP durante la actual vigencia.  Además, 2 actas de laboratorios de simplicidad de documentos trabajados con la Secretaría de Hacienda  un total de 6 documentos y Secretaría de Prensa 2 documentos.</t>
  </si>
  <si>
    <t>https://drive.google.com/drive/folders/1ridIPsnZb2BumqBbCs8xkBn5e2BMrcVM?usp=sharing</t>
  </si>
  <si>
    <t>Se consolida el informe del Indicador de Oportunidad en la respuesta del tercer trimestre (publicado en Isolución y página web de la Gobernación). Se anexan actas e informes de la reunión de administradores de los meses septiembre, octubre y noviembre. (queda pendiente último informe trimestral, acta e informes del mes de diciembre)</t>
  </si>
  <si>
    <t>https://drive.google.com/drive/folders/15DtllprFeIHcyCzdEgfJNW_ftxYdm3l3?usp=sharing</t>
  </si>
  <si>
    <t>Se realizaron capacitaciones y sensibilización en el manejo del aplicativo mercurio y actas de administradores de PQRSDF de los meses septiembre, octubre y noviembre.</t>
  </si>
  <si>
    <t>https://drive.google.com/drive/folders/1U-nnTgQIbZJmBT2x156xmeVB2InM80fU?usp=sharing</t>
  </si>
  <si>
    <t>Durante el tercer cuatrimestre se desarrolló capacitación y sensibilización de la normatividad y los términos vigentes de PQRSDF a las Secretarías de Planeación, Ambiente e Integración Regional</t>
  </si>
  <si>
    <t>https://drive.google.com/drive/folders/1XGfjYHcwIby4bw9EKO68E5SmWVrIxAaM?usp=sharing</t>
  </si>
  <si>
    <t>Se realiza presentación ante el tercer comité de atención al Usuario.  Adicionalmente, se anexa acta de reunión extraordinaria para trabajar con las diferentes Secretarías la Política de Protección de Datos Personales y la recolección de información acerca de las acciones realizadas por cada Secretarías durante la vigencia.(se anexan pantallazos correos de trazabilidad)</t>
  </si>
  <si>
    <t>https://drive.google.com/drive/folders/1XdIUG47UiccJpw1Zm2U8RyNLAzgbg8nS?usp=sharing</t>
  </si>
  <si>
    <t>Para el tercer cuatrimestre se consolido el informe final de la caracterización de los usuarios de acuerdo a la información recaudada a partir de la encuesta de satisfacción.</t>
  </si>
  <si>
    <t>https://drive.google.com/drive/folders/1Ch2fYj8iixdz09Xh4BWWGEJ3R8d9wlQP?usp=sharing</t>
  </si>
  <si>
    <t>Se realizo la construccion del informe  de la salida de la unidad móvil de la Secretaría de Transporte y Movilidad con los municipios visitados y el número de usuarios atendidos durante los meses de septiembre y octubre</t>
  </si>
  <si>
    <t>https://drive.google.com/drive/folders/1yrmyqhaNyPV6BPCkguAhLTkXMUtuPWXU?usp=sharing</t>
  </si>
  <si>
    <t>La Secretaría de Hábitat y Vivienda participó en la Feria Presencial de Vivienda de Interés social y prioritario en el Municipio de Sopó, realizada el 31 de octubre de 2021.
La Secretaría de Hábitat y Vivienda participó en la Feria Presencial de Vivienda en el Municipio deTena el 29 de Octubre de 2021r</t>
  </si>
  <si>
    <t>Registro fotográfico
Acta de Reunión
Listado de Asistencia
https://drive.google.com/drive/folders/1vC4MGTPeA3xX3D2rhVJft0HSn07-mRZ</t>
  </si>
  <si>
    <t>Se adjuntan como evidencia los informes de las ferias virtuales de servicio realizadas durante el cuatrimestre dando así cumplimiento a la estrategia de desconcentración del servicio.</t>
  </si>
  <si>
    <t>https://drive.google.com/drive/folders/1bo_7k7VSzV3FTKYwKi7xItbnu1PwcqFK?usp=sharing</t>
  </si>
  <si>
    <t>Secretaría de habitat y vivienda</t>
  </si>
  <si>
    <t>Se dio cumplimiento a esta actividad en la evaluación relizada para el segundo cuatrimestre</t>
  </si>
  <si>
    <t>Se da cumplimiento a la actividad a través de las actas de las capacitacioens realizadas.</t>
  </si>
  <si>
    <t>La ultima modificación se realizó el 21 de junio de 2021 de acuerdo a la información que aparece en el micrositio.</t>
  </si>
  <si>
    <t>Se puede evidenciar la información actualizada a traves del micrositio.</t>
  </si>
  <si>
    <t>Por medio de las actas de capacitacion se puede corroborar el cumplimiento de lo descrito en las actividades.</t>
  </si>
  <si>
    <t>Se encuentran los documentos descritos en la actividad dentro de la carpeta.</t>
  </si>
  <si>
    <t>Se encuentran las actas e informe del tercer trimestre del año 2021.</t>
  </si>
  <si>
    <t>Se evidencian los documentos mencionades en las actividades  sobre capacitaciones y sencibilizacion en el aplicativo mercurio y actas de PQRSDF.</t>
  </si>
  <si>
    <t>Se encuentran las actas de las capacitaciones y sencibilizaciones mencionadas en la actividad.</t>
  </si>
  <si>
    <t>Las actas entregadas como evidencia no se encuentran firmadas, solo tienen nombre de quien elaboro.</t>
  </si>
  <si>
    <t>Se encuentra como evidencia la caractiri.</t>
  </si>
  <si>
    <t>Se cuenta con el documento de caracterizacion.</t>
  </si>
  <si>
    <t>El link entregado como evidencia, no se encontró la URL solicitada en este servidor.</t>
  </si>
  <si>
    <t>Se cuenta con 7 informes de ferias virtuales de servicio.</t>
  </si>
  <si>
    <t>TERCER SEGUIMIENTO OCI 2021</t>
  </si>
  <si>
    <t>Actividad cumplida en el primer cuatrimestre</t>
  </si>
  <si>
    <r>
      <t xml:space="preserve">1) Se evidencia cronograma y desarrollo de 7 temas de  capacitación y 21 sesiones, sobre SECOP I, SECOP II y TVEC) y la promoción de la transparencia en la publicación de los procesos contractuales
Para el mes de julio  se observa  asistencia de 237 funcionarios entre contratistas y personal de planta, los temas a tratar en dichas capacitaciones fueron: Cargue y desarrollo de proceso SECOP II, Registro y configuración de la cuenta de entidad estatal SECOP II, Generalidades del sistema de compra pública, Plan anual de adquisiciones SECOP II.
Se observaron  “seguimientos secretaria de ambiente LP” en la hoja SI-LP-GOB-001, “SEGUIMIENTO INSTITUCIONAL A LA GESTIÓN EN SECOP EXPEDIENTE ÚNICO DE CONTRATOS MODALIDAD DE SELECCIÓN LICITACIÓN PÚBLICA” donde se evidencia seguimiento a tres procesos así: SA-LP-002-2021, SA-LP-001-2021, SA-LP-002-2021 (Presentación de oferta). Para el proceso SA-LP-002-2021 se realizó prueba dando como resultado que el formato no esta debidamente diligenciado ya que en “Aviso de convocatoria no se encuentra verificado toda vez que en la publicación SECOP tiene fecha del 16/06/2021 y el registro de seguimiento está fechado del 23 de julio de 2021”
2) En el archivo "Base de datos de radicacion procesos contractuales" se observa la radicacion  de   349 procesos para lso meses septiembe, octubre y noviembre,  en las difennetes modalidades de contratacion para 24 secretarias y entidades descentralizadas. No se evidencias dstos del denominador, para confirmar el dato del indicador (  Número de procesos radicados en la direccion de contratación / número de proceso revisados)
2) </t>
    </r>
    <r>
      <rPr>
        <sz val="12"/>
        <color rgb="FFFF0000"/>
        <rFont val="arial"/>
        <family val="2"/>
      </rPr>
      <t>Verificadas las evidencias mencionadas por los responsables se encuentra relación de procesos contractuales revisados, la relación incluye un total de 195 registros
3) Se observa cuadro con relación de 28 modificaciones de procesos contractuales entre el 9 de febrero y  29 de abril de 2021
4) Se observan dos actas de comité de contratación de fechas 18 de enero y 27 de enero de 2021. Las evidencias permiten confirmar el desarrollo de la actividad.</t>
    </r>
    <r>
      <rPr>
        <sz val="12"/>
        <rFont val="arial"/>
        <family val="2"/>
      </rPr>
      <t xml:space="preserve">
Dado que la actividad tiene fecha límite de ejecución 30 de noviembre y el plan se presentó el 31 de enero de 2021, se valida ejecución desde el 1 de febrero de 2021, por esto, el porcentaje ejecutado a la fecha de corte es de 30%</t>
    </r>
  </si>
  <si>
    <t>Se evidencia acta del 30 agosto con el compromiso  de : El día 7 de septiembre se presentará un análisis del estado del manual y el plan de trabajo
y docuemnto word con Manual de Contratación con  propuesta  de cambios.</t>
  </si>
  <si>
    <t xml:space="preserve">Se observa  excel de "Seguimiento supervisa"para el segundo cuatrimestre con  2,572 registros
Seguimiento a 30 procesos de sec Planeación el 1o sept-2021
Seguimiento a Sec Competitividad&gt;  en el mes de Julio 72 pr5oceoso de contratacion directa y 3 de otros procesos
Sec del Ambiente del 20 al 28 de julio 45 procesos de contratacion directa y 3 de licitacion publica
Sec Agricultura 21 procesos  del 1o. enero a 30 julio
</t>
  </si>
  <si>
    <t>Actividad cumplida en el segundo cuatrimestre</t>
  </si>
  <si>
    <t>Se encuentra cargados en isolucion  los planes de acción de  los catorce (14) Riesgos con los   siguentes numeros: 3840, 3841, 3838 ,3864 ,3839, 3842, 3835, 3836, 3897, 3898, 3902, 3903, 3848 ,3847 (también se accede desde la caracterizacion con link  al mapa de riesgos de cada procesos)</t>
  </si>
  <si>
    <t>Verificada la página web de la Gobernación de Cundinamarca se observa públicación de la última versión aprobada del mapa de riesgos de corrupción (agosto 2021).
En isolucion ee observa la Matriz de riesgos de Corrupcion consolidada con 12 procesoso y   14  riesgos de corrupción de los procesos que hacen parte del SIGC del nivel central de la Gobernación de Cundinamarca.</t>
  </si>
  <si>
    <t>En el cuatrimestre anterior se valido la divulgación  el mapa de riesgos con su publicación y socialización en el comité de gestión y desempeño del día 6 de agosto (acta SPC-DEAG - 27) y su publicación en la página web de la Gobernación,</t>
  </si>
  <si>
    <t xml:space="preserve">Carpeta VACIA. Sinembargo
Se verifican los tres procesos que el Cuatrimestre anterior estaban pendientes, así:
1) El  procesos de Promoción del Desarrollo Educativo: No cuenta con mapa de riesgos de corrupcion cargado en isolucion, alli aparare el mapa de riesgos del año anterior, con referencia a planes de riesgos con consecutivo 35 que no corresponde a 2021
2)  Fortalecimiento Territorial: En la matriz de riesgos se relaciona el Plan No. 3847, que no aparece en isolucion, pero analizando isolucion se encuentra el Plan de accion 3985 cargado el 22 de noviembre con una actividad cumplida.
3)  Promoción del Transporte y Movilidad: se encuentra cargo en isolucion al plan de accion 3840 con 3 actividades con seguimientos.
</t>
  </si>
  <si>
    <t>Se encuentra en isolucion el formato para analisis de contexto estratégico, 
La evidencia debe estar en el formato y en la revision trimestral al desempeño del proceso.  Verificando las 12 revisiones trimetrales  ninguna  relacionó cambios  a 30 de sept de 2021</t>
  </si>
  <si>
    <t>No se han identificado riesgos emergentes</t>
  </si>
  <si>
    <t>Teniendo en cuenta que se incluyeron en isolución  2 riesgos del Proceso de Desarrollo Educativo, así:  3901 el 24 de agosto y el 3845 el 9 de julio y presentan seguimiento en isolucion   pero no se actualiza la matriz de riesgos de corrupción, a la fecha (dic-15-2021) no se evidencia nueva version de la Matriz de riesgos de Corrupcion.</t>
  </si>
  <si>
    <t>Actividad desarrollada durante noviembre y diciembre, se genera Informe.</t>
  </si>
  <si>
    <t>No se cuenta con  evidencias para determinar la eficacia y eficiencia de los controles
La evidencia es el seguimeinto que hacen en isolucion desde buen gobierno.
En las AIG a las secretarias de  Gobierno, Salud, Hacienda, Agriculturade se detectaron debilidades en el monitoreo a los controles de corrupcuión referentes al proceso de gestión  contractual.</t>
  </si>
  <si>
    <t>Se puede acceder por medio del micrositio, la información tiene fechas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</si>
</sst>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240A]d&quot; de &quot;mmmm&quot; de &quot;yyyy;@"/>
    <numFmt numFmtId="165" formatCode="dd/mm/yy"/>
    <numFmt numFmtId="166" formatCode="_-* #,##0.000_-;\-* #,##0.000_-;_-* &quot;-&quot;??_-;_-@_-"/>
    <numFmt numFmtId="167" formatCode="0.0%"/>
    <numFmt numFmtId="168" formatCode="0.000"/>
    <numFmt numFmtId="169" formatCode="d/m/yyyy"/>
    <numFmt numFmtId="170" formatCode="d/mm/yyyy;@"/>
    <numFmt numFmtId="171" formatCode="dd/mm/yy;@"/>
  </numFmts>
  <fonts count="112">
    <font>
      <sz val="11"/>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b/>
      <sz val="9"/>
      <color indexed="81"/>
      <name val="Tahoma"/>
      <family val="2"/>
    </font>
    <font>
      <sz val="9"/>
      <color indexed="81"/>
      <name val="Tahoma"/>
      <family val="2"/>
    </font>
    <font>
      <sz val="14"/>
      <color theme="1"/>
      <name val="Tahoma"/>
      <family val="2"/>
    </font>
    <font>
      <sz val="11"/>
      <name val="Calibri"/>
      <family val="2"/>
      <scheme val="minor"/>
    </font>
    <font>
      <b/>
      <sz val="16"/>
      <color theme="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theme="1"/>
      <name val="Tahoma"/>
      <family val="2"/>
    </font>
    <font>
      <sz val="12"/>
      <color theme="1"/>
      <name val="Tahoma"/>
      <family val="2"/>
    </font>
    <font>
      <b/>
      <sz val="14"/>
      <color theme="1"/>
      <name val="Calibri"/>
      <family val="2"/>
      <scheme val="minor"/>
    </font>
    <font>
      <b/>
      <sz val="20"/>
      <color theme="1"/>
      <name val="Calibri"/>
      <family val="2"/>
      <scheme val="minor"/>
    </font>
    <font>
      <b/>
      <sz val="14"/>
      <name val="Arial"/>
      <family val="2"/>
    </font>
    <font>
      <sz val="14"/>
      <color rgb="FF000000"/>
      <name val="Arial"/>
      <family val="2"/>
    </font>
    <font>
      <b/>
      <sz val="14"/>
      <color rgb="FF000000"/>
      <name val="Arial"/>
      <family val="2"/>
    </font>
    <font>
      <b/>
      <sz val="12"/>
      <color rgb="FF000000"/>
      <name val="Arial"/>
      <family val="2"/>
    </font>
    <font>
      <b/>
      <sz val="16"/>
      <color rgb="FF000000"/>
      <name val="Calibri"/>
      <family val="2"/>
    </font>
    <font>
      <b/>
      <sz val="14"/>
      <color theme="1"/>
      <name val="Arial"/>
      <family val="2"/>
    </font>
    <font>
      <b/>
      <sz val="18"/>
      <color rgb="FF000000"/>
      <name val="Calibri"/>
      <family val="2"/>
    </font>
    <font>
      <b/>
      <sz val="14"/>
      <color rgb="FF000000"/>
      <name val="Calibri"/>
      <family val="2"/>
    </font>
    <font>
      <b/>
      <sz val="22"/>
      <color rgb="FF000000"/>
      <name val="Calibri"/>
      <family val="2"/>
    </font>
    <font>
      <b/>
      <sz val="10"/>
      <color rgb="FF000000"/>
      <name val="Arial"/>
      <family val="2"/>
    </font>
    <font>
      <sz val="10"/>
      <color theme="1"/>
      <name val="Arial"/>
      <family val="2"/>
    </font>
    <font>
      <sz val="14"/>
      <color rgb="FFFF0000"/>
      <name val="Arial"/>
      <family val="2"/>
    </font>
    <font>
      <b/>
      <sz val="16"/>
      <color theme="1"/>
      <name val="Tahoma"/>
      <family val="2"/>
    </font>
    <font>
      <sz val="11"/>
      <name val="Arial"/>
      <family val="2"/>
    </font>
    <font>
      <sz val="8"/>
      <name val="Calibri"/>
      <family val="2"/>
      <scheme val="minor"/>
    </font>
    <font>
      <sz val="11"/>
      <color theme="0"/>
      <name val="Calibri (Cuerpo)"/>
    </font>
    <font>
      <sz val="11"/>
      <color theme="1"/>
      <name val="Calibri"/>
      <family val="2"/>
      <scheme val="minor"/>
    </font>
    <font>
      <sz val="14"/>
      <color theme="1"/>
      <name val="Calibri"/>
      <family val="2"/>
      <scheme val="minor"/>
    </font>
    <font>
      <sz val="20"/>
      <color theme="1"/>
      <name val="Calibri"/>
      <family val="2"/>
      <scheme val="minor"/>
    </font>
    <font>
      <b/>
      <sz val="11"/>
      <color theme="1"/>
      <name val="Calibri"/>
      <family val="2"/>
      <scheme val="minor"/>
    </font>
    <font>
      <sz val="12"/>
      <name val="arial"/>
      <family val="2"/>
    </font>
    <font>
      <sz val="12"/>
      <color rgb="FFFF0000"/>
      <name val="arial"/>
      <family val="2"/>
    </font>
    <font>
      <sz val="12"/>
      <color rgb="FF000000"/>
      <name val="arial"/>
      <family val="2"/>
    </font>
    <font>
      <sz val="12"/>
      <color rgb="FF0000FF"/>
      <name val="arial"/>
      <family val="2"/>
    </font>
    <font>
      <b/>
      <sz val="10"/>
      <color theme="1"/>
      <name val="Arial"/>
      <family val="2"/>
    </font>
    <font>
      <b/>
      <sz val="9"/>
      <color rgb="FF000000"/>
      <name val="Arial"/>
      <family val="2"/>
    </font>
    <font>
      <b/>
      <sz val="12"/>
      <color theme="1"/>
      <name val="Arial"/>
      <family val="2"/>
    </font>
    <font>
      <u/>
      <sz val="11"/>
      <color theme="10"/>
      <name val="Arial"/>
      <family val="2"/>
    </font>
    <font>
      <sz val="11"/>
      <color theme="1"/>
      <name val="Arial"/>
      <family val="2"/>
    </font>
    <font>
      <sz val="11"/>
      <color theme="1"/>
      <name val="Calibri"/>
      <family val="2"/>
    </font>
    <font>
      <u/>
      <sz val="11"/>
      <color theme="1"/>
      <name val="Arial"/>
      <family val="2"/>
    </font>
    <font>
      <i/>
      <sz val="12"/>
      <color rgb="FF4472C4"/>
      <name val="Calibri"/>
      <family val="2"/>
    </font>
    <font>
      <b/>
      <sz val="20"/>
      <color theme="1"/>
      <name val="Calibri"/>
      <family val="2"/>
    </font>
    <font>
      <b/>
      <sz val="14"/>
      <color theme="1"/>
      <name val="Calibri"/>
      <family val="2"/>
    </font>
    <font>
      <b/>
      <sz val="16"/>
      <color theme="1"/>
      <name val="Arial"/>
      <family val="2"/>
    </font>
    <font>
      <sz val="8"/>
      <color rgb="FF0070C0"/>
      <name val="Arial"/>
      <family val="2"/>
    </font>
    <font>
      <u/>
      <sz val="11"/>
      <color rgb="FF0563C1"/>
      <name val="Arial"/>
      <family val="2"/>
    </font>
    <font>
      <sz val="10"/>
      <color rgb="FFFF0000"/>
      <name val="Arial"/>
      <family val="2"/>
    </font>
    <font>
      <sz val="11"/>
      <color theme="1"/>
      <name val="Verdana"/>
      <family val="2"/>
    </font>
    <font>
      <b/>
      <sz val="16"/>
      <color theme="1"/>
      <name val="Calibri"/>
      <family val="2"/>
    </font>
    <font>
      <sz val="11"/>
      <color theme="1"/>
      <name val="Arial Narrow"/>
      <family val="2"/>
    </font>
    <font>
      <b/>
      <sz val="14"/>
      <color theme="0"/>
      <name val="Arial Narrow"/>
      <family val="2"/>
    </font>
    <font>
      <sz val="14"/>
      <color theme="0"/>
      <name val="Arial Narrow"/>
      <family val="2"/>
    </font>
    <font>
      <sz val="11"/>
      <color theme="0"/>
      <name val="Arial Narrow"/>
      <family val="2"/>
    </font>
    <font>
      <b/>
      <sz val="9"/>
      <color theme="1"/>
      <name val="Arial Narrow"/>
      <family val="2"/>
    </font>
    <font>
      <sz val="12"/>
      <color theme="1"/>
      <name val="Arial Narrow"/>
      <family val="2"/>
    </font>
    <font>
      <b/>
      <sz val="11"/>
      <color theme="0"/>
      <name val="Arial Narrow"/>
      <family val="2"/>
    </font>
    <font>
      <b/>
      <sz val="10"/>
      <color theme="0"/>
      <name val="Arial Narrow"/>
      <family val="2"/>
    </font>
    <font>
      <sz val="11"/>
      <name val="Arial Narrow"/>
      <family val="2"/>
    </font>
    <font>
      <b/>
      <sz val="11"/>
      <color theme="1"/>
      <name val="Arial Narrow"/>
      <family val="2"/>
    </font>
    <font>
      <sz val="9"/>
      <color theme="1"/>
      <name val="Arial Narrow"/>
      <family val="2"/>
    </font>
    <font>
      <b/>
      <sz val="11"/>
      <color theme="9" tint="-0.249977111117893"/>
      <name val="Arial Narrow"/>
      <family val="2"/>
    </font>
    <font>
      <sz val="14"/>
      <color rgb="FF0070C0"/>
      <name val="Arial"/>
      <family val="2"/>
    </font>
    <font>
      <sz val="14"/>
      <color rgb="FF212121"/>
      <name val="Arial"/>
      <family val="2"/>
    </font>
    <font>
      <sz val="11"/>
      <color rgb="FF0070C0"/>
      <name val="Arial Narrow"/>
      <family val="2"/>
    </font>
    <font>
      <sz val="10"/>
      <color theme="1"/>
      <name val="Arial"/>
    </font>
    <font>
      <sz val="11"/>
      <color theme="1"/>
      <name val="Calibri"/>
    </font>
    <font>
      <sz val="11"/>
      <color theme="1"/>
      <name val="Tahoma"/>
    </font>
    <font>
      <sz val="11"/>
      <name val="Arial"/>
    </font>
    <font>
      <b/>
      <sz val="16"/>
      <color theme="1"/>
      <name val="Tahoma"/>
    </font>
    <font>
      <sz val="14"/>
      <color theme="1"/>
      <name val="Tahoma"/>
    </font>
    <font>
      <b/>
      <sz val="14"/>
      <color theme="1"/>
      <name val="Calibri"/>
    </font>
    <font>
      <b/>
      <sz val="20"/>
      <color theme="1"/>
      <name val="Calibri"/>
    </font>
    <font>
      <b/>
      <sz val="12"/>
      <color rgb="FF333300"/>
      <name val="Sansserif"/>
    </font>
    <font>
      <b/>
      <sz val="12"/>
      <color rgb="FF000000"/>
      <name val="Sansserif"/>
    </font>
    <font>
      <sz val="10"/>
      <color rgb="FF000000"/>
      <name val="Sansserif"/>
    </font>
    <font>
      <b/>
      <sz val="16"/>
      <color theme="1"/>
      <name val="Arial"/>
    </font>
    <font>
      <b/>
      <sz val="12"/>
      <color theme="1"/>
      <name val="Calibri"/>
    </font>
    <font>
      <b/>
      <sz val="14"/>
      <color theme="1"/>
      <name val="Arial"/>
    </font>
    <font>
      <b/>
      <sz val="12"/>
      <color rgb="FF000000"/>
      <name val="Calibri"/>
    </font>
    <font>
      <b/>
      <sz val="14"/>
      <color rgb="FF000000"/>
      <name val="Calibri"/>
    </font>
    <font>
      <sz val="12"/>
      <color theme="1"/>
      <name val="Calibri"/>
    </font>
    <font>
      <u/>
      <sz val="11"/>
      <color theme="10"/>
      <name val="Arial"/>
    </font>
    <font>
      <sz val="11"/>
      <color rgb="FF000000"/>
      <name val="Calibri"/>
    </font>
    <font>
      <b/>
      <sz val="12"/>
      <color rgb="FF000000"/>
      <name val="Arial"/>
    </font>
    <font>
      <b/>
      <sz val="10"/>
      <name val="Arial"/>
      <family val="2"/>
    </font>
    <font>
      <sz val="8"/>
      <name val="Arial"/>
      <family val="2"/>
    </font>
    <font>
      <b/>
      <sz val="9"/>
      <name val="Arial"/>
      <family val="2"/>
    </font>
    <font>
      <b/>
      <sz val="11"/>
      <name val="Arial"/>
      <family val="2"/>
    </font>
    <font>
      <sz val="8"/>
      <color theme="4" tint="-0.249977111117893"/>
      <name val="Arial"/>
      <family val="2"/>
    </font>
    <font>
      <b/>
      <sz val="8"/>
      <name val="Arial"/>
      <family val="2"/>
    </font>
    <font>
      <b/>
      <sz val="8"/>
      <color rgb="FF0070C0"/>
      <name val="Arial"/>
      <family val="2"/>
    </font>
    <font>
      <sz val="10"/>
      <color theme="4" tint="-0.249977111117893"/>
      <name val="Arial"/>
      <family val="2"/>
    </font>
    <font>
      <sz val="7"/>
      <color theme="1"/>
      <name val="Times New Roman"/>
      <family val="1"/>
    </font>
    <font>
      <sz val="20"/>
      <color theme="1"/>
      <name val="Calibri"/>
      <family val="2"/>
    </font>
    <font>
      <sz val="14"/>
      <color theme="4" tint="-0.249977111117893"/>
      <name val="Arial"/>
      <family val="2"/>
    </font>
    <font>
      <b/>
      <u/>
      <sz val="11"/>
      <color rgb="FFFF0000"/>
      <name val="Calibri"/>
      <family val="2"/>
      <scheme val="minor"/>
    </font>
    <font>
      <sz val="14"/>
      <name val="Calibri"/>
      <family val="2"/>
      <scheme val="minor"/>
    </font>
    <font>
      <sz val="18"/>
      <color theme="1"/>
      <name val="Calibri"/>
      <family val="2"/>
      <scheme val="minor"/>
    </font>
  </fonts>
  <fills count="35">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92D050"/>
        <bgColor indexed="64"/>
      </patternFill>
    </fill>
    <fill>
      <patternFill patternType="solid">
        <fgColor theme="4" tint="0.39997558519241921"/>
        <bgColor indexed="64"/>
      </patternFill>
    </fill>
    <fill>
      <patternFill patternType="solid">
        <fgColor theme="0"/>
        <bgColor theme="0"/>
      </patternFill>
    </fill>
    <fill>
      <patternFill patternType="solid">
        <fgColor rgb="FFFFFF00"/>
        <bgColor theme="0"/>
      </patternFill>
    </fill>
    <fill>
      <patternFill patternType="solid">
        <fgColor rgb="FFBDD7EE"/>
        <bgColor rgb="FFBDD7EE"/>
      </patternFill>
    </fill>
    <fill>
      <patternFill patternType="solid">
        <fgColor rgb="FFDDEBF7"/>
        <bgColor rgb="FFDDEBF7"/>
      </patternFill>
    </fill>
    <fill>
      <patternFill patternType="solid">
        <fgColor rgb="FFC5E0B3"/>
        <bgColor rgb="FFC5E0B3"/>
      </patternFill>
    </fill>
    <fill>
      <patternFill patternType="solid">
        <fgColor rgb="FFFFFF00"/>
        <bgColor rgb="FFFFFF00"/>
      </patternFill>
    </fill>
    <fill>
      <patternFill patternType="solid">
        <fgColor rgb="FFD9E2F3"/>
        <bgColor rgb="FFD9E2F3"/>
      </patternFill>
    </fill>
    <fill>
      <patternFill patternType="solid">
        <fgColor theme="9" tint="0.59999389629810485"/>
        <bgColor indexed="64"/>
      </patternFill>
    </fill>
    <fill>
      <patternFill patternType="solid">
        <fgColor theme="9" tint="0.59999389629810485"/>
        <bgColor rgb="FFFFFF00"/>
      </patternFill>
    </fill>
    <fill>
      <patternFill patternType="solid">
        <fgColor theme="0" tint="-0.14999847407452621"/>
        <bgColor theme="0"/>
      </patternFill>
    </fill>
    <fill>
      <patternFill patternType="solid">
        <fgColor theme="4"/>
        <bgColor indexed="64"/>
      </patternFill>
    </fill>
    <fill>
      <patternFill patternType="solid">
        <fgColor rgb="FFBDD6EE"/>
        <bgColor rgb="FFBDD6EE"/>
      </patternFill>
    </fill>
    <fill>
      <patternFill patternType="solid">
        <fgColor rgb="FFCCCCCC"/>
        <bgColor rgb="FFCCCCCC"/>
      </patternFill>
    </fill>
    <fill>
      <patternFill patternType="solid">
        <fgColor rgb="FFD8D8D8"/>
        <bgColor rgb="FFD8D8D8"/>
      </patternFill>
    </fill>
    <fill>
      <patternFill patternType="solid">
        <fgColor rgb="FF9BC2E6"/>
        <bgColor rgb="FF9BC2E6"/>
      </patternFill>
    </fill>
    <fill>
      <patternFill patternType="solid">
        <fgColor rgb="FF92D050"/>
        <bgColor rgb="FF92D050"/>
      </patternFill>
    </fill>
    <fill>
      <patternFill patternType="solid">
        <fgColor rgb="FFD9D9D9"/>
        <bgColor rgb="FFD9D9D9"/>
      </patternFill>
    </fill>
    <fill>
      <patternFill patternType="solid">
        <fgColor rgb="FF92D050"/>
        <bgColor rgb="FFC5E0B3"/>
      </patternFill>
    </fill>
    <fill>
      <patternFill patternType="solid">
        <fgColor theme="9" tint="0.39997558519241921"/>
        <bgColor indexed="64"/>
      </patternFill>
    </fill>
  </fills>
  <borders count="108">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right/>
      <top/>
      <bottom style="medium">
        <color indexed="64"/>
      </bottom>
      <diagonal/>
    </border>
    <border>
      <left/>
      <right style="medium">
        <color indexed="64"/>
      </right>
      <top/>
      <bottom style="medium">
        <color indexed="64"/>
      </bottom>
      <diagonal/>
    </border>
    <border>
      <left style="thick">
        <color theme="4"/>
      </left>
      <right style="medium">
        <color rgb="FF2F75B5"/>
      </right>
      <top style="medium">
        <color rgb="FF2F75B5"/>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style="thick">
        <color theme="4"/>
      </left>
      <right style="medium">
        <color rgb="FF2F75B5"/>
      </right>
      <top/>
      <bottom/>
      <diagonal/>
    </border>
    <border>
      <left style="medium">
        <color rgb="FF2F75B5"/>
      </left>
      <right style="medium">
        <color rgb="FF2F75B5"/>
      </right>
      <top/>
      <bottom style="medium">
        <color rgb="FF2F75B5"/>
      </bottom>
      <diagonal/>
    </border>
    <border>
      <left style="thick">
        <color theme="4"/>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right style="medium">
        <color theme="4"/>
      </right>
      <top/>
      <bottom style="medium">
        <color theme="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2F75B5"/>
      </left>
      <right/>
      <top/>
      <bottom style="medium">
        <color rgb="FF2F75B5"/>
      </bottom>
      <diagonal/>
    </border>
    <border>
      <left style="medium">
        <color theme="4"/>
      </left>
      <right/>
      <top style="medium">
        <color theme="4"/>
      </top>
      <bottom style="medium">
        <color theme="4"/>
      </bottom>
      <diagonal/>
    </border>
    <border>
      <left style="medium">
        <color rgb="FF2F75B5"/>
      </left>
      <right/>
      <top style="medium">
        <color rgb="FF2F75B5"/>
      </top>
      <bottom style="medium">
        <color rgb="FF2F75B5"/>
      </bottom>
      <diagonal/>
    </border>
    <border>
      <left style="medium">
        <color theme="4"/>
      </left>
      <right/>
      <top/>
      <bottom style="medium">
        <color theme="4"/>
      </bottom>
      <diagonal/>
    </border>
    <border>
      <left style="medium">
        <color theme="4"/>
      </left>
      <right/>
      <top style="medium">
        <color theme="4"/>
      </top>
      <bottom/>
      <diagonal/>
    </border>
    <border>
      <left style="medium">
        <color rgb="FF2F75B5"/>
      </left>
      <right/>
      <top style="medium">
        <color rgb="FF2F75B5"/>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medium">
        <color rgb="FF2E75B5"/>
      </bottom>
      <diagonal/>
    </border>
    <border>
      <left/>
      <right/>
      <top/>
      <bottom style="medium">
        <color rgb="FF2E75B5"/>
      </bottom>
      <diagonal/>
    </border>
    <border>
      <left/>
      <right style="medium">
        <color theme="4"/>
      </right>
      <top/>
      <bottom style="medium">
        <color rgb="FF2E75B5"/>
      </bottom>
      <diagonal/>
    </border>
    <border>
      <left style="medium">
        <color theme="4"/>
      </left>
      <right/>
      <top/>
      <bottom style="thin">
        <color indexed="64"/>
      </bottom>
      <diagonal/>
    </border>
    <border>
      <left style="thin">
        <color rgb="FF000000"/>
      </left>
      <right style="thin">
        <color rgb="FF000000"/>
      </right>
      <top/>
      <bottom style="thin">
        <color rgb="FF000000"/>
      </bottom>
      <diagonal/>
    </border>
    <border>
      <left/>
      <right style="medium">
        <color rgb="FF2E75B5"/>
      </right>
      <top style="medium">
        <color rgb="FF2E75B5"/>
      </top>
      <bottom style="medium">
        <color rgb="FF2E75B5"/>
      </bottom>
      <diagonal/>
    </border>
    <border>
      <left style="medium">
        <color rgb="FF2E75B5"/>
      </left>
      <right style="medium">
        <color rgb="FF2E75B5"/>
      </right>
      <top style="medium">
        <color rgb="FF2E75B5"/>
      </top>
      <bottom style="medium">
        <color rgb="FF2E75B5"/>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medium">
        <color rgb="FF2E75B5"/>
      </left>
      <right/>
      <top style="medium">
        <color rgb="FF2E75B5"/>
      </top>
      <bottom style="medium">
        <color rgb="FF2E75B5"/>
      </bottom>
      <diagonal/>
    </border>
    <border>
      <left style="thin">
        <color rgb="FF000000"/>
      </left>
      <right style="medium">
        <color theme="4"/>
      </right>
      <top style="medium">
        <color theme="4"/>
      </top>
      <bottom/>
      <diagonal/>
    </border>
    <border>
      <left style="thin">
        <color rgb="FF000000"/>
      </left>
      <right style="thin">
        <color rgb="FF000000"/>
      </right>
      <top style="thin">
        <color rgb="FF000000"/>
      </top>
      <bottom/>
      <diagonal/>
    </border>
    <border>
      <left/>
      <right style="medium">
        <color rgb="FF2F75B5"/>
      </right>
      <top style="medium">
        <color rgb="FF2F75B5"/>
      </top>
      <bottom style="medium">
        <color rgb="FF2F75B5"/>
      </bottom>
      <diagonal/>
    </border>
    <border>
      <left style="medium">
        <color theme="4"/>
      </left>
      <right/>
      <top style="medium">
        <color rgb="FF2F75B5"/>
      </top>
      <bottom style="medium">
        <color rgb="FF2F75B5"/>
      </bottom>
      <diagonal/>
    </border>
    <border>
      <left style="thin">
        <color rgb="FF000000"/>
      </left>
      <right/>
      <top/>
      <bottom style="medium">
        <color rgb="FF2F75B5"/>
      </bottom>
      <diagonal/>
    </border>
    <border>
      <left/>
      <right/>
      <top/>
      <bottom style="medium">
        <color theme="4"/>
      </bottom>
      <diagonal/>
    </border>
    <border>
      <left style="medium">
        <color theme="4"/>
      </left>
      <right/>
      <top style="medium">
        <color rgb="FF000000"/>
      </top>
      <bottom style="medium">
        <color theme="4"/>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thin">
        <color indexed="64"/>
      </right>
      <top style="dashed">
        <color theme="9" tint="-0.24994659260841701"/>
      </top>
      <bottom/>
      <diagonal/>
    </border>
    <border>
      <left style="thin">
        <color indexed="64"/>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thin">
        <color indexed="64"/>
      </right>
      <top/>
      <bottom style="dashed">
        <color theme="9" tint="-0.24994659260841701"/>
      </bottom>
      <diagonal/>
    </border>
    <border>
      <left style="thin">
        <color indexed="64"/>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hair">
        <color theme="9"/>
      </left>
      <right style="hair">
        <color theme="9"/>
      </right>
      <top style="hair">
        <color theme="9"/>
      </top>
      <bottom style="hair">
        <color theme="9"/>
      </bottom>
      <diagonal/>
    </border>
    <border>
      <left/>
      <right style="dashed">
        <color theme="9" tint="-0.24994659260841701"/>
      </right>
      <top/>
      <bottom/>
      <diagonal/>
    </border>
    <border>
      <left style="dashed">
        <color theme="9" tint="-0.24994659260841701"/>
      </left>
      <right/>
      <top/>
      <bottom/>
      <diagonal/>
    </border>
    <border>
      <left style="medium">
        <color rgb="FF2E75B5"/>
      </left>
      <right/>
      <top/>
      <bottom/>
      <diagonal/>
    </border>
    <border>
      <left/>
      <right style="medium">
        <color rgb="FF000000"/>
      </right>
      <top style="thin">
        <color rgb="FF000000"/>
      </top>
      <bottom/>
      <diagonal/>
    </border>
    <border>
      <left style="medium">
        <color theme="4"/>
      </left>
      <right style="thin">
        <color indexed="64"/>
      </right>
      <top style="medium">
        <color theme="4"/>
      </top>
      <bottom/>
      <diagonal/>
    </border>
    <border>
      <left style="thin">
        <color indexed="64"/>
      </left>
      <right style="medium">
        <color theme="4"/>
      </right>
      <top style="medium">
        <color theme="4"/>
      </top>
      <bottom/>
      <diagonal/>
    </border>
    <border>
      <left/>
      <right/>
      <top style="medium">
        <color rgb="FF2F75B5"/>
      </top>
      <bottom style="medium">
        <color rgb="FF2F75B5"/>
      </bottom>
      <diagonal/>
    </border>
  </borders>
  <cellStyleXfs count="9">
    <xf numFmtId="0" fontId="0" fillId="0" borderId="0"/>
    <xf numFmtId="0" fontId="2" fillId="0" borderId="0"/>
    <xf numFmtId="0" fontId="1" fillId="0" borderId="0"/>
    <xf numFmtId="0" fontId="1" fillId="0" borderId="0"/>
    <xf numFmtId="0" fontId="5" fillId="0" borderId="0"/>
    <xf numFmtId="0" fontId="18" fillId="0" borderId="0" applyNumberFormat="0" applyFill="0" applyBorder="0" applyAlignment="0" applyProtection="0"/>
    <xf numFmtId="0" fontId="1" fillId="0" borderId="0"/>
    <xf numFmtId="9" fontId="39" fillId="0" borderId="0" applyFont="0" applyFill="0" applyBorder="0" applyAlignment="0" applyProtection="0"/>
    <xf numFmtId="43" fontId="39" fillId="0" borderId="0" applyFont="0" applyFill="0" applyBorder="0" applyAlignment="0" applyProtection="0"/>
  </cellStyleXfs>
  <cellXfs count="589">
    <xf numFmtId="0" fontId="0" fillId="0" borderId="0" xfId="0"/>
    <xf numFmtId="0" fontId="13" fillId="4" borderId="22" xfId="2" applyFont="1" applyFill="1" applyBorder="1" applyAlignment="1">
      <alignment horizontal="center" wrapText="1"/>
    </xf>
    <xf numFmtId="0" fontId="0" fillId="0" borderId="3" xfId="0" applyBorder="1"/>
    <xf numFmtId="0" fontId="0" fillId="0" borderId="0" xfId="0" applyBorder="1"/>
    <xf numFmtId="0" fontId="0" fillId="0" borderId="3" xfId="0" applyBorder="1" applyAlignment="1">
      <alignment wrapText="1"/>
    </xf>
    <xf numFmtId="0" fontId="0" fillId="0" borderId="6" xfId="0" applyFill="1" applyBorder="1"/>
    <xf numFmtId="0" fontId="10" fillId="7" borderId="0" xfId="0" applyFont="1" applyFill="1" applyAlignment="1"/>
    <xf numFmtId="0" fontId="17" fillId="8" borderId="0" xfId="0" applyFont="1" applyFill="1" applyAlignment="1">
      <alignment wrapText="1"/>
    </xf>
    <xf numFmtId="0" fontId="17" fillId="9" borderId="0" xfId="0" applyFont="1" applyFill="1" applyAlignment="1">
      <alignment wrapText="1"/>
    </xf>
    <xf numFmtId="0" fontId="10" fillId="10" borderId="0" xfId="5" applyFont="1" applyFill="1" applyAlignment="1">
      <alignment wrapText="1"/>
    </xf>
    <xf numFmtId="0" fontId="17" fillId="11" borderId="0" xfId="0" applyFont="1" applyFill="1" applyAlignment="1">
      <alignment wrapText="1"/>
    </xf>
    <xf numFmtId="0" fontId="10" fillId="8" borderId="0" xfId="5" applyFont="1" applyFill="1" applyAlignment="1">
      <alignment wrapText="1"/>
    </xf>
    <xf numFmtId="0" fontId="17" fillId="10" borderId="0" xfId="0" applyFont="1" applyFill="1" applyAlignment="1">
      <alignment wrapText="1"/>
    </xf>
    <xf numFmtId="0" fontId="10" fillId="11" borderId="0" xfId="5" applyFont="1" applyFill="1" applyAlignment="1">
      <alignment wrapText="1"/>
    </xf>
    <xf numFmtId="0" fontId="10" fillId="0" borderId="0" xfId="0" applyFont="1"/>
    <xf numFmtId="164" fontId="12" fillId="4" borderId="22" xfId="2" applyNumberFormat="1" applyFont="1" applyFill="1" applyBorder="1" applyAlignment="1">
      <alignment horizontal="center" vertical="center"/>
    </xf>
    <xf numFmtId="0" fontId="6" fillId="4" borderId="22" xfId="2" applyFont="1" applyFill="1" applyBorder="1" applyAlignment="1">
      <alignment horizontal="center" vertical="center" wrapText="1"/>
    </xf>
    <xf numFmtId="0" fontId="38" fillId="3" borderId="4" xfId="0" applyFont="1" applyFill="1" applyBorder="1" applyAlignment="1" applyProtection="1">
      <alignment horizontal="center" vertical="center" textRotation="90" wrapText="1"/>
      <protection locked="0"/>
    </xf>
    <xf numFmtId="0" fontId="1" fillId="0" borderId="0" xfId="2"/>
    <xf numFmtId="0" fontId="0" fillId="0" borderId="0" xfId="0"/>
    <xf numFmtId="0" fontId="21" fillId="15" borderId="3" xfId="2" applyFont="1" applyFill="1" applyBorder="1" applyAlignment="1">
      <alignment horizontal="center" vertical="center" wrapText="1"/>
    </xf>
    <xf numFmtId="0" fontId="21" fillId="6" borderId="3" xfId="2" applyFont="1" applyFill="1" applyBorder="1" applyAlignment="1">
      <alignment horizontal="center" vertical="center" wrapText="1"/>
    </xf>
    <xf numFmtId="0" fontId="41" fillId="4" borderId="3" xfId="0" applyFont="1" applyFill="1" applyBorder="1" applyAlignment="1">
      <alignment horizontal="center" vertical="center"/>
    </xf>
    <xf numFmtId="9" fontId="41" fillId="4" borderId="3" xfId="0" applyNumberFormat="1" applyFont="1" applyFill="1" applyBorder="1" applyAlignment="1">
      <alignment horizontal="center" vertical="center"/>
    </xf>
    <xf numFmtId="9" fontId="41" fillId="4" borderId="3" xfId="7" applyFont="1" applyFill="1" applyBorder="1" applyAlignment="1">
      <alignment horizontal="center" vertical="center"/>
    </xf>
    <xf numFmtId="0" fontId="40" fillId="4" borderId="3" xfId="0" applyFont="1" applyFill="1" applyBorder="1" applyAlignment="1">
      <alignment horizontal="center" vertical="center" wrapText="1"/>
    </xf>
    <xf numFmtId="0" fontId="40" fillId="4" borderId="3" xfId="0" applyFont="1" applyFill="1" applyBorder="1" applyAlignment="1">
      <alignment horizontal="justify" vertical="center" wrapText="1"/>
    </xf>
    <xf numFmtId="0" fontId="10" fillId="0" borderId="3" xfId="0" applyFont="1" applyBorder="1" applyAlignment="1">
      <alignment wrapText="1"/>
    </xf>
    <xf numFmtId="0" fontId="18" fillId="0" borderId="0" xfId="5" applyAlignment="1">
      <alignment vertical="center" wrapText="1"/>
    </xf>
    <xf numFmtId="0" fontId="18" fillId="0" borderId="0" xfId="5" applyFill="1" applyAlignment="1">
      <alignment vertical="center" wrapText="1"/>
    </xf>
    <xf numFmtId="0" fontId="18" fillId="0" borderId="22" xfId="5" applyFill="1" applyBorder="1" applyAlignment="1">
      <alignment horizontal="center" vertical="center" wrapText="1"/>
    </xf>
    <xf numFmtId="9" fontId="0" fillId="0" borderId="3" xfId="0" applyNumberFormat="1" applyBorder="1" applyAlignment="1">
      <alignment horizontal="center" vertical="center"/>
    </xf>
    <xf numFmtId="0" fontId="0" fillId="0" borderId="3" xfId="0" applyBorder="1" applyAlignment="1">
      <alignment vertical="center" wrapText="1"/>
    </xf>
    <xf numFmtId="9" fontId="0" fillId="0" borderId="3" xfId="0" applyNumberFormat="1" applyBorder="1" applyAlignment="1">
      <alignment horizontal="center" vertical="center" wrapText="1"/>
    </xf>
    <xf numFmtId="10" fontId="10" fillId="0" borderId="3" xfId="0" applyNumberFormat="1" applyFont="1" applyFill="1" applyBorder="1"/>
    <xf numFmtId="0" fontId="13" fillId="4" borderId="22" xfId="2" applyFont="1" applyFill="1" applyBorder="1" applyAlignment="1">
      <alignment horizontal="center"/>
    </xf>
    <xf numFmtId="0" fontId="4" fillId="6" borderId="22" xfId="2" applyFont="1" applyFill="1" applyBorder="1" applyAlignment="1">
      <alignment horizontal="center" vertical="center" wrapText="1"/>
    </xf>
    <xf numFmtId="0" fontId="9" fillId="0" borderId="2" xfId="0" applyFont="1" applyBorder="1" applyAlignment="1">
      <alignment horizontal="left" vertical="center"/>
    </xf>
    <xf numFmtId="0" fontId="1" fillId="0" borderId="2" xfId="2" applyBorder="1"/>
    <xf numFmtId="0" fontId="9" fillId="0" borderId="2" xfId="0" applyFont="1" applyBorder="1" applyAlignment="1">
      <alignment vertical="center"/>
    </xf>
    <xf numFmtId="0" fontId="1" fillId="0" borderId="1" xfId="2" applyBorder="1"/>
    <xf numFmtId="0" fontId="11" fillId="0" borderId="22" xfId="2" applyFont="1" applyBorder="1" applyAlignment="1">
      <alignment horizontal="center" vertical="center" wrapText="1"/>
    </xf>
    <xf numFmtId="0" fontId="6" fillId="0" borderId="22" xfId="2" applyFont="1" applyBorder="1" applyAlignment="1">
      <alignment horizontal="center" vertical="center" wrapText="1"/>
    </xf>
    <xf numFmtId="164" fontId="6" fillId="0" borderId="22" xfId="2" applyNumberFormat="1" applyFont="1" applyBorder="1" applyAlignment="1">
      <alignment horizontal="center" vertical="center"/>
    </xf>
    <xf numFmtId="0" fontId="43" fillId="0" borderId="3" xfId="2" applyFont="1" applyBorder="1" applyAlignment="1">
      <alignment horizontal="left" vertical="center" wrapText="1" shrinkToFit="1"/>
    </xf>
    <xf numFmtId="10" fontId="43" fillId="0" borderId="3" xfId="2" applyNumberFormat="1" applyFont="1" applyBorder="1" applyAlignment="1">
      <alignment vertical="center"/>
    </xf>
    <xf numFmtId="0" fontId="44" fillId="0" borderId="3" xfId="2" applyFont="1" applyBorder="1" applyAlignment="1">
      <alignment vertical="center" wrapText="1"/>
    </xf>
    <xf numFmtId="0" fontId="45" fillId="0" borderId="3" xfId="2" applyFont="1" applyBorder="1" applyAlignment="1">
      <alignment vertical="center" wrapText="1"/>
    </xf>
    <xf numFmtId="165" fontId="44" fillId="0" borderId="3" xfId="2" applyNumberFormat="1" applyFont="1" applyBorder="1" applyAlignment="1">
      <alignment vertical="center" wrapText="1"/>
    </xf>
    <xf numFmtId="0" fontId="12" fillId="0" borderId="22" xfId="2" applyFont="1" applyBorder="1" applyAlignment="1">
      <alignment horizontal="center" vertical="center" wrapText="1"/>
    </xf>
    <xf numFmtId="0" fontId="18" fillId="0" borderId="3" xfId="5" applyBorder="1" applyAlignment="1">
      <alignment vertical="center" wrapText="1"/>
    </xf>
    <xf numFmtId="0" fontId="43" fillId="0" borderId="3" xfId="2" applyFont="1" applyBorder="1"/>
    <xf numFmtId="0" fontId="43" fillId="0" borderId="3" xfId="2" applyFont="1" applyBorder="1" applyAlignment="1">
      <alignment horizontal="left" vertical="center" wrapText="1"/>
    </xf>
    <xf numFmtId="0" fontId="43" fillId="0" borderId="3" xfId="2" applyFont="1" applyBorder="1" applyAlignment="1">
      <alignment vertical="center" wrapText="1"/>
    </xf>
    <xf numFmtId="0" fontId="43" fillId="0" borderId="3" xfId="2" applyFont="1" applyBorder="1" applyAlignment="1">
      <alignment vertical="center"/>
    </xf>
    <xf numFmtId="0" fontId="0" fillId="0" borderId="0" xfId="0" applyAlignment="1">
      <alignment vertical="center" wrapText="1"/>
    </xf>
    <xf numFmtId="164" fontId="6" fillId="0" borderId="22" xfId="2" applyNumberFormat="1" applyFont="1" applyBorder="1" applyAlignment="1">
      <alignment horizontal="center" vertical="center" wrapText="1"/>
    </xf>
    <xf numFmtId="0" fontId="46" fillId="0" borderId="3" xfId="2" applyFont="1" applyBorder="1" applyAlignment="1">
      <alignment vertical="center" wrapText="1"/>
    </xf>
    <xf numFmtId="0" fontId="19" fillId="16" borderId="59" xfId="0" applyFont="1" applyFill="1" applyBorder="1" applyAlignment="1">
      <alignment vertical="center"/>
    </xf>
    <xf numFmtId="0" fontId="19" fillId="16" borderId="0" xfId="0" applyFont="1" applyFill="1" applyAlignment="1">
      <alignment vertical="center"/>
    </xf>
    <xf numFmtId="0" fontId="48" fillId="13" borderId="77" xfId="0" applyFont="1" applyFill="1" applyBorder="1" applyAlignment="1">
      <alignment horizontal="center" vertical="center" textRotation="90" wrapText="1"/>
    </xf>
    <xf numFmtId="0" fontId="48" fillId="13" borderId="78" xfId="0" applyFont="1" applyFill="1" applyBorder="1" applyAlignment="1">
      <alignment horizontal="center" vertical="center" textRotation="90" wrapText="1"/>
    </xf>
    <xf numFmtId="14" fontId="28" fillId="0" borderId="24" xfId="0" applyNumberFormat="1" applyFont="1" applyBorder="1" applyAlignment="1">
      <alignment horizontal="center" vertical="center" wrapText="1"/>
    </xf>
    <xf numFmtId="0" fontId="49" fillId="15" borderId="3" xfId="2" applyFont="1" applyFill="1" applyBorder="1" applyAlignment="1">
      <alignment horizontal="center" vertical="center" wrapText="1"/>
    </xf>
    <xf numFmtId="0" fontId="49" fillId="6" borderId="3" xfId="2" applyFont="1" applyFill="1" applyBorder="1" applyAlignment="1">
      <alignment horizontal="center" vertical="center" wrapText="1"/>
    </xf>
    <xf numFmtId="0" fontId="26" fillId="13" borderId="30" xfId="0" applyFont="1" applyFill="1" applyBorder="1" applyAlignment="1">
      <alignment horizontal="center" vertical="center" wrapText="1"/>
    </xf>
    <xf numFmtId="0" fontId="0" fillId="0" borderId="76" xfId="0" applyBorder="1" applyAlignment="1">
      <alignment horizontal="center" vertical="center" wrapText="1"/>
    </xf>
    <xf numFmtId="0" fontId="0" fillId="16" borderId="76" xfId="0" applyFill="1" applyBorder="1" applyAlignment="1">
      <alignment horizontal="center" vertical="center" wrapText="1"/>
    </xf>
    <xf numFmtId="14" fontId="47" fillId="0" borderId="79" xfId="0" applyNumberFormat="1" applyFont="1" applyBorder="1" applyAlignment="1">
      <alignment horizontal="center" vertical="center" wrapText="1"/>
    </xf>
    <xf numFmtId="0" fontId="51" fillId="0" borderId="3" xfId="0" applyFont="1" applyBorder="1" applyAlignment="1">
      <alignment vertical="top" wrapText="1"/>
    </xf>
    <xf numFmtId="9" fontId="0" fillId="0" borderId="3" xfId="0" applyNumberFormat="1" applyBorder="1"/>
    <xf numFmtId="0" fontId="0" fillId="0" borderId="59" xfId="0" applyBorder="1" applyAlignment="1">
      <alignment horizontal="center" vertical="center" wrapText="1"/>
    </xf>
    <xf numFmtId="0" fontId="0" fillId="0" borderId="3" xfId="0" applyBorder="1" applyAlignment="1">
      <alignment vertical="top" wrapText="1"/>
    </xf>
    <xf numFmtId="0" fontId="51" fillId="0" borderId="3" xfId="0" applyFont="1" applyBorder="1"/>
    <xf numFmtId="0" fontId="26" fillId="13" borderId="81" xfId="0" applyFont="1" applyFill="1" applyBorder="1" applyAlignment="1">
      <alignment horizontal="center" vertical="center" wrapText="1"/>
    </xf>
    <xf numFmtId="0" fontId="26" fillId="13" borderId="58" xfId="0" applyFont="1" applyFill="1" applyBorder="1" applyAlignment="1">
      <alignment horizontal="center" vertical="center" wrapText="1"/>
    </xf>
    <xf numFmtId="14" fontId="47" fillId="0" borderId="23" xfId="0" applyNumberFormat="1" applyFont="1" applyBorder="1" applyAlignment="1">
      <alignment horizontal="center" vertical="center" wrapText="1"/>
    </xf>
    <xf numFmtId="14" fontId="47" fillId="0" borderId="82" xfId="0" applyNumberFormat="1" applyFont="1" applyBorder="1" applyAlignment="1">
      <alignment horizontal="center" vertical="center" wrapText="1"/>
    </xf>
    <xf numFmtId="0" fontId="51" fillId="0" borderId="3" xfId="0" applyFont="1" applyBorder="1" applyAlignment="1">
      <alignment wrapText="1"/>
    </xf>
    <xf numFmtId="0" fontId="0" fillId="0" borderId="59" xfId="0" applyBorder="1" applyAlignment="1">
      <alignment horizontal="center" vertical="center"/>
    </xf>
    <xf numFmtId="0" fontId="49" fillId="13" borderId="59" xfId="0" applyFont="1" applyFill="1" applyBorder="1" applyAlignment="1">
      <alignment horizontal="center" vertical="center" wrapText="1"/>
    </xf>
    <xf numFmtId="0" fontId="49" fillId="13" borderId="59" xfId="0" applyFont="1" applyFill="1" applyBorder="1" applyAlignment="1">
      <alignment vertical="center" wrapText="1"/>
    </xf>
    <xf numFmtId="0" fontId="53" fillId="0" borderId="3" xfId="0" applyFont="1" applyBorder="1" applyAlignment="1">
      <alignment vertical="top" wrapText="1"/>
    </xf>
    <xf numFmtId="0" fontId="54" fillId="0" borderId="0" xfId="0" applyFont="1" applyAlignment="1">
      <alignment vertical="center" wrapText="1"/>
    </xf>
    <xf numFmtId="0" fontId="52" fillId="0" borderId="0" xfId="0" applyFont="1"/>
    <xf numFmtId="9" fontId="0" fillId="0" borderId="0" xfId="0" applyNumberFormat="1"/>
    <xf numFmtId="0" fontId="9" fillId="0" borderId="41" xfId="0" applyFont="1" applyBorder="1" applyAlignment="1">
      <alignment horizontal="left" vertical="center"/>
    </xf>
    <xf numFmtId="0" fontId="33" fillId="0" borderId="41" xfId="0" applyFont="1" applyBorder="1"/>
    <xf numFmtId="0" fontId="27" fillId="18" borderId="31" xfId="0" applyFont="1" applyFill="1" applyBorder="1" applyAlignment="1">
      <alignment vertical="center"/>
    </xf>
    <xf numFmtId="0" fontId="26" fillId="13" borderId="31" xfId="0" applyFont="1" applyFill="1" applyBorder="1" applyAlignment="1">
      <alignment horizontal="center" vertical="center"/>
    </xf>
    <xf numFmtId="0" fontId="26" fillId="13" borderId="31" xfId="0" applyFont="1" applyFill="1" applyBorder="1" applyAlignment="1">
      <alignment horizontal="center" vertical="center" wrapText="1"/>
    </xf>
    <xf numFmtId="0" fontId="26" fillId="16" borderId="31" xfId="0" applyFont="1" applyFill="1" applyBorder="1" applyAlignment="1">
      <alignment horizontal="center" vertical="center" wrapText="1"/>
    </xf>
    <xf numFmtId="165" fontId="28" fillId="0" borderId="24" xfId="0" applyNumberFormat="1" applyFont="1" applyBorder="1" applyAlignment="1">
      <alignment horizontal="center" vertical="center" wrapText="1"/>
    </xf>
    <xf numFmtId="0" fontId="28" fillId="0" borderId="31" xfId="0" applyFont="1" applyBorder="1" applyAlignment="1">
      <alignment horizontal="center" vertical="center" wrapText="1"/>
    </xf>
    <xf numFmtId="0" fontId="12" fillId="0" borderId="31" xfId="0" applyFont="1" applyBorder="1" applyAlignment="1">
      <alignment horizontal="center" vertical="center" wrapText="1"/>
    </xf>
    <xf numFmtId="14" fontId="12" fillId="21" borderId="31" xfId="0" applyNumberFormat="1" applyFont="1" applyFill="1" applyBorder="1" applyAlignment="1">
      <alignment horizontal="center" vertical="center" wrapText="1"/>
    </xf>
    <xf numFmtId="0" fontId="12" fillId="0" borderId="31" xfId="0" applyFont="1" applyBorder="1" applyAlignment="1">
      <alignment horizontal="left" vertical="center" wrapText="1"/>
    </xf>
    <xf numFmtId="14" fontId="12" fillId="0" borderId="31" xfId="0" applyNumberFormat="1" applyFont="1" applyBorder="1" applyAlignment="1">
      <alignment horizontal="center" vertical="center" wrapText="1"/>
    </xf>
    <xf numFmtId="0" fontId="12" fillId="21" borderId="31" xfId="0" applyFont="1" applyFill="1" applyBorder="1" applyAlignment="1">
      <alignment horizontal="center" vertical="center" wrapText="1"/>
    </xf>
    <xf numFmtId="14" fontId="12" fillId="16" borderId="31" xfId="0" applyNumberFormat="1" applyFont="1" applyFill="1" applyBorder="1" applyAlignment="1">
      <alignment horizontal="center" vertical="center" wrapText="1"/>
    </xf>
    <xf numFmtId="0" fontId="12" fillId="0" borderId="31" xfId="0" applyFont="1" applyBorder="1" applyAlignment="1">
      <alignment vertical="center" wrapText="1"/>
    </xf>
    <xf numFmtId="0" fontId="28" fillId="21" borderId="31" xfId="0" applyFont="1" applyFill="1" applyBorder="1" applyAlignment="1">
      <alignment horizontal="center" vertical="center" wrapText="1"/>
    </xf>
    <xf numFmtId="0" fontId="12" fillId="21" borderId="31" xfId="0" applyFont="1" applyFill="1" applyBorder="1" applyAlignment="1">
      <alignment vertical="center" wrapText="1"/>
    </xf>
    <xf numFmtId="0" fontId="12" fillId="0" borderId="0" xfId="0" applyFont="1" applyAlignment="1">
      <alignment horizontal="center" vertical="center" wrapText="1"/>
    </xf>
    <xf numFmtId="14" fontId="12" fillId="0" borderId="0" xfId="0" applyNumberFormat="1" applyFont="1" applyAlignment="1">
      <alignment horizontal="center" vertical="center" wrapText="1"/>
    </xf>
    <xf numFmtId="0" fontId="36" fillId="0" borderId="0" xfId="0" applyFont="1"/>
    <xf numFmtId="0" fontId="14" fillId="16" borderId="0" xfId="0" applyFont="1" applyFill="1" applyAlignment="1">
      <alignment horizontal="center" vertical="center"/>
    </xf>
    <xf numFmtId="14" fontId="20" fillId="0" borderId="0" xfId="0" applyNumberFormat="1" applyFont="1" applyAlignment="1">
      <alignment vertical="center"/>
    </xf>
    <xf numFmtId="0" fontId="30" fillId="16" borderId="31" xfId="0" applyFont="1" applyFill="1" applyBorder="1" applyAlignment="1">
      <alignment horizontal="center" vertical="center"/>
    </xf>
    <xf numFmtId="0" fontId="26" fillId="16" borderId="31" xfId="0" applyFont="1" applyFill="1" applyBorder="1" applyAlignment="1">
      <alignment horizontal="center" vertical="center"/>
    </xf>
    <xf numFmtId="0" fontId="52" fillId="16" borderId="0" xfId="0" applyFont="1" applyFill="1"/>
    <xf numFmtId="0" fontId="24" fillId="16" borderId="31" xfId="0" applyFont="1" applyFill="1" applyBorder="1" applyAlignment="1">
      <alignment horizontal="center" vertical="center" wrapText="1"/>
    </xf>
    <xf numFmtId="0" fontId="12" fillId="16" borderId="31" xfId="0" applyFont="1" applyFill="1" applyBorder="1" applyAlignment="1">
      <alignment horizontal="center" vertical="center" wrapText="1"/>
    </xf>
    <xf numFmtId="14" fontId="24" fillId="16" borderId="31" xfId="0" applyNumberFormat="1" applyFont="1" applyFill="1" applyBorder="1" applyAlignment="1">
      <alignment horizontal="center" vertical="center" wrapText="1"/>
    </xf>
    <xf numFmtId="0" fontId="24" fillId="21" borderId="31" xfId="0" applyFont="1" applyFill="1" applyBorder="1" applyAlignment="1">
      <alignment horizontal="center" vertical="center" wrapText="1"/>
    </xf>
    <xf numFmtId="14" fontId="24" fillId="16" borderId="31" xfId="0" applyNumberFormat="1" applyFont="1" applyFill="1" applyBorder="1" applyAlignment="1">
      <alignment horizontal="center" vertical="center"/>
    </xf>
    <xf numFmtId="0" fontId="28" fillId="13" borderId="24" xfId="0" applyFont="1" applyFill="1" applyBorder="1" applyAlignment="1">
      <alignment horizontal="center" vertical="center" wrapText="1"/>
    </xf>
    <xf numFmtId="0" fontId="28" fillId="13" borderId="24" xfId="0" applyFont="1" applyFill="1" applyBorder="1" applyAlignment="1">
      <alignment horizontal="center" vertical="center"/>
    </xf>
    <xf numFmtId="14" fontId="28" fillId="20" borderId="24" xfId="0" applyNumberFormat="1" applyFont="1" applyFill="1" applyBorder="1" applyAlignment="1">
      <alignment horizontal="center" vertical="center" wrapText="1"/>
    </xf>
    <xf numFmtId="165" fontId="28" fillId="20" borderId="56" xfId="0" applyNumberFormat="1" applyFont="1" applyFill="1" applyBorder="1" applyAlignment="1">
      <alignment horizontal="center" vertical="center" wrapText="1"/>
    </xf>
    <xf numFmtId="0" fontId="61" fillId="0" borderId="0" xfId="0" applyFont="1"/>
    <xf numFmtId="0" fontId="36" fillId="0" borderId="0" xfId="0" applyFont="1" applyBorder="1"/>
    <xf numFmtId="0" fontId="19" fillId="0" borderId="0" xfId="0" applyFont="1" applyFill="1" applyAlignment="1">
      <alignment vertical="center"/>
    </xf>
    <xf numFmtId="0" fontId="0" fillId="0" borderId="0" xfId="0" applyFill="1"/>
    <xf numFmtId="0" fontId="49" fillId="0" borderId="3" xfId="2" applyFont="1" applyFill="1" applyBorder="1" applyAlignment="1">
      <alignment horizontal="center" vertical="center" wrapText="1"/>
    </xf>
    <xf numFmtId="9" fontId="0" fillId="0" borderId="3" xfId="0" applyNumberFormat="1" applyFill="1" applyBorder="1"/>
    <xf numFmtId="0" fontId="47" fillId="0" borderId="22" xfId="0" applyFont="1" applyFill="1" applyBorder="1" applyAlignment="1">
      <alignment horizontal="center" vertical="center" wrapText="1"/>
    </xf>
    <xf numFmtId="0" fontId="33" fillId="0" borderId="22" xfId="0" applyFont="1" applyFill="1" applyBorder="1" applyAlignment="1">
      <alignment horizontal="center" vertical="center" wrapText="1"/>
    </xf>
    <xf numFmtId="14" fontId="33" fillId="0" borderId="22" xfId="0" applyNumberFormat="1" applyFont="1" applyFill="1" applyBorder="1" applyAlignment="1">
      <alignment horizontal="center" vertical="center" wrapText="1"/>
    </xf>
    <xf numFmtId="0" fontId="52" fillId="0" borderId="3" xfId="0" applyFont="1" applyFill="1" applyBorder="1" applyAlignment="1">
      <alignment wrapText="1"/>
    </xf>
    <xf numFmtId="0" fontId="52" fillId="0" borderId="3" xfId="0" applyFont="1" applyFill="1" applyBorder="1" applyAlignment="1">
      <alignment vertical="top" wrapText="1"/>
    </xf>
    <xf numFmtId="10" fontId="52" fillId="0" borderId="3" xfId="0" applyNumberFormat="1" applyFont="1" applyFill="1" applyBorder="1"/>
    <xf numFmtId="0" fontId="52" fillId="0" borderId="0" xfId="0" applyFont="1" applyFill="1"/>
    <xf numFmtId="0" fontId="32" fillId="0" borderId="22" xfId="0" applyFont="1" applyFill="1" applyBorder="1" applyAlignment="1">
      <alignment horizontal="center" vertical="center" wrapText="1"/>
    </xf>
    <xf numFmtId="0" fontId="52" fillId="0" borderId="3" xfId="0" applyFont="1" applyFill="1" applyBorder="1"/>
    <xf numFmtId="0" fontId="52" fillId="0" borderId="0" xfId="0" applyFont="1" applyFill="1" applyAlignment="1">
      <alignment horizontal="center" vertical="center" wrapText="1"/>
    </xf>
    <xf numFmtId="0" fontId="0" fillId="23" borderId="59" xfId="0" applyFill="1" applyBorder="1" applyAlignment="1">
      <alignment horizontal="center" vertical="center" wrapText="1"/>
    </xf>
    <xf numFmtId="0" fontId="10" fillId="0" borderId="3" xfId="0" applyFont="1" applyBorder="1" applyAlignment="1"/>
    <xf numFmtId="0" fontId="0" fillId="4" borderId="59" xfId="0" applyFill="1" applyBorder="1" applyAlignment="1">
      <alignment horizontal="center" vertical="center" wrapText="1"/>
    </xf>
    <xf numFmtId="0" fontId="51" fillId="4" borderId="59" xfId="0" applyFont="1" applyFill="1" applyBorder="1" applyAlignment="1">
      <alignment horizontal="center" vertical="center" wrapText="1"/>
    </xf>
    <xf numFmtId="10" fontId="49" fillId="12" borderId="3" xfId="0" applyNumberFormat="1" applyFont="1" applyFill="1" applyBorder="1" applyAlignment="1">
      <alignment horizontal="center" vertical="center"/>
    </xf>
    <xf numFmtId="0" fontId="42" fillId="12" borderId="3" xfId="0" applyFont="1" applyFill="1" applyBorder="1"/>
    <xf numFmtId="9" fontId="42" fillId="12" borderId="3" xfId="0" applyNumberFormat="1" applyFont="1" applyFill="1" applyBorder="1"/>
    <xf numFmtId="0" fontId="12" fillId="24" borderId="31" xfId="0" applyFont="1" applyFill="1" applyBorder="1" applyAlignment="1">
      <alignment horizontal="center" vertical="center" wrapText="1"/>
    </xf>
    <xf numFmtId="0" fontId="41" fillId="12" borderId="10" xfId="0" applyFont="1" applyFill="1" applyBorder="1" applyAlignment="1">
      <alignment horizontal="center" vertical="center" wrapText="1"/>
    </xf>
    <xf numFmtId="10" fontId="41" fillId="12" borderId="3" xfId="0" applyNumberFormat="1" applyFont="1" applyFill="1" applyBorder="1" applyAlignment="1">
      <alignment horizontal="center"/>
    </xf>
    <xf numFmtId="9" fontId="41" fillId="12" borderId="20" xfId="0" applyNumberFormat="1" applyFont="1" applyFill="1" applyBorder="1" applyAlignment="1">
      <alignment horizontal="center" vertical="center"/>
    </xf>
    <xf numFmtId="10" fontId="41" fillId="12" borderId="3" xfId="7" applyNumberFormat="1" applyFont="1" applyFill="1" applyBorder="1" applyAlignment="1">
      <alignment horizontal="center" vertical="center"/>
    </xf>
    <xf numFmtId="0" fontId="12" fillId="17" borderId="31" xfId="0" applyFont="1" applyFill="1" applyBorder="1" applyAlignment="1">
      <alignment horizontal="center" vertical="center" wrapText="1"/>
    </xf>
    <xf numFmtId="0" fontId="12" fillId="0" borderId="31" xfId="0" applyFont="1" applyFill="1" applyBorder="1" applyAlignment="1">
      <alignment horizontal="center" vertical="center" wrapText="1"/>
    </xf>
    <xf numFmtId="9" fontId="11" fillId="12" borderId="3" xfId="0" applyNumberFormat="1" applyFont="1" applyFill="1" applyBorder="1"/>
    <xf numFmtId="9" fontId="62" fillId="25" borderId="3" xfId="0" applyNumberFormat="1" applyFont="1" applyFill="1" applyBorder="1"/>
    <xf numFmtId="0" fontId="22" fillId="12" borderId="10" xfId="0" applyFont="1" applyFill="1" applyBorder="1" applyAlignment="1">
      <alignment horizontal="center" vertical="center" wrapText="1"/>
    </xf>
    <xf numFmtId="10" fontId="17" fillId="12" borderId="3" xfId="0" applyNumberFormat="1" applyFont="1" applyFill="1" applyBorder="1" applyAlignment="1">
      <alignment horizontal="center" vertical="center" wrapText="1"/>
    </xf>
    <xf numFmtId="10" fontId="17" fillId="12" borderId="3" xfId="0" applyNumberFormat="1" applyFont="1" applyFill="1" applyBorder="1" applyAlignment="1">
      <alignment horizontal="center" vertical="center"/>
    </xf>
    <xf numFmtId="0" fontId="52" fillId="0" borderId="7" xfId="0" applyFont="1" applyBorder="1"/>
    <xf numFmtId="0" fontId="1" fillId="0" borderId="3" xfId="0" applyFont="1" applyBorder="1" applyAlignment="1">
      <alignment vertical="center" wrapText="1"/>
    </xf>
    <xf numFmtId="9" fontId="0" fillId="2" borderId="3" xfId="0" applyNumberFormat="1" applyFill="1" applyBorder="1"/>
    <xf numFmtId="0" fontId="0" fillId="4" borderId="0" xfId="0" applyFill="1" applyProtection="1">
      <protection locked="0"/>
    </xf>
    <xf numFmtId="0" fontId="0" fillId="0" borderId="3" xfId="0" applyBorder="1" applyProtection="1">
      <protection locked="0"/>
    </xf>
    <xf numFmtId="0" fontId="63" fillId="4" borderId="0" xfId="0" applyFont="1" applyFill="1" applyProtection="1">
      <protection locked="0"/>
    </xf>
    <xf numFmtId="0" fontId="63" fillId="4" borderId="0" xfId="0" applyFont="1" applyFill="1" applyAlignment="1" applyProtection="1">
      <alignment wrapText="1"/>
      <protection locked="0"/>
    </xf>
    <xf numFmtId="0" fontId="63" fillId="4" borderId="0" xfId="0" applyFont="1" applyFill="1" applyAlignment="1" applyProtection="1">
      <alignment horizontal="center"/>
      <protection locked="0"/>
    </xf>
    <xf numFmtId="0" fontId="63" fillId="0" borderId="0" xfId="0" applyFont="1" applyProtection="1">
      <protection locked="0"/>
    </xf>
    <xf numFmtId="0" fontId="63" fillId="4" borderId="0" xfId="0" applyFont="1" applyFill="1" applyAlignment="1" applyProtection="1">
      <alignment horizontal="center" vertical="center"/>
      <protection locked="0"/>
    </xf>
    <xf numFmtId="0" fontId="63" fillId="0" borderId="0" xfId="0" applyFont="1" applyAlignment="1" applyProtection="1">
      <alignment horizontal="center" vertical="center"/>
      <protection locked="0"/>
    </xf>
    <xf numFmtId="0" fontId="63" fillId="4" borderId="0" xfId="0" applyFont="1" applyFill="1" applyAlignment="1" applyProtection="1">
      <alignment horizontal="left" vertical="center"/>
      <protection locked="0"/>
    </xf>
    <xf numFmtId="0" fontId="66" fillId="4" borderId="0" xfId="0" applyFont="1" applyFill="1" applyProtection="1">
      <protection locked="0"/>
    </xf>
    <xf numFmtId="0" fontId="66" fillId="4" borderId="0" xfId="0" applyFont="1" applyFill="1" applyAlignment="1" applyProtection="1">
      <alignment wrapText="1"/>
      <protection locked="0"/>
    </xf>
    <xf numFmtId="0" fontId="66" fillId="4" borderId="0" xfId="0" applyFont="1" applyFill="1" applyAlignment="1" applyProtection="1">
      <alignment horizontal="center"/>
      <protection locked="0"/>
    </xf>
    <xf numFmtId="0" fontId="66" fillId="0" borderId="0" xfId="0" applyFont="1" applyProtection="1">
      <protection locked="0"/>
    </xf>
    <xf numFmtId="0" fontId="67" fillId="4" borderId="90" xfId="0" applyFont="1" applyFill="1" applyBorder="1" applyAlignment="1" applyProtection="1">
      <alignment horizontal="center" vertical="center" wrapText="1"/>
      <protection locked="0"/>
    </xf>
    <xf numFmtId="0" fontId="67" fillId="4" borderId="91" xfId="0" applyFont="1" applyFill="1" applyBorder="1" applyAlignment="1" applyProtection="1">
      <alignment horizontal="center" vertical="center" wrapText="1"/>
      <protection locked="0"/>
    </xf>
    <xf numFmtId="0" fontId="68" fillId="4" borderId="0" xfId="0" applyFont="1" applyFill="1" applyProtection="1">
      <protection locked="0"/>
    </xf>
    <xf numFmtId="0" fontId="68" fillId="4" borderId="0" xfId="0" applyFont="1" applyFill="1" applyAlignment="1" applyProtection="1">
      <alignment wrapText="1"/>
      <protection locked="0"/>
    </xf>
    <xf numFmtId="0" fontId="68" fillId="0" borderId="0" xfId="0" applyFont="1" applyProtection="1">
      <protection locked="0"/>
    </xf>
    <xf numFmtId="0" fontId="69" fillId="26" borderId="90" xfId="0" applyFont="1" applyFill="1" applyBorder="1" applyAlignment="1" applyProtection="1">
      <alignment horizontal="center" vertical="center" wrapText="1"/>
      <protection locked="0"/>
    </xf>
    <xf numFmtId="0" fontId="69" fillId="26" borderId="95" xfId="0" applyFont="1" applyFill="1" applyBorder="1" applyAlignment="1" applyProtection="1">
      <alignment horizontal="center" vertical="center" textRotation="90"/>
      <protection locked="0"/>
    </xf>
    <xf numFmtId="0" fontId="69" fillId="26" borderId="95" xfId="0" applyFont="1" applyFill="1" applyBorder="1" applyAlignment="1" applyProtection="1">
      <alignment horizontal="center" vertical="center" textRotation="90"/>
      <protection hidden="1"/>
    </xf>
    <xf numFmtId="0" fontId="69" fillId="4" borderId="0" xfId="0" applyFont="1" applyFill="1" applyAlignment="1" applyProtection="1">
      <alignment horizontal="center" vertical="center"/>
      <protection locked="0"/>
    </xf>
    <xf numFmtId="0" fontId="69" fillId="23" borderId="0" xfId="0" applyFont="1" applyFill="1" applyAlignment="1" applyProtection="1">
      <alignment horizontal="center" vertical="center"/>
      <protection locked="0"/>
    </xf>
    <xf numFmtId="0" fontId="63" fillId="0" borderId="95" xfId="0" applyFont="1" applyBorder="1" applyAlignment="1" applyProtection="1">
      <alignment horizontal="center" vertical="center"/>
      <protection locked="0"/>
    </xf>
    <xf numFmtId="0" fontId="73" fillId="0" borderId="95" xfId="0" applyFont="1" applyBorder="1" applyAlignment="1" applyProtection="1">
      <alignment horizontal="justify" vertical="center" wrapText="1"/>
      <protection locked="0"/>
    </xf>
    <xf numFmtId="0" fontId="63" fillId="0" borderId="95" xfId="0" applyFont="1" applyBorder="1" applyAlignment="1" applyProtection="1">
      <alignment horizontal="center" vertical="center"/>
      <protection hidden="1"/>
    </xf>
    <xf numFmtId="0" fontId="63" fillId="0" borderId="95" xfId="0" applyFont="1" applyBorder="1" applyAlignment="1" applyProtection="1">
      <alignment horizontal="center" vertical="center" textRotation="90"/>
      <protection locked="0"/>
    </xf>
    <xf numFmtId="9" fontId="63" fillId="0" borderId="95" xfId="0" applyNumberFormat="1" applyFont="1" applyBorder="1" applyAlignment="1" applyProtection="1">
      <alignment horizontal="center" vertical="center"/>
      <protection hidden="1"/>
    </xf>
    <xf numFmtId="167" fontId="63" fillId="0" borderId="95" xfId="7" applyNumberFormat="1" applyFont="1" applyBorder="1" applyAlignment="1" applyProtection="1">
      <alignment horizontal="center" vertical="center"/>
      <protection hidden="1"/>
    </xf>
    <xf numFmtId="0" fontId="72" fillId="0" borderId="95" xfId="0" applyFont="1" applyBorder="1" applyAlignment="1" applyProtection="1">
      <alignment horizontal="center" vertical="center" textRotation="90" wrapText="1"/>
      <protection hidden="1"/>
    </xf>
    <xf numFmtId="0" fontId="72" fillId="0" borderId="95" xfId="0" applyFont="1" applyBorder="1" applyAlignment="1" applyProtection="1">
      <alignment horizontal="center" vertical="center" textRotation="90"/>
      <protection hidden="1"/>
    </xf>
    <xf numFmtId="0" fontId="63" fillId="0" borderId="92" xfId="0" applyFont="1" applyBorder="1" applyAlignment="1" applyProtection="1">
      <alignment horizontal="center" vertical="center" textRotation="90" wrapText="1"/>
      <protection locked="0"/>
    </xf>
    <xf numFmtId="0" fontId="63" fillId="0" borderId="95" xfId="0" applyFont="1" applyBorder="1" applyAlignment="1" applyProtection="1">
      <alignment horizontal="center" vertical="center" wrapText="1"/>
      <protection locked="0"/>
    </xf>
    <xf numFmtId="14" fontId="63" fillId="0" borderId="95" xfId="0" applyNumberFormat="1" applyFont="1" applyBorder="1" applyAlignment="1" applyProtection="1">
      <alignment horizontal="center" vertical="center"/>
      <protection locked="0"/>
    </xf>
    <xf numFmtId="0" fontId="63" fillId="4" borderId="0" xfId="0" applyFont="1" applyFill="1" applyAlignment="1" applyProtection="1">
      <alignment vertical="center"/>
      <protection locked="0"/>
    </xf>
    <xf numFmtId="0" fontId="63" fillId="0" borderId="0" xfId="0" applyFont="1" applyAlignment="1" applyProtection="1">
      <alignment vertical="center"/>
      <protection locked="0"/>
    </xf>
    <xf numFmtId="0" fontId="73" fillId="0" borderId="95" xfId="0" applyFont="1" applyBorder="1" applyAlignment="1" applyProtection="1">
      <alignment horizontal="justify" vertical="center"/>
      <protection locked="0"/>
    </xf>
    <xf numFmtId="0" fontId="73" fillId="0" borderId="95" xfId="0" applyFont="1" applyBorder="1" applyAlignment="1" applyProtection="1">
      <alignment horizontal="center" vertical="center" wrapText="1"/>
      <protection locked="0"/>
    </xf>
    <xf numFmtId="14" fontId="73" fillId="0" borderId="95" xfId="0" applyNumberFormat="1" applyFont="1" applyBorder="1" applyAlignment="1" applyProtection="1">
      <alignment horizontal="center" vertical="center" wrapText="1"/>
      <protection locked="0"/>
    </xf>
    <xf numFmtId="14" fontId="63" fillId="0" borderId="95" xfId="0" applyNumberFormat="1" applyFont="1" applyBorder="1" applyAlignment="1" applyProtection="1">
      <alignment horizontal="center" vertical="center" wrapText="1"/>
      <protection locked="0"/>
    </xf>
    <xf numFmtId="0" fontId="63" fillId="0" borderId="95" xfId="0" applyFont="1" applyBorder="1" applyAlignment="1" applyProtection="1">
      <alignment horizontal="justify" vertical="center" wrapText="1"/>
      <protection hidden="1"/>
    </xf>
    <xf numFmtId="0" fontId="63" fillId="0" borderId="100" xfId="0" applyFont="1" applyBorder="1" applyAlignment="1" applyProtection="1">
      <alignment horizontal="justify" vertical="center" wrapText="1"/>
      <protection locked="0"/>
    </xf>
    <xf numFmtId="0" fontId="63" fillId="0" borderId="99" xfId="0" applyFont="1" applyBorder="1" applyAlignment="1" applyProtection="1">
      <alignment vertical="center"/>
      <protection locked="0"/>
    </xf>
    <xf numFmtId="0" fontId="63" fillId="0" borderId="101" xfId="0" applyFont="1" applyBorder="1" applyAlignment="1" applyProtection="1">
      <alignment horizontal="center" vertical="center"/>
      <protection locked="0"/>
    </xf>
    <xf numFmtId="0" fontId="63" fillId="0" borderId="102" xfId="0" applyFont="1" applyBorder="1" applyAlignment="1" applyProtection="1">
      <alignment vertical="center"/>
      <protection locked="0"/>
    </xf>
    <xf numFmtId="0" fontId="63" fillId="0" borderId="0" xfId="0" applyFont="1" applyAlignment="1" applyProtection="1">
      <alignment horizontal="center"/>
      <protection locked="0"/>
    </xf>
    <xf numFmtId="0" fontId="63" fillId="0" borderId="0" xfId="0" applyFont="1" applyAlignment="1" applyProtection="1">
      <alignment wrapText="1"/>
      <protection locked="0"/>
    </xf>
    <xf numFmtId="0" fontId="72" fillId="0" borderId="0" xfId="0" applyFont="1" applyAlignment="1" applyProtection="1">
      <alignment horizontal="left" vertical="center"/>
      <protection locked="0"/>
    </xf>
    <xf numFmtId="0" fontId="49" fillId="12" borderId="20" xfId="0" applyFont="1" applyFill="1" applyBorder="1" applyAlignment="1">
      <alignment horizontal="center" vertical="center"/>
    </xf>
    <xf numFmtId="0" fontId="63" fillId="0" borderId="92" xfId="0" applyFont="1" applyBorder="1" applyAlignment="1" applyProtection="1">
      <alignment horizontal="center" vertical="center"/>
      <protection locked="0"/>
    </xf>
    <xf numFmtId="0" fontId="63" fillId="0" borderId="92" xfId="0" applyFont="1" applyBorder="1" applyAlignment="1" applyProtection="1">
      <alignment horizontal="center" vertical="center" wrapText="1"/>
      <protection locked="0"/>
    </xf>
    <xf numFmtId="0" fontId="63" fillId="0" borderId="99" xfId="0" applyFont="1" applyBorder="1" applyAlignment="1" applyProtection="1">
      <alignment horizontal="center" vertical="center" wrapText="1"/>
      <protection locked="0"/>
    </xf>
    <xf numFmtId="0" fontId="63" fillId="0" borderId="96" xfId="0" applyFont="1" applyBorder="1" applyAlignment="1" applyProtection="1">
      <alignment horizontal="center" vertical="center" wrapText="1"/>
      <protection locked="0"/>
    </xf>
    <xf numFmtId="9" fontId="63" fillId="0" borderId="92" xfId="0" applyNumberFormat="1" applyFont="1" applyBorder="1" applyAlignment="1" applyProtection="1">
      <alignment horizontal="center" vertical="center" wrapText="1"/>
      <protection locked="0"/>
    </xf>
    <xf numFmtId="0" fontId="71" fillId="0" borderId="92" xfId="0" applyFont="1" applyBorder="1" applyAlignment="1" applyProtection="1">
      <alignment horizontal="center" vertical="center" wrapText="1"/>
      <protection locked="0"/>
    </xf>
    <xf numFmtId="0" fontId="72" fillId="0" borderId="92" xfId="0" applyFont="1" applyBorder="1" applyAlignment="1" applyProtection="1">
      <alignment horizontal="center" vertical="center" wrapText="1"/>
      <protection hidden="1"/>
    </xf>
    <xf numFmtId="9" fontId="63" fillId="0" borderId="92" xfId="0" applyNumberFormat="1" applyFont="1" applyBorder="1" applyAlignment="1" applyProtection="1">
      <alignment horizontal="center" vertical="center" wrapText="1"/>
      <protection hidden="1"/>
    </xf>
    <xf numFmtId="0" fontId="72" fillId="0" borderId="92" xfId="0" applyFont="1" applyBorder="1" applyAlignment="1" applyProtection="1">
      <alignment horizontal="center" vertical="center"/>
      <protection hidden="1"/>
    </xf>
    <xf numFmtId="168" fontId="63" fillId="0" borderId="92" xfId="0" applyNumberFormat="1" applyFont="1" applyBorder="1" applyAlignment="1" applyProtection="1">
      <alignment horizontal="right" vertical="center" wrapText="1"/>
      <protection locked="0"/>
    </xf>
    <xf numFmtId="43" fontId="63" fillId="0" borderId="92" xfId="8" applyFont="1" applyBorder="1" applyAlignment="1" applyProtection="1">
      <alignment horizontal="center" vertical="center" wrapText="1"/>
      <protection locked="0"/>
    </xf>
    <xf numFmtId="9" fontId="63" fillId="0" borderId="92" xfId="0" applyNumberFormat="1" applyFont="1" applyBorder="1" applyAlignment="1" applyProtection="1">
      <alignment horizontal="center" vertical="center"/>
      <protection hidden="1"/>
    </xf>
    <xf numFmtId="0" fontId="63" fillId="0" borderId="92" xfId="0" applyFont="1" applyBorder="1" applyAlignment="1" applyProtection="1">
      <alignment horizontal="center" vertical="center" textRotation="90"/>
      <protection locked="0"/>
    </xf>
    <xf numFmtId="2" fontId="63" fillId="0" borderId="92" xfId="0" applyNumberFormat="1" applyFont="1" applyBorder="1" applyAlignment="1" applyProtection="1">
      <alignment horizontal="center" vertical="center" wrapText="1"/>
      <protection locked="0"/>
    </xf>
    <xf numFmtId="165" fontId="28" fillId="0" borderId="85" xfId="0" applyNumberFormat="1" applyFont="1" applyBorder="1" applyAlignment="1">
      <alignment horizontal="center" vertical="center" wrapText="1"/>
    </xf>
    <xf numFmtId="0" fontId="12" fillId="0" borderId="35" xfId="0" applyFont="1" applyBorder="1" applyAlignment="1">
      <alignment horizontal="center" vertical="center" wrapText="1"/>
    </xf>
    <xf numFmtId="0" fontId="0" fillId="0" borderId="0" xfId="0"/>
    <xf numFmtId="165" fontId="28" fillId="20" borderId="88" xfId="0" applyNumberFormat="1" applyFont="1" applyFill="1" applyBorder="1" applyAlignment="1">
      <alignment horizontal="center" vertical="center" wrapText="1"/>
    </xf>
    <xf numFmtId="0" fontId="63" fillId="14" borderId="95" xfId="0" applyFont="1" applyFill="1" applyBorder="1" applyAlignment="1" applyProtection="1">
      <alignment horizontal="center" vertical="center" wrapText="1"/>
      <protection locked="0"/>
    </xf>
    <xf numFmtId="0" fontId="63" fillId="14" borderId="95" xfId="0" applyFont="1" applyFill="1" applyBorder="1" applyAlignment="1" applyProtection="1">
      <alignment horizontal="justify" vertical="center" wrapText="1"/>
      <protection hidden="1"/>
    </xf>
    <xf numFmtId="0" fontId="77" fillId="14" borderId="0" xfId="0" applyFont="1" applyFill="1" applyProtection="1">
      <protection locked="0"/>
    </xf>
    <xf numFmtId="0" fontId="77" fillId="14" borderId="0" xfId="0" applyFont="1" applyFill="1" applyAlignment="1" applyProtection="1">
      <alignment wrapText="1"/>
      <protection locked="0"/>
    </xf>
    <xf numFmtId="0" fontId="78" fillId="0" borderId="103" xfId="0" applyFont="1" applyBorder="1"/>
    <xf numFmtId="0" fontId="78" fillId="0" borderId="0" xfId="0" applyFont="1"/>
    <xf numFmtId="0" fontId="78" fillId="0" borderId="0" xfId="0" applyFont="1" applyAlignment="1">
      <alignment wrapText="1"/>
    </xf>
    <xf numFmtId="0" fontId="79" fillId="0" borderId="0" xfId="0" applyFont="1" applyAlignment="1">
      <alignment vertical="center" wrapText="1"/>
    </xf>
    <xf numFmtId="0" fontId="79" fillId="0" borderId="0" xfId="0" applyFont="1" applyAlignment="1">
      <alignment vertical="center"/>
    </xf>
    <xf numFmtId="0" fontId="83" fillId="0" borderId="41" xfId="0" applyFont="1" applyBorder="1" applyAlignment="1">
      <alignment horizontal="left" vertical="center"/>
    </xf>
    <xf numFmtId="0" fontId="84" fillId="0" borderId="0" xfId="0" applyFont="1" applyAlignment="1">
      <alignment vertical="center"/>
    </xf>
    <xf numFmtId="0" fontId="84" fillId="0" borderId="0" xfId="0" applyFont="1" applyAlignment="1">
      <alignment vertical="center" wrapText="1"/>
    </xf>
    <xf numFmtId="0" fontId="84" fillId="27" borderId="0" xfId="0" applyFont="1" applyFill="1" applyAlignment="1">
      <alignment vertical="center"/>
    </xf>
    <xf numFmtId="0" fontId="78" fillId="0" borderId="0" xfId="0" applyFont="1" applyAlignment="1">
      <alignment vertical="center" wrapText="1"/>
    </xf>
    <xf numFmtId="0" fontId="78" fillId="0" borderId="0" xfId="0" applyFont="1" applyAlignment="1">
      <alignment vertical="center"/>
    </xf>
    <xf numFmtId="0" fontId="88" fillId="13" borderId="0" xfId="0" applyFont="1" applyFill="1" applyAlignment="1">
      <alignment horizontal="left" vertical="top" wrapText="1"/>
    </xf>
    <xf numFmtId="0" fontId="88" fillId="13" borderId="0" xfId="0" applyFont="1" applyFill="1" applyAlignment="1">
      <alignment horizontal="center" vertical="top" wrapText="1"/>
    </xf>
    <xf numFmtId="0" fontId="90" fillId="0" borderId="41" xfId="0" applyFont="1" applyBorder="1" applyAlignment="1">
      <alignment horizontal="center" vertical="center" wrapText="1"/>
    </xf>
    <xf numFmtId="0" fontId="94" fillId="16" borderId="41" xfId="0" applyFont="1" applyFill="1" applyBorder="1" applyAlignment="1">
      <alignment horizontal="left" vertical="center" wrapText="1"/>
    </xf>
    <xf numFmtId="0" fontId="94" fillId="16" borderId="38" xfId="0" applyFont="1" applyFill="1" applyBorder="1"/>
    <xf numFmtId="169" fontId="94" fillId="16" borderId="41" xfId="0" applyNumberFormat="1" applyFont="1" applyFill="1" applyBorder="1" applyAlignment="1">
      <alignment horizontal="center" vertical="center" wrapText="1"/>
    </xf>
    <xf numFmtId="0" fontId="94" fillId="16" borderId="41" xfId="0" applyFont="1" applyFill="1" applyBorder="1"/>
    <xf numFmtId="0" fontId="94" fillId="31" borderId="38" xfId="0" applyFont="1" applyFill="1" applyBorder="1" applyAlignment="1">
      <alignment horizontal="center" vertical="center" wrapText="1"/>
    </xf>
    <xf numFmtId="0" fontId="94" fillId="13" borderId="41" xfId="0" applyFont="1" applyFill="1" applyBorder="1" applyAlignment="1">
      <alignment horizontal="left" vertical="center" wrapText="1"/>
    </xf>
    <xf numFmtId="0" fontId="94" fillId="13" borderId="41" xfId="0" applyFont="1" applyFill="1" applyBorder="1" applyAlignment="1">
      <alignment horizontal="center" vertical="center"/>
    </xf>
    <xf numFmtId="9" fontId="94" fillId="13" borderId="41" xfId="0" applyNumberFormat="1" applyFont="1" applyFill="1" applyBorder="1" applyAlignment="1">
      <alignment horizontal="center" vertical="center"/>
    </xf>
    <xf numFmtId="0" fontId="94" fillId="31" borderId="49" xfId="0" applyFont="1" applyFill="1" applyBorder="1" applyAlignment="1">
      <alignment horizontal="left" vertical="center" wrapText="1"/>
    </xf>
    <xf numFmtId="0" fontId="95" fillId="31" borderId="49" xfId="0" applyFont="1" applyFill="1" applyBorder="1" applyAlignment="1">
      <alignment horizontal="left" vertical="center" wrapText="1"/>
    </xf>
    <xf numFmtId="0" fontId="94" fillId="31" borderId="50" xfId="0" applyFont="1" applyFill="1" applyBorder="1" applyAlignment="1">
      <alignment horizontal="center" vertical="center" wrapText="1"/>
    </xf>
    <xf numFmtId="169" fontId="94" fillId="16" borderId="41" xfId="0" applyNumberFormat="1" applyFont="1" applyFill="1" applyBorder="1" applyAlignment="1">
      <alignment horizontal="left" vertical="center" wrapText="1"/>
    </xf>
    <xf numFmtId="0" fontId="94" fillId="16" borderId="41" xfId="0" applyFont="1" applyFill="1" applyBorder="1" applyAlignment="1">
      <alignment horizontal="center" vertical="center" wrapText="1"/>
    </xf>
    <xf numFmtId="0" fontId="94" fillId="0" borderId="0" xfId="0" applyFont="1"/>
    <xf numFmtId="0" fontId="94" fillId="0" borderId="0" xfId="0" applyFont="1" applyAlignment="1">
      <alignment wrapText="1"/>
    </xf>
    <xf numFmtId="0" fontId="79" fillId="0" borderId="0" xfId="0" applyFont="1"/>
    <xf numFmtId="0" fontId="96" fillId="0" borderId="0" xfId="0" applyFont="1" applyAlignment="1">
      <alignment vertical="center" wrapText="1"/>
    </xf>
    <xf numFmtId="0" fontId="96" fillId="0" borderId="0" xfId="0" applyFont="1" applyAlignment="1">
      <alignment vertical="center"/>
    </xf>
    <xf numFmtId="9" fontId="93" fillId="32" borderId="59" xfId="0" applyNumberFormat="1" applyFont="1" applyFill="1" applyBorder="1" applyAlignment="1">
      <alignment horizontal="center" vertical="center"/>
    </xf>
    <xf numFmtId="9" fontId="93" fillId="32" borderId="65" xfId="0" applyNumberFormat="1" applyFont="1" applyFill="1" applyBorder="1" applyAlignment="1">
      <alignment horizontal="center" vertical="center"/>
    </xf>
    <xf numFmtId="0" fontId="79" fillId="0" borderId="0" xfId="0" applyFont="1" applyAlignment="1">
      <alignment wrapText="1"/>
    </xf>
    <xf numFmtId="170" fontId="23" fillId="0" borderId="24" xfId="0" applyNumberFormat="1" applyFont="1" applyBorder="1" applyAlignment="1">
      <alignment horizontal="center" vertical="center" wrapText="1"/>
    </xf>
    <xf numFmtId="171" fontId="23" fillId="0" borderId="24" xfId="0" applyNumberFormat="1" applyFont="1" applyBorder="1" applyAlignment="1">
      <alignment horizontal="center" vertical="center" wrapText="1"/>
    </xf>
    <xf numFmtId="171" fontId="23" fillId="0" borderId="56" xfId="0" applyNumberFormat="1" applyFont="1" applyBorder="1" applyAlignment="1">
      <alignment horizontal="center" vertical="center" wrapText="1"/>
    </xf>
    <xf numFmtId="170" fontId="1" fillId="0" borderId="79" xfId="0" applyNumberFormat="1" applyFont="1" applyBorder="1" applyAlignment="1">
      <alignment horizontal="center" vertical="center" wrapText="1"/>
    </xf>
    <xf numFmtId="170" fontId="98" fillId="0" borderId="80" xfId="0" applyNumberFormat="1" applyFont="1" applyBorder="1" applyAlignment="1">
      <alignment horizontal="center" vertical="center" wrapText="1"/>
    </xf>
    <xf numFmtId="170" fontId="18" fillId="0" borderId="79" xfId="5" applyNumberFormat="1" applyFill="1" applyBorder="1" applyAlignment="1">
      <alignment horizontal="center" vertical="center" wrapText="1"/>
    </xf>
    <xf numFmtId="170" fontId="98" fillId="0" borderId="79" xfId="0" applyNumberFormat="1" applyFont="1" applyBorder="1" applyAlignment="1">
      <alignment horizontal="center" vertical="center" wrapText="1"/>
    </xf>
    <xf numFmtId="170" fontId="98" fillId="0" borderId="23" xfId="0" applyNumberFormat="1" applyFont="1" applyBorder="1" applyAlignment="1">
      <alignment horizontal="center" vertical="center" wrapText="1"/>
    </xf>
    <xf numFmtId="170" fontId="98" fillId="0" borderId="105" xfId="0" applyNumberFormat="1"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170" fontId="1" fillId="0" borderId="23" xfId="0" applyNumberFormat="1" applyFont="1" applyBorder="1" applyAlignment="1">
      <alignment horizontal="center" vertical="center" wrapText="1"/>
    </xf>
    <xf numFmtId="170" fontId="98" fillId="0" borderId="57" xfId="0" applyNumberFormat="1" applyFont="1" applyBorder="1" applyAlignment="1">
      <alignment horizontal="center" vertical="center" wrapText="1"/>
    </xf>
    <xf numFmtId="0" fontId="0" fillId="0" borderId="3" xfId="0" applyBorder="1" applyAlignment="1">
      <alignment horizontal="left" vertical="top" wrapText="1"/>
    </xf>
    <xf numFmtId="0" fontId="1" fillId="14" borderId="22" xfId="0" applyFont="1" applyFill="1" applyBorder="1" applyAlignment="1">
      <alignment horizontal="center" vertical="center" wrapText="1"/>
    </xf>
    <xf numFmtId="170" fontId="1" fillId="14" borderId="54" xfId="0" applyNumberFormat="1" applyFont="1" applyFill="1" applyBorder="1" applyAlignment="1">
      <alignment horizontal="center" vertical="center" wrapText="1"/>
    </xf>
    <xf numFmtId="0" fontId="99" fillId="14" borderId="22" xfId="0" applyFont="1" applyFill="1" applyBorder="1" applyAlignment="1">
      <alignment horizontal="justify" vertical="center" wrapText="1"/>
    </xf>
    <xf numFmtId="170" fontId="33" fillId="14" borderId="54" xfId="0" applyNumberFormat="1" applyFont="1" applyFill="1" applyBorder="1" applyAlignment="1">
      <alignment horizontal="center" vertical="center" wrapText="1"/>
    </xf>
    <xf numFmtId="0" fontId="0" fillId="0" borderId="3" xfId="0" applyBorder="1" applyAlignment="1">
      <alignment horizontal="left" vertical="center" wrapText="1" indent="2"/>
    </xf>
    <xf numFmtId="0" fontId="10" fillId="0" borderId="3" xfId="0" applyFont="1" applyBorder="1"/>
    <xf numFmtId="0" fontId="18" fillId="0" borderId="0" xfId="5" applyFill="1" applyAlignment="1">
      <alignment vertical="center"/>
    </xf>
    <xf numFmtId="0" fontId="10" fillId="4" borderId="3" xfId="0" applyFont="1" applyFill="1" applyBorder="1" applyAlignment="1">
      <alignment wrapText="1"/>
    </xf>
    <xf numFmtId="10" fontId="107" fillId="0" borderId="3" xfId="0" applyNumberFormat="1" applyFont="1" applyFill="1" applyBorder="1" applyAlignment="1">
      <alignment horizontal="center" vertical="center" wrapText="1"/>
    </xf>
    <xf numFmtId="0" fontId="24" fillId="4" borderId="31" xfId="0" applyFont="1" applyFill="1" applyBorder="1" applyAlignment="1">
      <alignment horizontal="center" vertical="center" wrapText="1"/>
    </xf>
    <xf numFmtId="0" fontId="6" fillId="4" borderId="31" xfId="0" applyFont="1" applyFill="1" applyBorder="1" applyAlignment="1">
      <alignment horizontal="center" vertical="center" wrapText="1"/>
    </xf>
    <xf numFmtId="14" fontId="24" fillId="14" borderId="31" xfId="0" applyNumberFormat="1" applyFont="1" applyFill="1" applyBorder="1" applyAlignment="1">
      <alignment horizontal="center" vertical="center" wrapText="1"/>
    </xf>
    <xf numFmtId="14" fontId="18" fillId="14" borderId="31" xfId="5" applyNumberFormat="1" applyFill="1" applyBorder="1" applyAlignment="1">
      <alignment horizontal="center" vertical="center" wrapText="1"/>
    </xf>
    <xf numFmtId="0" fontId="12" fillId="14" borderId="31" xfId="0" applyFont="1" applyFill="1" applyBorder="1" applyAlignment="1">
      <alignment horizontal="center" vertical="center" wrapText="1"/>
    </xf>
    <xf numFmtId="0" fontId="12" fillId="14" borderId="31" xfId="0" applyFont="1" applyFill="1" applyBorder="1" applyAlignment="1">
      <alignment horizontal="center" vertical="center"/>
    </xf>
    <xf numFmtId="14" fontId="24" fillId="33" borderId="31" xfId="0" applyNumberFormat="1" applyFont="1" applyFill="1" applyBorder="1" applyAlignment="1">
      <alignment horizontal="center" vertical="center" wrapText="1"/>
    </xf>
    <xf numFmtId="14" fontId="6" fillId="14" borderId="31" xfId="0" applyNumberFormat="1" applyFont="1" applyFill="1" applyBorder="1" applyAlignment="1">
      <alignment horizontal="center" vertical="center" wrapText="1"/>
    </xf>
    <xf numFmtId="0" fontId="24" fillId="14" borderId="31" xfId="0" applyFont="1" applyFill="1" applyBorder="1" applyAlignment="1">
      <alignment horizontal="center" vertical="center" wrapText="1"/>
    </xf>
    <xf numFmtId="14" fontId="0" fillId="14" borderId="31" xfId="5" applyNumberFormat="1" applyFont="1" applyFill="1" applyBorder="1" applyAlignment="1">
      <alignment horizontal="center" vertical="center" wrapText="1"/>
    </xf>
    <xf numFmtId="0" fontId="18" fillId="14" borderId="0" xfId="5" applyFill="1" applyAlignment="1">
      <alignment horizontal="center" vertical="center" wrapText="1"/>
    </xf>
    <xf numFmtId="0" fontId="6" fillId="14" borderId="31" xfId="0" applyFont="1" applyFill="1" applyBorder="1" applyAlignment="1">
      <alignment horizontal="center" vertical="center" wrapText="1"/>
    </xf>
    <xf numFmtId="0" fontId="18" fillId="14" borderId="31" xfId="5" applyFill="1" applyBorder="1" applyAlignment="1">
      <alignment horizontal="center" vertical="center" wrapText="1"/>
    </xf>
    <xf numFmtId="0" fontId="110" fillId="4" borderId="3" xfId="0" applyFont="1" applyFill="1" applyBorder="1" applyAlignment="1">
      <alignment horizontal="left" vertical="center" wrapText="1"/>
    </xf>
    <xf numFmtId="0" fontId="40" fillId="0" borderId="3" xfId="0" applyFont="1" applyBorder="1" applyAlignment="1">
      <alignment vertical="center" wrapText="1"/>
    </xf>
    <xf numFmtId="0" fontId="41" fillId="0" borderId="0" xfId="0" applyFont="1"/>
    <xf numFmtId="0" fontId="12" fillId="31" borderId="31" xfId="0" applyFont="1" applyFill="1" applyBorder="1" applyAlignment="1">
      <alignment horizontal="center" vertical="center" wrapText="1"/>
    </xf>
    <xf numFmtId="0" fontId="50" fillId="31" borderId="31" xfId="0" applyFont="1" applyFill="1" applyBorder="1" applyAlignment="1">
      <alignment horizontal="center" vertical="center" wrapText="1"/>
    </xf>
    <xf numFmtId="14" fontId="12" fillId="31" borderId="31" xfId="0" applyNumberFormat="1" applyFont="1" applyFill="1" applyBorder="1" applyAlignment="1">
      <alignment horizontal="center" vertical="center" wrapText="1"/>
    </xf>
    <xf numFmtId="0" fontId="59" fillId="31" borderId="31" xfId="0" applyFont="1" applyFill="1" applyBorder="1" applyAlignment="1">
      <alignment horizontal="center" vertical="center" wrapText="1"/>
    </xf>
    <xf numFmtId="169" fontId="24" fillId="31" borderId="31" xfId="0" applyNumberFormat="1" applyFont="1" applyFill="1" applyBorder="1" applyAlignment="1">
      <alignment horizontal="center" vertical="center" wrapText="1"/>
    </xf>
    <xf numFmtId="0" fontId="12" fillId="0" borderId="35" xfId="0" applyFont="1" applyBorder="1" applyAlignment="1">
      <alignment vertical="center" wrapText="1"/>
    </xf>
    <xf numFmtId="14" fontId="12" fillId="0" borderId="31" xfId="0" applyNumberFormat="1" applyFont="1" applyFill="1" applyBorder="1" applyAlignment="1">
      <alignment horizontal="center" vertical="center" wrapText="1"/>
    </xf>
    <xf numFmtId="9" fontId="41" fillId="12" borderId="3" xfId="0" applyNumberFormat="1" applyFont="1" applyFill="1" applyBorder="1" applyAlignment="1">
      <alignment horizontal="center" vertical="center"/>
    </xf>
    <xf numFmtId="10" fontId="111" fillId="0" borderId="0" xfId="0" applyNumberFormat="1" applyFont="1"/>
    <xf numFmtId="164" fontId="6" fillId="34" borderId="22" xfId="2" applyNumberFormat="1" applyFont="1" applyFill="1" applyBorder="1" applyAlignment="1">
      <alignment horizontal="center" vertical="center"/>
    </xf>
    <xf numFmtId="0" fontId="6" fillId="34" borderId="22" xfId="2" applyFont="1" applyFill="1" applyBorder="1" applyAlignment="1">
      <alignment horizontal="center" vertical="center" wrapText="1"/>
    </xf>
    <xf numFmtId="0" fontId="18" fillId="34" borderId="22" xfId="5" applyFill="1" applyBorder="1" applyAlignment="1">
      <alignment horizontal="center" vertical="center" wrapText="1"/>
    </xf>
    <xf numFmtId="164" fontId="6" fillId="34" borderId="22" xfId="2" applyNumberFormat="1" applyFont="1" applyFill="1" applyBorder="1" applyAlignment="1">
      <alignment horizontal="center" vertical="center" wrapText="1"/>
    </xf>
    <xf numFmtId="0" fontId="76" fillId="34" borderId="0" xfId="0" applyFont="1" applyFill="1" applyAlignment="1">
      <alignment horizontal="justify" vertical="center"/>
    </xf>
    <xf numFmtId="10" fontId="10" fillId="0" borderId="0" xfId="0" applyNumberFormat="1" applyFont="1"/>
    <xf numFmtId="0" fontId="6" fillId="0" borderId="3" xfId="2" applyFont="1" applyBorder="1" applyAlignment="1">
      <alignment horizontal="left" vertical="center" wrapText="1" shrinkToFit="1"/>
    </xf>
    <xf numFmtId="0" fontId="6" fillId="34" borderId="54" xfId="2" applyFont="1" applyFill="1" applyBorder="1" applyAlignment="1">
      <alignment horizontal="center" vertical="center" wrapText="1"/>
    </xf>
    <xf numFmtId="0" fontId="6" fillId="34" borderId="79" xfId="2" applyFont="1" applyFill="1" applyBorder="1" applyAlignment="1">
      <alignment horizontal="center" vertical="center" wrapText="1"/>
    </xf>
    <xf numFmtId="0" fontId="6" fillId="34" borderId="80" xfId="2" applyFont="1" applyFill="1" applyBorder="1" applyAlignment="1">
      <alignment horizontal="center" vertical="center" wrapText="1"/>
    </xf>
    <xf numFmtId="0" fontId="49" fillId="12" borderId="10" xfId="0" applyFont="1" applyFill="1" applyBorder="1" applyAlignment="1">
      <alignment horizontal="center" vertical="center"/>
    </xf>
    <xf numFmtId="0" fontId="49" fillId="12" borderId="19" xfId="0" applyFont="1" applyFill="1" applyBorder="1" applyAlignment="1">
      <alignment horizontal="center" vertical="center"/>
    </xf>
    <xf numFmtId="0" fontId="49" fillId="12" borderId="20"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0" xfId="0" applyFont="1" applyFill="1" applyAlignment="1">
      <alignment horizontal="center" vertical="center"/>
    </xf>
    <xf numFmtId="0" fontId="15" fillId="4" borderId="13" xfId="2" applyFont="1" applyFill="1" applyBorder="1" applyAlignment="1">
      <alignment horizontal="center" vertical="center" wrapText="1"/>
    </xf>
    <xf numFmtId="0" fontId="15" fillId="4" borderId="14" xfId="2" applyFont="1" applyFill="1" applyBorder="1" applyAlignment="1">
      <alignment horizontal="center" vertical="center" wrapText="1"/>
    </xf>
    <xf numFmtId="0" fontId="15" fillId="4" borderId="15" xfId="2" applyFont="1" applyFill="1" applyBorder="1" applyAlignment="1">
      <alignment horizontal="center" vertical="center" wrapText="1"/>
    </xf>
    <xf numFmtId="0" fontId="15" fillId="5" borderId="16" xfId="2" applyFont="1" applyFill="1" applyBorder="1" applyAlignment="1">
      <alignment horizontal="center" vertical="center"/>
    </xf>
    <xf numFmtId="0" fontId="15" fillId="5" borderId="17" xfId="2" applyFont="1" applyFill="1" applyBorder="1" applyAlignment="1">
      <alignment horizontal="center" vertical="center"/>
    </xf>
    <xf numFmtId="0" fontId="15" fillId="5" borderId="18" xfId="2"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18" xfId="0" applyFont="1" applyFill="1" applyBorder="1" applyAlignment="1">
      <alignment horizontal="center" vertical="center"/>
    </xf>
    <xf numFmtId="0" fontId="35" fillId="4" borderId="26" xfId="0" applyFont="1" applyFill="1" applyBorder="1" applyAlignment="1">
      <alignment horizontal="center" vertical="center"/>
    </xf>
    <xf numFmtId="0" fontId="35" fillId="4" borderId="27" xfId="0" applyFont="1" applyFill="1" applyBorder="1" applyAlignment="1">
      <alignment horizontal="center"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14" fontId="9" fillId="0" borderId="13" xfId="0" applyNumberFormat="1" applyFont="1" applyBorder="1" applyAlignment="1">
      <alignment horizontal="left" vertical="center"/>
    </xf>
    <xf numFmtId="14" fontId="9" fillId="0" borderId="15" xfId="0" applyNumberFormat="1" applyFont="1" applyBorder="1" applyAlignment="1">
      <alignment horizontal="left" vertical="center"/>
    </xf>
    <xf numFmtId="0" fontId="13" fillId="4" borderId="22" xfId="2" applyFont="1" applyFill="1" applyBorder="1" applyAlignment="1">
      <alignment horizontal="center"/>
    </xf>
    <xf numFmtId="0" fontId="4" fillId="6" borderId="23" xfId="2" applyFont="1" applyFill="1" applyBorder="1" applyAlignment="1">
      <alignment horizontal="center" vertical="center" wrapText="1"/>
    </xf>
    <xf numFmtId="0" fontId="4" fillId="6" borderId="24" xfId="2" applyFont="1" applyFill="1" applyBorder="1" applyAlignment="1">
      <alignment horizontal="center" vertical="center" wrapText="1"/>
    </xf>
    <xf numFmtId="0" fontId="4" fillId="6" borderId="22" xfId="2" applyFont="1" applyFill="1" applyBorder="1" applyAlignment="1">
      <alignment horizontal="center" vertical="center" wrapText="1"/>
    </xf>
    <xf numFmtId="0" fontId="16" fillId="6" borderId="22" xfId="2" applyFont="1" applyFill="1" applyBorder="1" applyAlignment="1">
      <alignment horizontal="center" vertical="center" wrapText="1"/>
    </xf>
    <xf numFmtId="0" fontId="4" fillId="6" borderId="25" xfId="2" applyFont="1" applyFill="1" applyBorder="1" applyAlignment="1">
      <alignment horizontal="center" vertical="center" wrapText="1"/>
    </xf>
    <xf numFmtId="0" fontId="0" fillId="0" borderId="3" xfId="0" applyBorder="1" applyAlignment="1" applyProtection="1">
      <alignment horizont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64" fillId="26" borderId="89" xfId="0" applyFont="1" applyFill="1" applyBorder="1" applyAlignment="1" applyProtection="1">
      <alignment horizontal="left" vertical="center"/>
      <protection locked="0"/>
    </xf>
    <xf numFmtId="0" fontId="64" fillId="26" borderId="90" xfId="0" applyFont="1" applyFill="1" applyBorder="1" applyAlignment="1" applyProtection="1">
      <alignment horizontal="left" vertical="center"/>
      <protection locked="0"/>
    </xf>
    <xf numFmtId="0" fontId="64" fillId="26" borderId="91" xfId="0" applyFont="1" applyFill="1" applyBorder="1" applyAlignment="1" applyProtection="1">
      <alignment horizontal="left" vertical="center"/>
      <protection locked="0"/>
    </xf>
    <xf numFmtId="0" fontId="65" fillId="4" borderId="89" xfId="0" applyFont="1" applyFill="1" applyBorder="1" applyAlignment="1" applyProtection="1">
      <alignment horizontal="left" vertical="center"/>
      <protection locked="0"/>
    </xf>
    <xf numFmtId="0" fontId="65" fillId="4" borderId="90" xfId="0" applyFont="1" applyFill="1" applyBorder="1" applyAlignment="1" applyProtection="1">
      <alignment horizontal="left" vertical="center"/>
      <protection locked="0"/>
    </xf>
    <xf numFmtId="0" fontId="65" fillId="4" borderId="91" xfId="0" applyFont="1" applyFill="1" applyBorder="1" applyAlignment="1" applyProtection="1">
      <alignment horizontal="left" vertical="center"/>
      <protection locked="0"/>
    </xf>
    <xf numFmtId="0" fontId="69" fillId="26" borderId="89" xfId="0" applyFont="1" applyFill="1" applyBorder="1" applyAlignment="1" applyProtection="1">
      <alignment horizontal="center" vertical="center"/>
      <protection locked="0"/>
    </xf>
    <xf numFmtId="0" fontId="69" fillId="26" borderId="90" xfId="0" applyFont="1" applyFill="1" applyBorder="1" applyAlignment="1" applyProtection="1">
      <alignment horizontal="center" vertical="center"/>
      <protection locked="0"/>
    </xf>
    <xf numFmtId="0" fontId="69" fillId="26" borderId="91" xfId="0" applyFont="1" applyFill="1" applyBorder="1" applyAlignment="1" applyProtection="1">
      <alignment horizontal="center" vertical="center"/>
      <protection locked="0"/>
    </xf>
    <xf numFmtId="0" fontId="64" fillId="26" borderId="92" xfId="0" applyFont="1" applyFill="1" applyBorder="1" applyAlignment="1" applyProtection="1">
      <alignment horizontal="center" vertical="center" textRotation="90"/>
      <protection locked="0"/>
    </xf>
    <xf numFmtId="0" fontId="64" fillId="26" borderId="96" xfId="0" applyFont="1" applyFill="1" applyBorder="1" applyAlignment="1" applyProtection="1">
      <alignment horizontal="center" vertical="center" textRotation="90"/>
      <protection locked="0"/>
    </xf>
    <xf numFmtId="0" fontId="69" fillId="26" borderId="92" xfId="0" applyFont="1" applyFill="1" applyBorder="1" applyAlignment="1" applyProtection="1">
      <alignment horizontal="center" vertical="center"/>
      <protection locked="0"/>
    </xf>
    <xf numFmtId="0" fontId="69" fillId="26" borderId="96" xfId="0" applyFont="1" applyFill="1" applyBorder="1" applyAlignment="1" applyProtection="1">
      <alignment horizontal="center" vertical="center"/>
      <protection locked="0"/>
    </xf>
    <xf numFmtId="0" fontId="66" fillId="4" borderId="0" xfId="0" applyFont="1" applyFill="1" applyAlignment="1" applyProtection="1">
      <alignment horizontal="left" vertical="center"/>
      <protection locked="0"/>
    </xf>
    <xf numFmtId="0" fontId="65" fillId="4" borderId="89" xfId="0" applyFont="1" applyFill="1" applyBorder="1" applyAlignment="1" applyProtection="1">
      <alignment horizontal="left" vertical="center" wrapText="1"/>
      <protection locked="0"/>
    </xf>
    <xf numFmtId="0" fontId="65" fillId="4" borderId="90" xfId="0" applyFont="1" applyFill="1" applyBorder="1" applyAlignment="1" applyProtection="1">
      <alignment horizontal="left" vertical="center" wrapText="1"/>
      <protection locked="0"/>
    </xf>
    <xf numFmtId="0" fontId="65" fillId="4" borderId="91" xfId="0" applyFont="1" applyFill="1" applyBorder="1" applyAlignment="1" applyProtection="1">
      <alignment horizontal="left" vertical="center" wrapText="1"/>
      <protection locked="0"/>
    </xf>
    <xf numFmtId="0" fontId="69" fillId="26" borderId="92" xfId="0" applyFont="1" applyFill="1" applyBorder="1" applyAlignment="1" applyProtection="1">
      <alignment horizontal="center" vertical="center" wrapText="1"/>
      <protection locked="0"/>
    </xf>
    <xf numFmtId="0" fontId="69" fillId="26" borderId="96" xfId="0" applyFont="1" applyFill="1" applyBorder="1" applyAlignment="1" applyProtection="1">
      <alignment horizontal="center" vertical="center" wrapText="1"/>
      <protection locked="0"/>
    </xf>
    <xf numFmtId="0" fontId="69" fillId="26" borderId="92" xfId="0" applyFont="1" applyFill="1" applyBorder="1" applyAlignment="1" applyProtection="1">
      <alignment horizontal="center" vertical="center" wrapText="1"/>
      <protection hidden="1"/>
    </xf>
    <xf numFmtId="0" fontId="69" fillId="26" borderId="96" xfId="0" applyFont="1" applyFill="1" applyBorder="1" applyAlignment="1" applyProtection="1">
      <alignment horizontal="center" vertical="center" wrapText="1"/>
      <protection hidden="1"/>
    </xf>
    <xf numFmtId="0" fontId="69" fillId="26" borderId="95" xfId="0" applyFont="1" applyFill="1" applyBorder="1" applyAlignment="1" applyProtection="1">
      <alignment horizontal="center" vertical="center" wrapText="1"/>
      <protection locked="0"/>
    </xf>
    <xf numFmtId="0" fontId="69" fillId="26" borderId="92" xfId="0" applyFont="1" applyFill="1" applyBorder="1" applyAlignment="1" applyProtection="1">
      <alignment horizontal="center" vertical="center" textRotation="90" wrapText="1"/>
      <protection hidden="1"/>
    </xf>
    <xf numFmtId="0" fontId="69" fillId="26" borderId="96" xfId="0" applyFont="1" applyFill="1" applyBorder="1" applyAlignment="1" applyProtection="1">
      <alignment horizontal="center" vertical="center" textRotation="90" wrapText="1"/>
      <protection hidden="1"/>
    </xf>
    <xf numFmtId="0" fontId="69" fillId="26" borderId="93" xfId="0" applyFont="1" applyFill="1" applyBorder="1" applyAlignment="1" applyProtection="1">
      <alignment horizontal="center" vertical="center"/>
      <protection hidden="1"/>
    </xf>
    <xf numFmtId="0" fontId="69" fillId="26" borderId="97" xfId="0" applyFont="1" applyFill="1" applyBorder="1" applyAlignment="1" applyProtection="1">
      <alignment horizontal="center" vertical="center"/>
      <protection hidden="1"/>
    </xf>
    <xf numFmtId="0" fontId="38" fillId="3" borderId="10" xfId="0" applyFont="1" applyFill="1" applyBorder="1" applyAlignment="1" applyProtection="1">
      <alignment horizontal="center" vertical="center" wrapText="1"/>
      <protection locked="0"/>
    </xf>
    <xf numFmtId="0" fontId="38" fillId="3" borderId="19" xfId="0" applyFont="1" applyFill="1" applyBorder="1" applyAlignment="1" applyProtection="1">
      <alignment horizontal="center" vertical="center" wrapText="1"/>
      <protection locked="0"/>
    </xf>
    <xf numFmtId="0" fontId="38" fillId="3" borderId="20" xfId="0" applyFont="1" applyFill="1" applyBorder="1" applyAlignment="1" applyProtection="1">
      <alignment horizontal="center" vertical="center" wrapText="1"/>
      <protection locked="0"/>
    </xf>
    <xf numFmtId="0" fontId="69" fillId="26" borderId="94" xfId="0" applyFont="1" applyFill="1" applyBorder="1" applyAlignment="1" applyProtection="1">
      <alignment horizontal="center" vertical="center" wrapText="1"/>
      <protection locked="0"/>
    </xf>
    <xf numFmtId="0" fontId="69" fillId="26" borderId="98" xfId="0" applyFont="1" applyFill="1" applyBorder="1" applyAlignment="1" applyProtection="1">
      <alignment horizontal="center" vertical="center" wrapText="1"/>
      <protection locked="0"/>
    </xf>
    <xf numFmtId="0" fontId="69" fillId="26" borderId="92" xfId="0" applyFont="1" applyFill="1" applyBorder="1" applyAlignment="1" applyProtection="1">
      <alignment horizontal="center" vertical="center"/>
      <protection hidden="1"/>
    </xf>
    <xf numFmtId="0" fontId="69" fillId="26" borderId="96" xfId="0" applyFont="1" applyFill="1" applyBorder="1" applyAlignment="1" applyProtection="1">
      <alignment horizontal="center" vertical="center"/>
      <protection hidden="1"/>
    </xf>
    <xf numFmtId="0" fontId="70" fillId="26" borderId="95" xfId="0" applyFont="1" applyFill="1" applyBorder="1" applyAlignment="1" applyProtection="1">
      <alignment horizontal="center" vertical="center" wrapText="1"/>
      <protection locked="0"/>
    </xf>
    <xf numFmtId="0" fontId="70" fillId="26" borderId="92" xfId="0" applyFont="1" applyFill="1" applyBorder="1" applyAlignment="1" applyProtection="1">
      <alignment horizontal="center" vertical="center" wrapText="1"/>
      <protection locked="0"/>
    </xf>
    <xf numFmtId="0" fontId="70" fillId="26" borderId="96" xfId="0" applyFont="1" applyFill="1" applyBorder="1" applyAlignment="1" applyProtection="1">
      <alignment horizontal="center" vertical="center" wrapText="1"/>
      <protection locked="0"/>
    </xf>
    <xf numFmtId="0" fontId="63" fillId="0" borderId="92" xfId="0" applyFont="1" applyBorder="1" applyAlignment="1" applyProtection="1">
      <alignment horizontal="center" vertical="center"/>
      <protection locked="0"/>
    </xf>
    <xf numFmtId="0" fontId="63" fillId="0" borderId="99" xfId="0" applyFont="1" applyBorder="1" applyAlignment="1" applyProtection="1">
      <alignment horizontal="center" vertical="center"/>
      <protection locked="0"/>
    </xf>
    <xf numFmtId="0" fontId="63" fillId="0" borderId="92" xfId="0" applyFont="1" applyBorder="1" applyAlignment="1" applyProtection="1">
      <alignment horizontal="center" vertical="center" wrapText="1"/>
      <protection locked="0"/>
    </xf>
    <xf numFmtId="0" fontId="63" fillId="0" borderId="99" xfId="0" applyFont="1" applyBorder="1" applyAlignment="1" applyProtection="1">
      <alignment horizontal="center" vertical="center" wrapText="1"/>
      <protection locked="0"/>
    </xf>
    <xf numFmtId="0" fontId="63" fillId="0" borderId="96" xfId="0" applyFont="1" applyBorder="1" applyAlignment="1" applyProtection="1">
      <alignment horizontal="center" vertical="center" wrapText="1"/>
      <protection locked="0"/>
    </xf>
    <xf numFmtId="0" fontId="70" fillId="26" borderId="92"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69" fillId="26" borderId="92" xfId="0" applyFont="1" applyFill="1" applyBorder="1" applyAlignment="1" applyProtection="1">
      <alignment horizontal="center" vertical="center" textRotation="90" wrapText="1"/>
      <protection locked="0"/>
    </xf>
    <xf numFmtId="0" fontId="69" fillId="26" borderId="96" xfId="0" applyFont="1" applyFill="1" applyBorder="1" applyAlignment="1" applyProtection="1">
      <alignment horizontal="center" vertical="center" textRotation="90" wrapText="1"/>
      <protection locked="0"/>
    </xf>
    <xf numFmtId="9" fontId="63" fillId="0" borderId="92" xfId="0" applyNumberFormat="1" applyFont="1" applyBorder="1" applyAlignment="1" applyProtection="1">
      <alignment horizontal="center" vertical="center" wrapText="1"/>
      <protection locked="0"/>
    </xf>
    <xf numFmtId="9" fontId="63" fillId="0" borderId="99" xfId="0" applyNumberFormat="1" applyFont="1" applyBorder="1" applyAlignment="1" applyProtection="1">
      <alignment horizontal="center" vertical="center" wrapText="1"/>
      <protection locked="0"/>
    </xf>
    <xf numFmtId="0" fontId="71" fillId="0" borderId="92" xfId="0" applyFont="1" applyBorder="1" applyAlignment="1" applyProtection="1">
      <alignment horizontal="center" vertical="center" wrapText="1"/>
      <protection locked="0"/>
    </xf>
    <xf numFmtId="0" fontId="71" fillId="0" borderId="99" xfId="0" applyFont="1" applyBorder="1" applyAlignment="1" applyProtection="1">
      <alignment horizontal="center" vertical="center" wrapText="1"/>
      <protection locked="0"/>
    </xf>
    <xf numFmtId="0" fontId="72" fillId="0" borderId="92" xfId="0" applyFont="1" applyBorder="1" applyAlignment="1" applyProtection="1">
      <alignment horizontal="center" vertical="center" wrapText="1"/>
      <protection hidden="1"/>
    </xf>
    <xf numFmtId="0" fontId="72" fillId="0" borderId="99" xfId="0" applyFont="1" applyBorder="1" applyAlignment="1" applyProtection="1">
      <alignment horizontal="center" vertical="center" wrapText="1"/>
      <protection hidden="1"/>
    </xf>
    <xf numFmtId="9" fontId="63" fillId="0" borderId="92" xfId="0" applyNumberFormat="1" applyFont="1" applyBorder="1" applyAlignment="1" applyProtection="1">
      <alignment horizontal="center" vertical="center" wrapText="1"/>
      <protection hidden="1"/>
    </xf>
    <xf numFmtId="9" fontId="63" fillId="0" borderId="99" xfId="0" applyNumberFormat="1" applyFont="1" applyBorder="1" applyAlignment="1" applyProtection="1">
      <alignment horizontal="center" vertical="center" wrapText="1"/>
      <protection hidden="1"/>
    </xf>
    <xf numFmtId="166" fontId="63" fillId="0" borderId="92" xfId="8" applyNumberFormat="1" applyFont="1" applyBorder="1" applyAlignment="1" applyProtection="1">
      <alignment horizontal="center" vertical="center" wrapText="1"/>
      <protection locked="0"/>
    </xf>
    <xf numFmtId="166" fontId="63" fillId="0" borderId="99" xfId="8" applyNumberFormat="1" applyFont="1" applyBorder="1" applyAlignment="1" applyProtection="1">
      <alignment horizontal="center" vertical="center" wrapText="1"/>
      <protection locked="0"/>
    </xf>
    <xf numFmtId="0" fontId="72" fillId="0" borderId="92" xfId="0" applyFont="1" applyBorder="1" applyAlignment="1" applyProtection="1">
      <alignment horizontal="center" vertical="center"/>
      <protection hidden="1"/>
    </xf>
    <xf numFmtId="0" fontId="72" fillId="0" borderId="99" xfId="0" applyFont="1" applyBorder="1" applyAlignment="1" applyProtection="1">
      <alignment horizontal="center" vertical="center"/>
      <protection hidden="1"/>
    </xf>
    <xf numFmtId="168" fontId="63" fillId="0" borderId="92" xfId="0" applyNumberFormat="1" applyFont="1" applyBorder="1" applyAlignment="1" applyProtection="1">
      <alignment horizontal="right" vertical="center" wrapText="1"/>
      <protection locked="0"/>
    </xf>
    <xf numFmtId="168" fontId="63" fillId="0" borderId="99" xfId="0" applyNumberFormat="1" applyFont="1" applyBorder="1" applyAlignment="1" applyProtection="1">
      <alignment horizontal="right" vertical="center" wrapText="1"/>
      <protection locked="0"/>
    </xf>
    <xf numFmtId="43" fontId="63" fillId="0" borderId="92" xfId="8" applyFont="1" applyBorder="1" applyAlignment="1" applyProtection="1">
      <alignment horizontal="center" vertical="center" wrapText="1"/>
      <protection locked="0"/>
    </xf>
    <xf numFmtId="43" fontId="63" fillId="0" borderId="96" xfId="8" applyFont="1" applyBorder="1" applyAlignment="1" applyProtection="1">
      <alignment horizontal="center" vertical="center" wrapText="1"/>
      <protection locked="0"/>
    </xf>
    <xf numFmtId="0" fontId="72" fillId="0" borderId="92" xfId="0" applyFont="1" applyBorder="1" applyAlignment="1" applyProtection="1">
      <alignment horizontal="center" vertical="center" textRotation="90" wrapText="1"/>
      <protection hidden="1"/>
    </xf>
    <xf numFmtId="0" fontId="72" fillId="0" borderId="96" xfId="0" applyFont="1" applyBorder="1" applyAlignment="1" applyProtection="1">
      <alignment horizontal="center" vertical="center" textRotation="90" wrapText="1"/>
      <protection hidden="1"/>
    </xf>
    <xf numFmtId="9" fontId="63" fillId="0" borderId="92" xfId="0" applyNumberFormat="1" applyFont="1" applyBorder="1" applyAlignment="1" applyProtection="1">
      <alignment horizontal="center" vertical="center"/>
      <protection hidden="1"/>
    </xf>
    <xf numFmtId="9" fontId="63" fillId="0" borderId="96" xfId="0" applyNumberFormat="1" applyFont="1" applyBorder="1" applyAlignment="1" applyProtection="1">
      <alignment horizontal="center" vertical="center"/>
      <protection hidden="1"/>
    </xf>
    <xf numFmtId="0" fontId="72" fillId="0" borderId="92" xfId="0" applyFont="1" applyBorder="1" applyAlignment="1" applyProtection="1">
      <alignment horizontal="center" vertical="center" textRotation="90"/>
      <protection hidden="1"/>
    </xf>
    <xf numFmtId="0" fontId="72" fillId="0" borderId="96" xfId="0" applyFont="1" applyBorder="1" applyAlignment="1" applyProtection="1">
      <alignment horizontal="center" vertical="center" textRotation="90"/>
      <protection hidden="1"/>
    </xf>
    <xf numFmtId="0" fontId="63" fillId="0" borderId="92" xfId="0" applyFont="1" applyBorder="1" applyAlignment="1" applyProtection="1">
      <alignment horizontal="center" vertical="center" textRotation="90"/>
      <protection locked="0"/>
    </xf>
    <xf numFmtId="0" fontId="63" fillId="0" borderId="96" xfId="0" applyFont="1" applyBorder="1" applyAlignment="1" applyProtection="1">
      <alignment horizontal="center" vertical="center" textRotation="90"/>
      <protection locked="0"/>
    </xf>
    <xf numFmtId="167" fontId="63" fillId="0" borderId="92" xfId="7" applyNumberFormat="1" applyFont="1" applyBorder="1" applyAlignment="1" applyProtection="1">
      <alignment horizontal="center" vertical="center"/>
      <protection hidden="1"/>
    </xf>
    <xf numFmtId="167" fontId="63" fillId="0" borderId="96" xfId="7" applyNumberFormat="1" applyFont="1" applyBorder="1" applyAlignment="1" applyProtection="1">
      <alignment horizontal="center" vertical="center"/>
      <protection hidden="1"/>
    </xf>
    <xf numFmtId="0" fontId="63" fillId="0" borderId="96" xfId="0" applyFont="1" applyBorder="1" applyAlignment="1" applyProtection="1">
      <alignment horizontal="center" vertical="center"/>
      <protection locked="0"/>
    </xf>
    <xf numFmtId="0" fontId="73" fillId="0" borderId="92" xfId="0" applyFont="1" applyBorder="1" applyAlignment="1" applyProtection="1">
      <alignment horizontal="center" vertical="center" wrapText="1"/>
      <protection locked="0"/>
    </xf>
    <xf numFmtId="0" fontId="73" fillId="0" borderId="96" xfId="0" applyFont="1" applyBorder="1" applyAlignment="1" applyProtection="1">
      <alignment horizontal="center" vertical="center" wrapText="1"/>
      <protection locked="0"/>
    </xf>
    <xf numFmtId="0" fontId="63" fillId="0" borderId="92" xfId="0" applyFont="1" applyBorder="1" applyAlignment="1" applyProtection="1">
      <alignment horizontal="center" vertical="center"/>
      <protection hidden="1"/>
    </xf>
    <xf numFmtId="0" fontId="63" fillId="0" borderId="96" xfId="0" applyFont="1" applyBorder="1" applyAlignment="1" applyProtection="1">
      <alignment horizontal="center" vertical="center"/>
      <protection hidden="1"/>
    </xf>
    <xf numFmtId="9" fontId="63" fillId="0" borderId="96" xfId="0" applyNumberFormat="1" applyFont="1" applyBorder="1" applyAlignment="1" applyProtection="1">
      <alignment horizontal="center" vertical="center" wrapText="1"/>
      <protection locked="0"/>
    </xf>
    <xf numFmtId="2" fontId="63" fillId="0" borderId="92" xfId="0" applyNumberFormat="1" applyFont="1" applyBorder="1" applyAlignment="1" applyProtection="1">
      <alignment horizontal="center" vertical="center" wrapText="1"/>
      <protection locked="0"/>
    </xf>
    <xf numFmtId="2" fontId="63" fillId="0" borderId="99" xfId="0" applyNumberFormat="1" applyFont="1" applyBorder="1" applyAlignment="1" applyProtection="1">
      <alignment horizontal="center" vertical="center" wrapText="1"/>
      <protection locked="0"/>
    </xf>
    <xf numFmtId="2" fontId="63" fillId="0" borderId="96" xfId="0" applyNumberFormat="1" applyFont="1" applyBorder="1" applyAlignment="1" applyProtection="1">
      <alignment horizontal="center" vertical="center" wrapText="1"/>
      <protection locked="0"/>
    </xf>
    <xf numFmtId="43" fontId="63" fillId="0" borderId="99" xfId="8" applyFont="1" applyBorder="1" applyAlignment="1" applyProtection="1">
      <alignment horizontal="center" vertical="center" wrapText="1"/>
      <protection locked="0"/>
    </xf>
    <xf numFmtId="0" fontId="72" fillId="0" borderId="96" xfId="0" applyFont="1" applyBorder="1" applyAlignment="1" applyProtection="1">
      <alignment horizontal="center" vertical="center" wrapText="1"/>
      <protection hidden="1"/>
    </xf>
    <xf numFmtId="0" fontId="71" fillId="0" borderId="96" xfId="0" applyFont="1" applyBorder="1" applyAlignment="1" applyProtection="1">
      <alignment horizontal="center" vertical="center" wrapText="1"/>
      <protection locked="0"/>
    </xf>
    <xf numFmtId="9" fontId="63" fillId="0" borderId="96" xfId="0" applyNumberFormat="1" applyFont="1" applyBorder="1" applyAlignment="1" applyProtection="1">
      <alignment horizontal="center" vertical="center" wrapText="1"/>
      <protection hidden="1"/>
    </xf>
    <xf numFmtId="0" fontId="63" fillId="0" borderId="89" xfId="0" applyFont="1" applyBorder="1" applyAlignment="1" applyProtection="1">
      <alignment horizontal="left" vertical="center" wrapText="1"/>
      <protection locked="0"/>
    </xf>
    <xf numFmtId="0" fontId="63" fillId="0" borderId="90" xfId="0" applyFont="1" applyBorder="1" applyAlignment="1" applyProtection="1">
      <alignment horizontal="left" vertical="center" wrapText="1"/>
      <protection locked="0"/>
    </xf>
    <xf numFmtId="0" fontId="63" fillId="0" borderId="91" xfId="0" applyFont="1" applyBorder="1" applyAlignment="1" applyProtection="1">
      <alignment horizontal="left" vertical="center" wrapText="1"/>
      <protection locked="0"/>
    </xf>
    <xf numFmtId="0" fontId="94" fillId="16" borderId="38" xfId="0" applyFont="1" applyFill="1" applyBorder="1" applyAlignment="1">
      <alignment horizontal="left" vertical="center" wrapText="1"/>
    </xf>
    <xf numFmtId="0" fontId="81" fillId="0" borderId="40" xfId="0" applyFont="1" applyBorder="1"/>
    <xf numFmtId="0" fontId="81" fillId="0" borderId="39" xfId="0" applyFont="1" applyBorder="1"/>
    <xf numFmtId="0" fontId="94" fillId="31" borderId="38" xfId="0" applyFont="1" applyFill="1" applyBorder="1" applyAlignment="1">
      <alignment horizontal="center" vertical="center" wrapText="1"/>
    </xf>
    <xf numFmtId="0" fontId="94" fillId="16" borderId="42" xfId="0" applyFont="1" applyFill="1" applyBorder="1" applyAlignment="1">
      <alignment horizontal="center" vertical="center" wrapText="1"/>
    </xf>
    <xf numFmtId="0" fontId="81" fillId="0" borderId="49" xfId="0" applyFont="1" applyBorder="1"/>
    <xf numFmtId="0" fontId="94" fillId="16" borderId="43" xfId="0" applyFont="1" applyFill="1" applyBorder="1" applyAlignment="1">
      <alignment horizontal="left" vertical="center" wrapText="1"/>
    </xf>
    <xf numFmtId="0" fontId="81" fillId="0" borderId="44" xfId="0" applyFont="1" applyBorder="1"/>
    <xf numFmtId="0" fontId="81" fillId="0" borderId="50" xfId="0" applyFont="1" applyBorder="1"/>
    <xf numFmtId="0" fontId="81" fillId="0" borderId="51" xfId="0" applyFont="1" applyBorder="1"/>
    <xf numFmtId="0" fontId="94" fillId="16" borderId="42" xfId="0" applyFont="1" applyFill="1" applyBorder="1" applyAlignment="1">
      <alignment horizontal="left" vertical="center" wrapText="1"/>
    </xf>
    <xf numFmtId="0" fontId="81" fillId="0" borderId="46" xfId="0" applyFont="1" applyBorder="1"/>
    <xf numFmtId="0" fontId="85" fillId="27" borderId="47" xfId="0" applyFont="1" applyFill="1" applyBorder="1" applyAlignment="1">
      <alignment horizontal="center" vertical="center"/>
    </xf>
    <xf numFmtId="0" fontId="81" fillId="0" borderId="0" xfId="0" applyFont="1"/>
    <xf numFmtId="0" fontId="89" fillId="28" borderId="50" xfId="0" applyFont="1" applyFill="1" applyBorder="1" applyAlignment="1">
      <alignment horizontal="center" vertical="center" wrapText="1"/>
    </xf>
    <xf numFmtId="0" fontId="81" fillId="0" borderId="52" xfId="0" applyFont="1" applyBorder="1"/>
    <xf numFmtId="0" fontId="81" fillId="0" borderId="47" xfId="0" applyFont="1" applyBorder="1"/>
    <xf numFmtId="0" fontId="81" fillId="0" borderId="48" xfId="0" applyFont="1" applyBorder="1"/>
    <xf numFmtId="0" fontId="87" fillId="13" borderId="43" xfId="0" applyFont="1" applyFill="1" applyBorder="1" applyAlignment="1">
      <alignment horizontal="center" vertical="center" wrapText="1"/>
    </xf>
    <xf numFmtId="0" fontId="81" fillId="0" borderId="45" xfId="0" applyFont="1" applyBorder="1"/>
    <xf numFmtId="0" fontId="87" fillId="13" borderId="0" xfId="0" applyFont="1" applyFill="1" applyAlignment="1">
      <alignment horizontal="left" vertical="center" wrapText="1"/>
    </xf>
    <xf numFmtId="0" fontId="0" fillId="0" borderId="0" xfId="0"/>
    <xf numFmtId="0" fontId="87" fillId="13" borderId="43" xfId="0" applyFont="1" applyFill="1" applyBorder="1" applyAlignment="1">
      <alignment horizontal="left" vertical="center" wrapText="1"/>
    </xf>
    <xf numFmtId="0" fontId="86" fillId="13" borderId="0" xfId="0" applyFont="1" applyFill="1" applyAlignment="1">
      <alignment horizontal="center" vertical="center" wrapText="1"/>
    </xf>
    <xf numFmtId="0" fontId="80" fillId="16" borderId="61" xfId="0" applyFont="1" applyFill="1" applyBorder="1" applyAlignment="1">
      <alignment horizontal="center" vertical="center"/>
    </xf>
    <xf numFmtId="0" fontId="81" fillId="0" borderId="61" xfId="0" applyFont="1" applyBorder="1"/>
    <xf numFmtId="0" fontId="81" fillId="0" borderId="104" xfId="0" applyFont="1" applyBorder="1"/>
    <xf numFmtId="0" fontId="87" fillId="13" borderId="38" xfId="0" applyFont="1" applyFill="1" applyBorder="1" applyAlignment="1">
      <alignment horizontal="left" vertical="center" wrapText="1"/>
    </xf>
    <xf numFmtId="0" fontId="82" fillId="16" borderId="43" xfId="0" applyFont="1" applyFill="1" applyBorder="1" applyAlignment="1">
      <alignment horizontal="center" vertical="center"/>
    </xf>
    <xf numFmtId="0" fontId="82" fillId="16" borderId="38" xfId="0" applyFont="1" applyFill="1" applyBorder="1" applyAlignment="1">
      <alignment horizontal="center" vertical="center"/>
    </xf>
    <xf numFmtId="169" fontId="83" fillId="0" borderId="42" xfId="0" applyNumberFormat="1" applyFont="1" applyBorder="1" applyAlignment="1">
      <alignment vertical="center"/>
    </xf>
    <xf numFmtId="0" fontId="85" fillId="27" borderId="38" xfId="0" applyFont="1" applyFill="1" applyBorder="1" applyAlignment="1">
      <alignment horizontal="center" vertical="center"/>
    </xf>
    <xf numFmtId="0" fontId="90" fillId="0" borderId="38" xfId="0" applyFont="1" applyBorder="1" applyAlignment="1">
      <alignment horizontal="center" vertical="center" wrapText="1"/>
    </xf>
    <xf numFmtId="0" fontId="91" fillId="29" borderId="42" xfId="0" applyFont="1" applyFill="1" applyBorder="1" applyAlignment="1">
      <alignment horizontal="center" vertical="center" wrapText="1"/>
    </xf>
    <xf numFmtId="0" fontId="91" fillId="29" borderId="43" xfId="0" applyFont="1" applyFill="1" applyBorder="1" applyAlignment="1">
      <alignment horizontal="center" vertical="center" wrapText="1"/>
    </xf>
    <xf numFmtId="0" fontId="92" fillId="30" borderId="42" xfId="0" applyFont="1" applyFill="1" applyBorder="1" applyAlignment="1">
      <alignment horizontal="center" vertical="center" wrapText="1"/>
    </xf>
    <xf numFmtId="0" fontId="92" fillId="30" borderId="42" xfId="0" applyFont="1" applyFill="1" applyBorder="1" applyAlignment="1">
      <alignment horizontal="center" vertical="center"/>
    </xf>
    <xf numFmtId="0" fontId="93" fillId="19" borderId="42" xfId="0" applyFont="1" applyFill="1" applyBorder="1" applyAlignment="1">
      <alignment horizontal="center" vertical="center" wrapText="1"/>
    </xf>
    <xf numFmtId="0" fontId="97" fillId="32" borderId="63" xfId="0" applyFont="1" applyFill="1" applyBorder="1" applyAlignment="1">
      <alignment horizontal="center" vertical="center" wrapText="1"/>
    </xf>
    <xf numFmtId="0" fontId="81" fillId="0" borderId="64" xfId="0" applyFont="1" applyBorder="1"/>
    <xf numFmtId="0" fontId="26" fillId="19" borderId="32" xfId="0" applyFont="1" applyFill="1" applyBorder="1" applyAlignment="1">
      <alignment horizontal="center" vertical="center" wrapText="1"/>
    </xf>
    <xf numFmtId="0" fontId="36" fillId="0" borderId="32" xfId="0" applyFont="1" applyBorder="1"/>
    <xf numFmtId="0" fontId="36" fillId="0" borderId="34" xfId="0" applyFont="1" applyBorder="1"/>
    <xf numFmtId="0" fontId="26" fillId="19" borderId="28" xfId="0" applyFont="1" applyFill="1" applyBorder="1" applyAlignment="1">
      <alignment horizontal="center" vertical="center" wrapText="1"/>
    </xf>
    <xf numFmtId="0" fontId="26" fillId="19" borderId="83" xfId="0" applyFont="1" applyFill="1" applyBorder="1" applyAlignment="1">
      <alignment wrapText="1"/>
    </xf>
    <xf numFmtId="0" fontId="36" fillId="0" borderId="69" xfId="0" applyFont="1" applyBorder="1"/>
    <xf numFmtId="0" fontId="36" fillId="0" borderId="76" xfId="0" applyFont="1" applyBorder="1"/>
    <xf numFmtId="0" fontId="25" fillId="13" borderId="69" xfId="0" applyFont="1" applyFill="1" applyBorder="1" applyAlignment="1">
      <alignment horizontal="center" vertical="center" wrapText="1"/>
    </xf>
    <xf numFmtId="0" fontId="25" fillId="13" borderId="70" xfId="0" applyFont="1" applyFill="1" applyBorder="1" applyAlignment="1">
      <alignment horizontal="center" vertical="center" wrapText="1"/>
    </xf>
    <xf numFmtId="0" fontId="36" fillId="0" borderId="71" xfId="0" applyFont="1" applyBorder="1"/>
    <xf numFmtId="0" fontId="36" fillId="0" borderId="66" xfId="0" applyFont="1" applyBorder="1"/>
    <xf numFmtId="0" fontId="36" fillId="0" borderId="68" xfId="0" applyFont="1" applyBorder="1"/>
    <xf numFmtId="14" fontId="47" fillId="0" borderId="72" xfId="0" applyNumberFormat="1" applyFont="1" applyBorder="1" applyAlignment="1">
      <alignment horizontal="center" vertical="center" wrapText="1"/>
    </xf>
    <xf numFmtId="0" fontId="36" fillId="0" borderId="73" xfId="0" applyFont="1" applyBorder="1"/>
    <xf numFmtId="0" fontId="36" fillId="0" borderId="74" xfId="0" applyFont="1" applyBorder="1"/>
    <xf numFmtId="0" fontId="0" fillId="0" borderId="75" xfId="0" applyBorder="1" applyAlignment="1">
      <alignment horizontal="center"/>
    </xf>
    <xf numFmtId="0" fontId="0" fillId="0" borderId="12" xfId="0" applyBorder="1" applyAlignment="1">
      <alignment horizontal="center"/>
    </xf>
    <xf numFmtId="0" fontId="30" fillId="18" borderId="60" xfId="0" applyFont="1" applyFill="1" applyBorder="1" applyAlignment="1">
      <alignment horizontal="center" vertical="center" wrapText="1"/>
    </xf>
    <xf numFmtId="0" fontId="36" fillId="0" borderId="61" xfId="0" applyFont="1" applyBorder="1"/>
    <xf numFmtId="0" fontId="36" fillId="0" borderId="62" xfId="0" applyFont="1" applyBorder="1"/>
    <xf numFmtId="0" fontId="36" fillId="0" borderId="67" xfId="0" applyFont="1" applyBorder="1"/>
    <xf numFmtId="0" fontId="14" fillId="16" borderId="60" xfId="0" applyFont="1" applyFill="1" applyBorder="1" applyAlignment="1">
      <alignment horizontal="center" vertical="center"/>
    </xf>
    <xf numFmtId="0" fontId="20" fillId="0" borderId="63" xfId="0" applyFont="1" applyBorder="1" applyAlignment="1">
      <alignment horizontal="center" vertical="center"/>
    </xf>
    <xf numFmtId="0" fontId="36" fillId="0" borderId="64" xfId="0" applyFont="1" applyBorder="1"/>
    <xf numFmtId="0" fontId="36" fillId="0" borderId="65" xfId="0" applyFont="1" applyBorder="1"/>
    <xf numFmtId="14" fontId="20" fillId="0" borderId="60" xfId="0" applyNumberFormat="1" applyFont="1" applyBorder="1" applyAlignment="1">
      <alignment horizontal="center" vertical="center"/>
    </xf>
    <xf numFmtId="14" fontId="12" fillId="0" borderId="35" xfId="0" applyNumberFormat="1" applyFont="1" applyBorder="1" applyAlignment="1">
      <alignment horizontal="center" vertical="center" wrapText="1"/>
    </xf>
    <xf numFmtId="0" fontId="36" fillId="0" borderId="36" xfId="0" applyFont="1" applyBorder="1"/>
    <xf numFmtId="0" fontId="36" fillId="0" borderId="33" xfId="0" applyFont="1" applyBorder="1"/>
    <xf numFmtId="0" fontId="28" fillId="0" borderId="35" xfId="0" applyFont="1" applyBorder="1" applyAlignment="1">
      <alignment horizontal="center" vertical="center" wrapText="1"/>
    </xf>
    <xf numFmtId="0" fontId="28" fillId="0" borderId="3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3" xfId="0" applyFont="1" applyBorder="1" applyAlignment="1">
      <alignment horizontal="center" vertical="center" wrapText="1"/>
    </xf>
    <xf numFmtId="0" fontId="25" fillId="19" borderId="35" xfId="0" applyFont="1" applyFill="1" applyBorder="1" applyAlignment="1">
      <alignment horizontal="center" vertical="center" wrapText="1"/>
    </xf>
    <xf numFmtId="0" fontId="25" fillId="19" borderId="36" xfId="0" applyFont="1" applyFill="1" applyBorder="1" applyAlignment="1">
      <alignment horizontal="center" vertical="center" wrapText="1"/>
    </xf>
    <xf numFmtId="0" fontId="26" fillId="13" borderId="55" xfId="0" applyFont="1" applyFill="1" applyBorder="1" applyAlignment="1">
      <alignment horizontal="center" vertical="center"/>
    </xf>
    <xf numFmtId="0" fontId="36" fillId="0" borderId="84" xfId="0" applyFont="1" applyBorder="1"/>
    <xf numFmtId="0" fontId="28" fillId="0" borderId="36" xfId="0" applyFont="1" applyBorder="1" applyAlignment="1">
      <alignment horizontal="center" vertical="center" wrapText="1"/>
    </xf>
    <xf numFmtId="0" fontId="12" fillId="0" borderId="36" xfId="0" applyFont="1" applyBorder="1" applyAlignment="1">
      <alignment horizontal="center" vertical="center" wrapText="1"/>
    </xf>
    <xf numFmtId="14" fontId="12" fillId="0" borderId="36" xfId="0" applyNumberFormat="1" applyFont="1" applyBorder="1" applyAlignment="1">
      <alignment horizontal="center" vertical="center" wrapText="1"/>
    </xf>
    <xf numFmtId="14" fontId="12" fillId="0" borderId="33" xfId="0" applyNumberFormat="1" applyFont="1" applyBorder="1" applyAlignment="1">
      <alignment horizontal="center" vertical="center" wrapText="1"/>
    </xf>
    <xf numFmtId="0" fontId="29" fillId="18" borderId="53" xfId="0" applyFont="1" applyFill="1" applyBorder="1" applyAlignment="1">
      <alignment horizontal="center" vertical="center"/>
    </xf>
    <xf numFmtId="0" fontId="36" fillId="0" borderId="30" xfId="0" applyFont="1" applyBorder="1"/>
    <xf numFmtId="0" fontId="36" fillId="0" borderId="29" xfId="0" applyFont="1" applyBorder="1"/>
    <xf numFmtId="0" fontId="52" fillId="0" borderId="0" xfId="0" applyFont="1" applyAlignment="1">
      <alignment horizontal="center"/>
    </xf>
    <xf numFmtId="0" fontId="14" fillId="16" borderId="43" xfId="0" applyFont="1" applyFill="1" applyBorder="1" applyAlignment="1">
      <alignment horizontal="center" vertical="center"/>
    </xf>
    <xf numFmtId="0" fontId="36" fillId="0" borderId="45" xfId="0" applyFont="1" applyBorder="1"/>
    <xf numFmtId="0" fontId="36" fillId="0" borderId="44" xfId="0" applyFont="1" applyBorder="1"/>
    <xf numFmtId="0" fontId="36" fillId="0" borderId="50" xfId="0" applyFont="1" applyBorder="1"/>
    <xf numFmtId="0" fontId="36" fillId="0" borderId="52" xfId="0" applyFont="1" applyBorder="1"/>
    <xf numFmtId="0" fontId="36" fillId="0" borderId="51" xfId="0" applyFont="1" applyBorder="1"/>
    <xf numFmtId="0" fontId="9" fillId="0" borderId="38" xfId="0" applyFont="1" applyBorder="1" applyAlignment="1">
      <alignment horizontal="left" vertical="center"/>
    </xf>
    <xf numFmtId="0" fontId="36" fillId="0" borderId="40" xfId="0" applyFont="1" applyBorder="1"/>
    <xf numFmtId="0" fontId="14" fillId="16" borderId="38" xfId="0" applyFont="1" applyFill="1" applyBorder="1" applyAlignment="1">
      <alignment horizontal="center" vertical="center"/>
    </xf>
    <xf numFmtId="0" fontId="36" fillId="0" borderId="39" xfId="0" applyFont="1" applyBorder="1"/>
    <xf numFmtId="14" fontId="9" fillId="0" borderId="39" xfId="0" applyNumberFormat="1" applyFont="1" applyBorder="1" applyAlignment="1">
      <alignment horizontal="center" vertical="center"/>
    </xf>
    <xf numFmtId="10" fontId="107" fillId="0" borderId="4" xfId="0" applyNumberFormat="1" applyFont="1" applyFill="1" applyBorder="1" applyAlignment="1">
      <alignment horizontal="center" vertical="center" wrapText="1"/>
    </xf>
    <xf numFmtId="10" fontId="107" fillId="0" borderId="6" xfId="0" applyNumberFormat="1" applyFont="1" applyFill="1" applyBorder="1" applyAlignment="1">
      <alignment horizontal="center" vertical="center" wrapText="1"/>
    </xf>
    <xf numFmtId="10" fontId="107" fillId="0" borderId="5" xfId="0" applyNumberFormat="1" applyFont="1" applyFill="1" applyBorder="1" applyAlignment="1">
      <alignment horizontal="center" vertical="center" wrapText="1"/>
    </xf>
    <xf numFmtId="14" fontId="24" fillId="16" borderId="35" xfId="0" applyNumberFormat="1" applyFont="1" applyFill="1" applyBorder="1" applyAlignment="1">
      <alignment horizontal="center" vertical="center" wrapText="1"/>
    </xf>
    <xf numFmtId="14" fontId="24" fillId="16" borderId="36" xfId="0" applyNumberFormat="1" applyFont="1" applyFill="1" applyBorder="1" applyAlignment="1">
      <alignment horizontal="center" vertical="center" wrapText="1"/>
    </xf>
    <xf numFmtId="14" fontId="24" fillId="16" borderId="33" xfId="0" applyNumberFormat="1" applyFont="1" applyFill="1" applyBorder="1" applyAlignment="1">
      <alignment horizontal="center" vertical="center" wrapText="1"/>
    </xf>
    <xf numFmtId="0" fontId="12" fillId="16" borderId="35" xfId="0" applyFont="1" applyFill="1" applyBorder="1" applyAlignment="1">
      <alignment horizontal="center" vertical="center" wrapText="1"/>
    </xf>
    <xf numFmtId="0" fontId="12" fillId="16" borderId="36" xfId="0" applyFont="1" applyFill="1" applyBorder="1" applyAlignment="1">
      <alignment horizontal="center" vertical="center" wrapText="1"/>
    </xf>
    <xf numFmtId="0" fontId="12" fillId="16" borderId="33" xfId="0" applyFont="1" applyFill="1" applyBorder="1" applyAlignment="1">
      <alignment horizontal="center" vertical="center" wrapText="1"/>
    </xf>
    <xf numFmtId="0" fontId="12" fillId="17" borderId="35" xfId="0" applyFont="1" applyFill="1" applyBorder="1" applyAlignment="1">
      <alignment horizontal="center" vertical="center" wrapText="1"/>
    </xf>
    <xf numFmtId="0" fontId="12" fillId="17" borderId="36" xfId="0" applyFont="1" applyFill="1" applyBorder="1" applyAlignment="1">
      <alignment horizontal="center" vertical="center" wrapText="1"/>
    </xf>
    <xf numFmtId="0" fontId="12" fillId="17" borderId="33" xfId="0" applyFont="1" applyFill="1" applyBorder="1" applyAlignment="1">
      <alignment horizontal="center" vertical="center" wrapText="1"/>
    </xf>
    <xf numFmtId="14" fontId="12" fillId="16" borderId="35" xfId="0" applyNumberFormat="1" applyFont="1" applyFill="1" applyBorder="1" applyAlignment="1">
      <alignment horizontal="center" vertical="center" wrapText="1"/>
    </xf>
    <xf numFmtId="14" fontId="12" fillId="16" borderId="36" xfId="0" applyNumberFormat="1" applyFont="1" applyFill="1" applyBorder="1" applyAlignment="1">
      <alignment horizontal="center" vertical="center" wrapText="1"/>
    </xf>
    <xf numFmtId="14" fontId="12" fillId="16" borderId="33" xfId="0" applyNumberFormat="1" applyFont="1" applyFill="1" applyBorder="1" applyAlignment="1">
      <alignment horizontal="center" vertical="center" wrapText="1"/>
    </xf>
    <xf numFmtId="0" fontId="24" fillId="22" borderId="35" xfId="0" applyFont="1" applyFill="1" applyBorder="1" applyAlignment="1">
      <alignment horizontal="center" vertical="center" wrapText="1"/>
    </xf>
    <xf numFmtId="14" fontId="6" fillId="14" borderId="55" xfId="0" applyNumberFormat="1" applyFont="1" applyFill="1" applyBorder="1" applyAlignment="1">
      <alignment horizontal="center" vertical="center" wrapText="1"/>
    </xf>
    <xf numFmtId="14" fontId="6" fillId="14" borderId="107" xfId="0" applyNumberFormat="1" applyFont="1" applyFill="1" applyBorder="1" applyAlignment="1">
      <alignment horizontal="center" vertical="center" wrapText="1"/>
    </xf>
    <xf numFmtId="14" fontId="6" fillId="14" borderId="84" xfId="0" applyNumberFormat="1" applyFont="1" applyFill="1" applyBorder="1" applyAlignment="1">
      <alignment horizontal="center" vertical="center" wrapText="1"/>
    </xf>
    <xf numFmtId="0" fontId="31" fillId="18" borderId="86" xfId="0" applyFont="1" applyFill="1" applyBorder="1" applyAlignment="1">
      <alignment horizontal="center" vertical="center"/>
    </xf>
    <xf numFmtId="0" fontId="26" fillId="16" borderId="55" xfId="0" applyFont="1" applyFill="1" applyBorder="1" applyAlignment="1">
      <alignment horizontal="center" vertical="center"/>
    </xf>
    <xf numFmtId="0" fontId="24" fillId="22" borderId="36"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36" fillId="0" borderId="36" xfId="0" applyFont="1" applyFill="1" applyBorder="1"/>
    <xf numFmtId="0" fontId="36" fillId="0" borderId="33" xfId="0" applyFont="1" applyFill="1" applyBorder="1"/>
    <xf numFmtId="0" fontId="24" fillId="16" borderId="35" xfId="0" applyFont="1" applyFill="1" applyBorder="1" applyAlignment="1">
      <alignment horizontal="center" vertical="center" wrapText="1"/>
    </xf>
    <xf numFmtId="0" fontId="24" fillId="16" borderId="36" xfId="0" applyFont="1" applyFill="1" applyBorder="1" applyAlignment="1">
      <alignment horizontal="center" vertical="center" wrapText="1"/>
    </xf>
    <xf numFmtId="0" fontId="24" fillId="16" borderId="33" xfId="0" applyFont="1" applyFill="1" applyBorder="1" applyAlignment="1">
      <alignment horizontal="center" vertical="center" wrapText="1"/>
    </xf>
    <xf numFmtId="0" fontId="30" fillId="0" borderId="60" xfId="0" applyFont="1" applyBorder="1" applyAlignment="1">
      <alignment horizontal="center" vertical="center"/>
    </xf>
    <xf numFmtId="0" fontId="36" fillId="0" borderId="70" xfId="0" applyFont="1" applyBorder="1"/>
    <xf numFmtId="0" fontId="9" fillId="0" borderId="38" xfId="0" applyFont="1" applyBorder="1" applyAlignment="1">
      <alignment horizontal="center" vertical="center"/>
    </xf>
    <xf numFmtId="14" fontId="9" fillId="0" borderId="38" xfId="0" applyNumberFormat="1" applyFont="1" applyBorder="1" applyAlignment="1">
      <alignment horizontal="center" vertical="center"/>
    </xf>
    <xf numFmtId="14" fontId="25" fillId="0" borderId="23" xfId="0" applyNumberFormat="1" applyFont="1" applyFill="1" applyBorder="1" applyAlignment="1">
      <alignment horizontal="center" vertical="center" wrapText="1"/>
    </xf>
    <xf numFmtId="0" fontId="36" fillId="0" borderId="25" xfId="0" applyFont="1" applyFill="1" applyBorder="1"/>
    <xf numFmtId="0" fontId="36" fillId="0" borderId="24" xfId="0" applyFont="1" applyFill="1" applyBorder="1"/>
    <xf numFmtId="0" fontId="28" fillId="13" borderId="42" xfId="0" applyFont="1" applyFill="1" applyBorder="1" applyAlignment="1">
      <alignment horizontal="center" vertical="center" wrapText="1"/>
    </xf>
    <xf numFmtId="0" fontId="36" fillId="0" borderId="49" xfId="0" applyFont="1" applyBorder="1"/>
    <xf numFmtId="0" fontId="57" fillId="18" borderId="38" xfId="0" applyFont="1" applyFill="1" applyBorder="1" applyAlignment="1">
      <alignment horizontal="center" vertical="center"/>
    </xf>
    <xf numFmtId="0" fontId="28" fillId="13" borderId="87" xfId="0" applyFont="1" applyFill="1" applyBorder="1" applyAlignment="1">
      <alignment horizontal="center" vertical="center"/>
    </xf>
    <xf numFmtId="0" fontId="36" fillId="0" borderId="37" xfId="0" applyFont="1" applyBorder="1"/>
    <xf numFmtId="0" fontId="25" fillId="0" borderId="25"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55" fillId="13" borderId="43" xfId="0" applyFont="1" applyFill="1" applyBorder="1" applyAlignment="1">
      <alignment horizontal="center" vertical="center" wrapText="1"/>
    </xf>
    <xf numFmtId="0" fontId="56" fillId="13" borderId="38" xfId="0" applyFont="1" applyFill="1" applyBorder="1" applyAlignment="1">
      <alignment horizontal="center" vertical="center" wrapText="1"/>
    </xf>
    <xf numFmtId="0" fontId="0" fillId="0" borderId="3" xfId="0" applyBorder="1" applyAlignment="1">
      <alignment horizontal="center"/>
    </xf>
    <xf numFmtId="0" fontId="17" fillId="7" borderId="0" xfId="0" applyFont="1" applyFill="1" applyAlignment="1">
      <alignment horizontal="right" vertical="center" textRotation="90" wrapText="1"/>
    </xf>
    <xf numFmtId="0" fontId="17" fillId="7" borderId="0" xfId="0" applyFont="1" applyFill="1" applyAlignment="1">
      <alignment horizontal="center" wrapText="1"/>
    </xf>
  </cellXfs>
  <cellStyles count="9">
    <cellStyle name="Hipervínculo" xfId="5" builtinId="8"/>
    <cellStyle name="Millares" xfId="8" builtinId="3"/>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 name="Normal 4 2" xfId="6" xr:uid="{00000000-0005-0000-0000-000006000000}"/>
    <cellStyle name="Porcentaje" xfId="7" builtinId="5"/>
  </cellStyles>
  <dxfs count="272">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47625</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xdr:row>
      <xdr:rowOff>0</xdr:rowOff>
    </xdr:from>
    <xdr:to>
      <xdr:col>0</xdr:col>
      <xdr:colOff>2314575</xdr:colOff>
      <xdr:row>5</xdr:row>
      <xdr:rowOff>47625</xdr:rowOff>
    </xdr:to>
    <xdr:pic>
      <xdr:nvPicPr>
        <xdr:cNvPr id="3" name="Picture 2">
          <a:extLst>
            <a:ext uri="{FF2B5EF4-FFF2-40B4-BE49-F238E27FC236}">
              <a16:creationId xmlns:a16="http://schemas.microsoft.com/office/drawing/2014/main" id="{5064EC51-2DCE-4620-BBF6-CFA3EBD53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00025"/>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xdr:row>
      <xdr:rowOff>0</xdr:rowOff>
    </xdr:from>
    <xdr:to>
      <xdr:col>0</xdr:col>
      <xdr:colOff>2314575</xdr:colOff>
      <xdr:row>5</xdr:row>
      <xdr:rowOff>47625</xdr:rowOff>
    </xdr:to>
    <xdr:pic>
      <xdr:nvPicPr>
        <xdr:cNvPr id="4" name="Picture 2">
          <a:extLst>
            <a:ext uri="{FF2B5EF4-FFF2-40B4-BE49-F238E27FC236}">
              <a16:creationId xmlns:a16="http://schemas.microsoft.com/office/drawing/2014/main" id="{AE18DE9D-E079-4BA2-BC05-3DAD0F724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00025"/>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146050</xdr:colOff>
      <xdr:row>0</xdr:row>
      <xdr:rowOff>0</xdr:rowOff>
    </xdr:from>
    <xdr:ext cx="1814635" cy="688053"/>
    <xdr:pic>
      <xdr:nvPicPr>
        <xdr:cNvPr id="2" name="Picture 20">
          <a:extLst>
            <a:ext uri="{FF2B5EF4-FFF2-40B4-BE49-F238E27FC236}">
              <a16:creationId xmlns:a16="http://schemas.microsoft.com/office/drawing/2014/main" id="{18FA4D96-BDD2-438B-B6C1-A6956C1E17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750" y="0"/>
          <a:ext cx="1814635" cy="688053"/>
        </a:xfrm>
        <a:prstGeom prst="rect">
          <a:avLst/>
        </a:prstGeom>
        <a:noFill/>
      </xdr:spPr>
    </xdr:pic>
    <xdr:clientData/>
  </xdr:oneCellAnchor>
  <xdr:oneCellAnchor>
    <xdr:from>
      <xdr:col>1</xdr:col>
      <xdr:colOff>146050</xdr:colOff>
      <xdr:row>0</xdr:row>
      <xdr:rowOff>0</xdr:rowOff>
    </xdr:from>
    <xdr:ext cx="1814635" cy="688053"/>
    <xdr:pic>
      <xdr:nvPicPr>
        <xdr:cNvPr id="3" name="Picture 20">
          <a:extLst>
            <a:ext uri="{FF2B5EF4-FFF2-40B4-BE49-F238E27FC236}">
              <a16:creationId xmlns:a16="http://schemas.microsoft.com/office/drawing/2014/main" id="{A87D4848-BCB6-48C0-A4CE-1F06228832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750" y="0"/>
          <a:ext cx="1814635" cy="688053"/>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206376</xdr:colOff>
      <xdr:row>4</xdr:row>
      <xdr:rowOff>21167</xdr:rowOff>
    </xdr:from>
    <xdr:to>
      <xdr:col>3</xdr:col>
      <xdr:colOff>548753</xdr:colOff>
      <xdr:row>7</xdr:row>
      <xdr:rowOff>231671</xdr:rowOff>
    </xdr:to>
    <xdr:pic>
      <xdr:nvPicPr>
        <xdr:cNvPr id="2" name="Picture 20">
          <a:extLst>
            <a:ext uri="{FF2B5EF4-FFF2-40B4-BE49-F238E27FC236}">
              <a16:creationId xmlns:a16="http://schemas.microsoft.com/office/drawing/2014/main" id="{85A53E92-90D3-E844-AC62-9D3D3353B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6" y="306917"/>
          <a:ext cx="4180952" cy="1220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200025</xdr:colOff>
      <xdr:row>4</xdr:row>
      <xdr:rowOff>19050</xdr:rowOff>
    </xdr:from>
    <xdr:ext cx="2543175" cy="1181100"/>
    <xdr:pic>
      <xdr:nvPicPr>
        <xdr:cNvPr id="3" name="image2.png">
          <a:extLst>
            <a:ext uri="{FF2B5EF4-FFF2-40B4-BE49-F238E27FC236}">
              <a16:creationId xmlns:a16="http://schemas.microsoft.com/office/drawing/2014/main" id="{C108A7EF-F8AA-442E-A4E1-C6DADD5CAD38}"/>
            </a:ext>
          </a:extLst>
        </xdr:cNvPr>
        <xdr:cNvPicPr preferRelativeResize="0"/>
      </xdr:nvPicPr>
      <xdr:blipFill>
        <a:blip xmlns:r="http://schemas.openxmlformats.org/officeDocument/2006/relationships" r:embed="rId1" cstate="print"/>
        <a:stretch>
          <a:fillRect/>
        </a:stretch>
      </xdr:blipFill>
      <xdr:spPr>
        <a:xfrm>
          <a:off x="200025" y="304800"/>
          <a:ext cx="2543175" cy="11811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57150</xdr:rowOff>
    </xdr:from>
    <xdr:ext cx="2638425" cy="1123950"/>
    <xdr:pic>
      <xdr:nvPicPr>
        <xdr:cNvPr id="2" name="image2.png">
          <a:extLst>
            <a:ext uri="{FF2B5EF4-FFF2-40B4-BE49-F238E27FC236}">
              <a16:creationId xmlns:a16="http://schemas.microsoft.com/office/drawing/2014/main" id="{E71ED4A6-CDBE-4B0C-A2E1-9AC5E30FCFD2}"/>
            </a:ext>
          </a:extLst>
        </xdr:cNvPr>
        <xdr:cNvPicPr preferRelativeResize="0"/>
      </xdr:nvPicPr>
      <xdr:blipFill>
        <a:blip xmlns:r="http://schemas.openxmlformats.org/officeDocument/2006/relationships" r:embed="rId1" cstate="print"/>
        <a:stretch>
          <a:fillRect/>
        </a:stretch>
      </xdr:blipFill>
      <xdr:spPr>
        <a:xfrm>
          <a:off x="85725" y="57150"/>
          <a:ext cx="2638425" cy="11239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105025" cy="695325"/>
    <xdr:pic>
      <xdr:nvPicPr>
        <xdr:cNvPr id="2" name="image2.png">
          <a:extLst>
            <a:ext uri="{FF2B5EF4-FFF2-40B4-BE49-F238E27FC236}">
              <a16:creationId xmlns:a16="http://schemas.microsoft.com/office/drawing/2014/main" id="{73804383-3A29-4FAE-8B0E-6C716D51DCB2}"/>
            </a:ext>
          </a:extLst>
        </xdr:cNvPr>
        <xdr:cNvPicPr preferRelativeResize="0"/>
      </xdr:nvPicPr>
      <xdr:blipFill>
        <a:blip xmlns:r="http://schemas.openxmlformats.org/officeDocument/2006/relationships" r:embed="rId1" cstate="print"/>
        <a:stretch>
          <a:fillRect/>
        </a:stretch>
      </xdr:blipFill>
      <xdr:spPr>
        <a:xfrm>
          <a:off x="0" y="66675"/>
          <a:ext cx="2105025" cy="6953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38100</xdr:rowOff>
    </xdr:from>
    <xdr:ext cx="1800225" cy="666750"/>
    <xdr:pic>
      <xdr:nvPicPr>
        <xdr:cNvPr id="2" name="image2.png">
          <a:extLst>
            <a:ext uri="{FF2B5EF4-FFF2-40B4-BE49-F238E27FC236}">
              <a16:creationId xmlns:a16="http://schemas.microsoft.com/office/drawing/2014/main" id="{29CE32BE-2292-4A93-A21B-30B88B242951}"/>
            </a:ext>
          </a:extLst>
        </xdr:cNvPr>
        <xdr:cNvPicPr preferRelativeResize="0"/>
      </xdr:nvPicPr>
      <xdr:blipFill>
        <a:blip xmlns:r="http://schemas.openxmlformats.org/officeDocument/2006/relationships" r:embed="rId1" cstate="print"/>
        <a:stretch>
          <a:fillRect/>
        </a:stretch>
      </xdr:blipFill>
      <xdr:spPr>
        <a:xfrm>
          <a:off x="0" y="38100"/>
          <a:ext cx="1800225" cy="6667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66675</xdr:colOff>
      <xdr:row>0</xdr:row>
      <xdr:rowOff>76200</xdr:rowOff>
    </xdr:from>
    <xdr:ext cx="1647825" cy="771525"/>
    <xdr:pic>
      <xdr:nvPicPr>
        <xdr:cNvPr id="2" name="image2.png">
          <a:extLst>
            <a:ext uri="{FF2B5EF4-FFF2-40B4-BE49-F238E27FC236}">
              <a16:creationId xmlns:a16="http://schemas.microsoft.com/office/drawing/2014/main" id="{9C01062B-825C-47F1-9979-E3CA848F1DD4}"/>
            </a:ext>
          </a:extLst>
        </xdr:cNvPr>
        <xdr:cNvPicPr preferRelativeResize="0"/>
      </xdr:nvPicPr>
      <xdr:blipFill>
        <a:blip xmlns:r="http://schemas.openxmlformats.org/officeDocument/2006/relationships" r:embed="rId1" cstate="print"/>
        <a:stretch>
          <a:fillRect/>
        </a:stretch>
      </xdr:blipFill>
      <xdr:spPr>
        <a:xfrm>
          <a:off x="66675" y="76200"/>
          <a:ext cx="1647825" cy="7715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herazo\Documents\2019\PAAC%202019\Formato%20riesgos%20corrupci&#243;n%202019%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sheetData sheetId="2" refreshError="1">
        <row r="2">
          <cell r="AS2" t="str">
            <v>Asignado</v>
          </cell>
          <cell r="AU2" t="str">
            <v>Confiable</v>
          </cell>
        </row>
        <row r="3">
          <cell r="AU3" t="str">
            <v>No confiable</v>
          </cell>
        </row>
        <row r="8">
          <cell r="AU8" t="str">
            <v>Completa</v>
          </cell>
        </row>
        <row r="9">
          <cell r="AU9" t="str">
            <v>Incompleta</v>
          </cell>
        </row>
        <row r="10">
          <cell r="AU10" t="str">
            <v>No existe</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undinamarca.gov.co/Home/SecretariasEntidades.gc/Secretariadeplaneacion/SecretariadeplaneacionDespliegue/aspoliyplanprog_contenidos/asplananticorrupcion/cplananticorrupcion_index" TargetMode="External"/><Relationship Id="rId13" Type="http://schemas.openxmlformats.org/officeDocument/2006/relationships/drawing" Target="../drawings/drawing1.xml"/><Relationship Id="rId3" Type="http://schemas.openxmlformats.org/officeDocument/2006/relationships/hyperlink" Target="https://drive.google.com/drive/folders/1Sz4awJ-pJ1vUuRKfLdtq9w8zGmzxUX6S?usp=sharing" TargetMode="External"/><Relationship Id="rId7" Type="http://schemas.openxmlformats.org/officeDocument/2006/relationships/hyperlink" Target="http://isolucion.cundinamarca.gov.co/Isolucion/Documentacion/frmActas.aspx?CodActa=MTkwNg==&amp;Ver=MQ==&amp;Crear=MQ==&amp;Sucursal=NA==&amp;NivelGlobal=MA==M&#243;dulo%20de%20mejoramiento%20de%20ISOLUCION,%20Plan%20de%20acci&#243;n%20de%20riesgos" TargetMode="External"/><Relationship Id="rId12" Type="http://schemas.openxmlformats.org/officeDocument/2006/relationships/printerSettings" Target="../printerSettings/printerSettings1.bin"/><Relationship Id="rId2" Type="http://schemas.openxmlformats.org/officeDocument/2006/relationships/hyperlink" Target="https://drive.google.com/file/d/1wm6Crp-mRxrbBlMNF43f9HJ_k5wEAkWi/view?usp=sharing" TargetMode="External"/><Relationship Id="rId1" Type="http://schemas.openxmlformats.org/officeDocument/2006/relationships/hyperlink" Target="https://drive.google.com/file/d/1gcyoT9Mm3GOeouN20pYDylB38ihgvcEz/view?usp=sharing" TargetMode="External"/><Relationship Id="rId6" Type="http://schemas.openxmlformats.org/officeDocument/2006/relationships/hyperlink" Target="http://www.cundinamarca.gov.co/wcm/connect/0d55b031-2b9a-4a28-acc8-28bec0906536/PAAC+2021+-+Modificacio%CC%81n+agosto+%281%29.xlsx?MOD=AJPERES&amp;CVID=nKp90cA" TargetMode="External"/><Relationship Id="rId11" Type="http://schemas.openxmlformats.org/officeDocument/2006/relationships/hyperlink" Target="https://www.cundinamarca.gov.co/Home/SecretariasEntidades.gc/Secretariadeplaneacion/SecretariadeplaneacionDespliegue/aspoliyplanprog_contenidos/asplananticorrupcion/cplananticorrupcion_index" TargetMode="External"/><Relationship Id="rId5" Type="http://schemas.openxmlformats.org/officeDocument/2006/relationships/hyperlink" Target="http://www.cundinamarca.gov.co/Home/SecretariasEntidades.gc/Secretariadeplaneacion/SecretariadeplaneacionDespliegue/aspoliyplanprog_contenidos/asplananticorrupcion/cplananticorrupcion_index" TargetMode="External"/><Relationship Id="rId10" Type="http://schemas.openxmlformats.org/officeDocument/2006/relationships/hyperlink" Target="https://www.cundinamarca.gov.co/Home/SecretariasEntidades.gc/Secretariadeplaneacion/SecretariadeplaneacionDespliegue/aspoliyplanprog_contenidos/asplananticorrupcion/cplananticorrupcion_index" TargetMode="External"/><Relationship Id="rId4" Type="http://schemas.openxmlformats.org/officeDocument/2006/relationships/hyperlink" Target="https://drive.google.com/drive/folders/1Sz4awJ-pJ1vUuRKfLdtq9w8zGmzxUX6S?usp=sharing" TargetMode="External"/><Relationship Id="rId9" Type="http://schemas.openxmlformats.org/officeDocument/2006/relationships/hyperlink" Target="http://www.cundinamarca.gov.co/Home/SecretariasEntidades.gc/Secretariadeplaneacion/SecretariadeplaneacionDespliegue/aspoliyplanprog_contenidos/asplananticorrupcion/cplananticorrupcion_inde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drive.google.com/drive/folders/1PXG4Akw-yMSxfX1cKtxpvfP6H7rqCEMk" TargetMode="External"/><Relationship Id="rId7" Type="http://schemas.openxmlformats.org/officeDocument/2006/relationships/printerSettings" Target="../printerSettings/printerSettings2.bin"/><Relationship Id="rId2" Type="http://schemas.openxmlformats.org/officeDocument/2006/relationships/hyperlink" Target="https://drive.google.com/drive/folders/1PXG4Akw-yMSxfX1cKtxpvfP6H7rqCEMk" TargetMode="External"/><Relationship Id="rId1" Type="http://schemas.openxmlformats.org/officeDocument/2006/relationships/hyperlink" Target="https://drive.google.com/drive/folders/1PXG4Akw-yMSxfX1cKtxpvfP6H7rqCEMk" TargetMode="External"/><Relationship Id="rId6" Type="http://schemas.openxmlformats.org/officeDocument/2006/relationships/hyperlink" Target="https://drive.google.com/drive/folders/1PXG4Akw-yMSxfX1cKtxpvfP6H7rqCEMk" TargetMode="External"/><Relationship Id="rId5" Type="http://schemas.openxmlformats.org/officeDocument/2006/relationships/hyperlink" Target="https://drive.google.com/drive/folders/1PXG4Akw-yMSxfX1cKtxpvfP6H7rqCEMk" TargetMode="External"/><Relationship Id="rId4" Type="http://schemas.openxmlformats.org/officeDocument/2006/relationships/hyperlink" Target="https://drive.google.com/drive/folders/1PXG4Akw-yMSxfX1cKtxpvfP6H7rqCEM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rcgis.com/apps/dashboards/d719fa14d7c545f09902dfd73b69e282Listado%20de%20encuestas:" TargetMode="External"/><Relationship Id="rId13" Type="http://schemas.openxmlformats.org/officeDocument/2006/relationships/comments" Target="../comments2.xml"/><Relationship Id="rId3" Type="http://schemas.openxmlformats.org/officeDocument/2006/relationships/hyperlink" Target="http://www.cundinamarca.gov.co/dependencias/secplaneacion/rendicion-de-cuentas/vigencia-2021/documentos" TargetMode="External"/><Relationship Id="rId7" Type="http://schemas.openxmlformats.org/officeDocument/2006/relationships/hyperlink" Target="http://www.cundinamarca.gov.co/dependencias/secplaneacion/rendicion-de-cuentas/vigencia-2021/preguntas-y-respuestas" TargetMode="External"/><Relationship Id="rId12" Type="http://schemas.openxmlformats.org/officeDocument/2006/relationships/vmlDrawing" Target="../drawings/vmlDrawing2.vml"/><Relationship Id="rId2" Type="http://schemas.openxmlformats.org/officeDocument/2006/relationships/hyperlink" Target="https://survey123.arcgis.com/share/ce86db9f31064b75b42f2a76f832c56e" TargetMode="External"/><Relationship Id="rId1" Type="http://schemas.openxmlformats.org/officeDocument/2006/relationships/hyperlink" Target="https://drive.google.com/drive/folders/1WpbKiwePV6iBSt4fPMHwhi5PBclWlaMO?usp=sharing" TargetMode="External"/><Relationship Id="rId6" Type="http://schemas.openxmlformats.org/officeDocument/2006/relationships/hyperlink" Target="https://drive.google.com/drive/folders/1wcRiP1XkPNT7D7opo0zLVUU4o8tuCVvg?usp=sharing" TargetMode="External"/><Relationship Id="rId11" Type="http://schemas.openxmlformats.org/officeDocument/2006/relationships/drawing" Target="../drawings/drawing4.xml"/><Relationship Id="rId5" Type="http://schemas.openxmlformats.org/officeDocument/2006/relationships/hyperlink" Target="https://www.cundinamarca.gov.co/Home/SecretariasEntidades.gc/Secretariadedesarrollosoc/SecdeDesaSocDespliegue/asinformaciondeinteres/csecdesarrollo_enlaces+de+interes" TargetMode="External"/><Relationship Id="rId10" Type="http://schemas.openxmlformats.org/officeDocument/2006/relationships/hyperlink" Target="https://drive.google.com/drive/folders/1x789mzFw0ijojVqvb24_IbiOlQFbcUSx?usp=sharing" TargetMode="External"/><Relationship Id="rId4" Type="http://schemas.openxmlformats.org/officeDocument/2006/relationships/hyperlink" Target="https://www.cundinamarca.gov.co/dependencias/secplaneacion/rendicion-de-cuentas/vigencia-2021/documentos-audiencia-publica/documentosVirtuales" TargetMode="External"/><Relationship Id="rId9" Type="http://schemas.openxmlformats.org/officeDocument/2006/relationships/hyperlink" Target="https://drive.google.com/drive/folders/1E6zEBKqt_JYB-O640VzEaFnpywrhWi-P?usp=shari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cundinamarca.gov.co/dependencias/sechabitatyvivienda/servicios-al-ciudadano/calendario-de-actividades" TargetMode="External"/><Relationship Id="rId13" Type="http://schemas.openxmlformats.org/officeDocument/2006/relationships/hyperlink" Target="https://drive.google.com/drive/folders/1XGfjYHcwIby4bw9EKO68E5SmWVrIxAaM?usp=sharing" TargetMode="External"/><Relationship Id="rId18" Type="http://schemas.openxmlformats.org/officeDocument/2006/relationships/drawing" Target="../drawings/drawing5.xml"/><Relationship Id="rId3" Type="http://schemas.openxmlformats.org/officeDocument/2006/relationships/hyperlink" Target="https://www.cundinamarca.gov.co/atencion-y-servicio-a-la-ciudadania/tramites/tramites-otros-procedimientos-administrativos" TargetMode="External"/><Relationship Id="rId7" Type="http://schemas.openxmlformats.org/officeDocument/2006/relationships/hyperlink" Target="http://www.cundinamarca.gov.co/Home/SecretariasEntidades.gc/Secretariadeasuntosinternacionales/SecAsunIterDespliegue/asoferta_inst_contenidos/csecasuntos_quienes_becas_aplicacion" TargetMode="External"/><Relationship Id="rId12" Type="http://schemas.openxmlformats.org/officeDocument/2006/relationships/hyperlink" Target="https://drive.google.com/drive/folders/1U-nnTgQIbZJmBT2x156xmeVB2InM80fU?usp=sharing" TargetMode="External"/><Relationship Id="rId17" Type="http://schemas.openxmlformats.org/officeDocument/2006/relationships/hyperlink" Target="https://drive.google.com/drive/folders/1bo_7k7VSzV3FTKYwKi7xItbnu1PwcqFK?usp=sharing" TargetMode="External"/><Relationship Id="rId2" Type="http://schemas.openxmlformats.org/officeDocument/2006/relationships/hyperlink" Target="https://drive.google.com/drive/folders/1ySANrC6dOLKrCpSfltVzh-fxaajC030O?usp=sharing" TargetMode="External"/><Relationship Id="rId16" Type="http://schemas.openxmlformats.org/officeDocument/2006/relationships/hyperlink" Target="https://drive.google.com/drive/folders/1yrmyqhaNyPV6BPCkguAhLTkXMUtuPWXU?usp=sharing" TargetMode="External"/><Relationship Id="rId20" Type="http://schemas.openxmlformats.org/officeDocument/2006/relationships/comments" Target="../comments3.xml"/><Relationship Id="rId1" Type="http://schemas.openxmlformats.org/officeDocument/2006/relationships/hyperlink" Target="https://drive.google.com/drive/folders/1iawtbJukQq6ejHcHU-f6WYkuy2pTmqfN?usp=sharing" TargetMode="External"/><Relationship Id="rId6" Type="http://schemas.openxmlformats.org/officeDocument/2006/relationships/hyperlink" Target="https://www.cundinamarca.gov.co/Home/calendario-cundinamarca/interna/gobernacion" TargetMode="External"/><Relationship Id="rId11" Type="http://schemas.openxmlformats.org/officeDocument/2006/relationships/hyperlink" Target="https://drive.google.com/drive/folders/15DtllprFeIHcyCzdEgfJNW_ftxYdm3l3?usp=sharing" TargetMode="External"/><Relationship Id="rId5" Type="http://schemas.openxmlformats.org/officeDocument/2006/relationships/hyperlink" Target="https://www.cundinamarca.gov.co/dependencias/sechabitatyvivienda" TargetMode="External"/><Relationship Id="rId15" Type="http://schemas.openxmlformats.org/officeDocument/2006/relationships/hyperlink" Target="https://drive.google.com/drive/folders/1Ch2fYj8iixdz09Xh4BWWGEJ3R8d9wlQP?usp=sharing" TargetMode="External"/><Relationship Id="rId10" Type="http://schemas.openxmlformats.org/officeDocument/2006/relationships/hyperlink" Target="https://drive.google.com/drive/folders/1ridIPsnZb2BumqBbCs8xkBn5e2BMrcVM?usp=sharing" TargetMode="External"/><Relationship Id="rId19" Type="http://schemas.openxmlformats.org/officeDocument/2006/relationships/vmlDrawing" Target="../drawings/vmlDrawing3.vml"/><Relationship Id="rId4" Type="http://schemas.openxmlformats.org/officeDocument/2006/relationships/hyperlink" Target="http://www.cundinamarca.gov.co/Home/SecretariasEntidades.gc/Secretariadeasuntosinternacionales/SecAsunIterDespliegue/asoferta_inst_contenidos/csecasuntos_quienes_becas_aplicacion" TargetMode="External"/><Relationship Id="rId9" Type="http://schemas.openxmlformats.org/officeDocument/2006/relationships/hyperlink" Target="https://drive.google.com/drive/folders/14OlcAgex_W2cVhOlAvGdP9oFEFz06sZX?usp=sharing" TargetMode="External"/><Relationship Id="rId14" Type="http://schemas.openxmlformats.org/officeDocument/2006/relationships/hyperlink" Target="https://drive.google.com/drive/folders/1XdIUG47UiccJpw1Zm2U8RyNLAzgbg8nS?usp=sharin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0sHbMrsRJREoWNMp1P1TNofOEkJemkeE?usp=sharing" TargetMode="External"/><Relationship Id="rId13" Type="http://schemas.openxmlformats.org/officeDocument/2006/relationships/hyperlink" Target="https://www.cundinamarca.gov.co/home1Informe%20de%20avance%20y%20cumplimiento" TargetMode="External"/><Relationship Id="rId18" Type="http://schemas.openxmlformats.org/officeDocument/2006/relationships/hyperlink" Target="http://www.cundinamarca.gov.co/Home/SecretariasEntidades.gc/Secretariadehabitatyvivienda/SecViviendaDespliegue/asinfodeinteres/csechabitat_preguntasfrecuentes" TargetMode="External"/><Relationship Id="rId3" Type="http://schemas.openxmlformats.org/officeDocument/2006/relationships/hyperlink" Target="http://www.cundinamarca.gov.co/Home/SecretariasEntidades.gc/Secretariadeasuntosinternacionales" TargetMode="External"/><Relationship Id="rId21" Type="http://schemas.openxmlformats.org/officeDocument/2006/relationships/vmlDrawing" Target="../drawings/vmlDrawing4.vml"/><Relationship Id="rId7" Type="http://schemas.openxmlformats.org/officeDocument/2006/relationships/hyperlink" Target="https://www.cundinamarca.gov.co/dependencias/secgeneral/transparencia/planes-de-mejoramiento" TargetMode="External"/><Relationship Id="rId12" Type="http://schemas.openxmlformats.org/officeDocument/2006/relationships/hyperlink" Target="https://www.cundinamarca.gov.co/dependencias/sechabitatyvivienda/centro-documental/Resoluciones" TargetMode="External"/><Relationship Id="rId17" Type="http://schemas.openxmlformats.org/officeDocument/2006/relationships/hyperlink" Target="http://www.cundinamarca.gov.co/Home/SecretariasEntidades.gc/Secretariadehabitatyvivienda/SecViviendaDespliegue/asinfodeinteres/csechabitat_preguntasfrecuentes" TargetMode="External"/><Relationship Id="rId2" Type="http://schemas.openxmlformats.org/officeDocument/2006/relationships/hyperlink" Target="https://www.cundinamarca.gov.co/dependencias/sechabitatyvivienda" TargetMode="External"/><Relationship Id="rId16" Type="http://schemas.openxmlformats.org/officeDocument/2006/relationships/hyperlink" Target="https://drive.google.com/drive/folders/1qHxpLuhDs_UeUuHB3yE_NeKOGtSlJiiM" TargetMode="External"/><Relationship Id="rId20" Type="http://schemas.openxmlformats.org/officeDocument/2006/relationships/drawing" Target="../drawings/drawing6.xml"/><Relationship Id="rId1" Type="http://schemas.openxmlformats.org/officeDocument/2006/relationships/hyperlink" Target="https://www.cundinamarca.gov.co/dependencias/sechabitatyvivienda" TargetMode="External"/><Relationship Id="rId6" Type="http://schemas.openxmlformats.org/officeDocument/2006/relationships/hyperlink" Target="https://drive.google.com/drive/folders/13B4qqhcVBzOj_yxy4gt_dIMhxa8DQCjr" TargetMode="External"/><Relationship Id="rId11" Type="http://schemas.openxmlformats.org/officeDocument/2006/relationships/hyperlink" Target="http://cundinet.cundinamarca.gov.co:8080/Aplicaciones/Gobernacion/CentroDocumental/documental.nsf/$$viewTemplateDefault?OpenForm&amp;BaseTarget=_self" TargetMode="External"/><Relationship Id="rId5" Type="http://schemas.openxmlformats.org/officeDocument/2006/relationships/hyperlink" Target="https://www.cundinamarca.gov.co/Home/SecretariasEntidades.gc/Secretariageneral/SecreGralDespliegue/ascentrodoc_contenidos/contratacion/index/!ut/p/z1/lZDRb4IwEMb_InNXigqPoFgBHQuLWvtiGkDXZLYEm8X416-aPWxZAvOe7pLf993dBwI4CC0_1UlaZbT8cPNeTA45YQlZ-uQFkzzBaJHFASVvxPcp7B4A_qoI49KLKSIrPBDP6386_U_fA4h--2xogUvA69az9QlEK-37SOmjAS4vVaNtZ2pTHSqjbaNVbS7A730nraxcfMCVrpurO1E8ltAgcIkgyXCRzTEK8JWUJPS2Jf4B2B1g-XJaUIaYjr-BvpiHHm3Pmw2_reIwVekX2Or4vw!!/?1dmy&amp;current=true&amp;urile=wcm%3apath%3a%2Fsechacienda%2Fcontenido%2Fasinfodeinteres_contenidos%2Fsechacservalciud_pregfrec_preguntasfrec" TargetMode="External"/><Relationship Id="rId15" Type="http://schemas.openxmlformats.org/officeDocument/2006/relationships/hyperlink" Target="https://drive.google.com/drive/folders/1BTKH3N9G3m1DD23IKqnyA4NSk-51NYx7" TargetMode="External"/><Relationship Id="rId10" Type="http://schemas.openxmlformats.org/officeDocument/2006/relationships/hyperlink" Target="https://drive.google.com/drive/folders/1hKzC6HgWs2R5y5qaf-N5g-egDgv9H5qb?usp=sharing" TargetMode="External"/><Relationship Id="rId19" Type="http://schemas.openxmlformats.org/officeDocument/2006/relationships/printerSettings" Target="../printerSettings/printerSettings3.bin"/><Relationship Id="rId4" Type="http://schemas.openxmlformats.org/officeDocument/2006/relationships/hyperlink" Target="http://www.cundinamarca.gov.co/Home/SecretariasEntidades.gc/Secretariadeasuntosinternacionales" TargetMode="External"/><Relationship Id="rId9" Type="http://schemas.openxmlformats.org/officeDocument/2006/relationships/hyperlink" Target="https://drive.google.com/drive/folders/1sS6_7vUz_NLRG24vWPjowu4fxp_TJdTJ?usp=sharing" TargetMode="External"/><Relationship Id="rId14" Type="http://schemas.openxmlformats.org/officeDocument/2006/relationships/hyperlink" Target="https://drive.google.com/drive/folders/1vC4MGTPeA3xX3D2rhVJft0HSn07-mRZb" TargetMode="External"/><Relationship Id="rId2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hyperlink" Target="https://drive.google.com/drive/folders/1OQhFHGCfd7EjeMVSYut_sXK3pAFyy1eo" TargetMode="External"/><Relationship Id="rId2" Type="http://schemas.openxmlformats.org/officeDocument/2006/relationships/hyperlink" Target="https://drive.google.com/drive/folders/1OQhFHGCfd7EjeMVSYut_sXK3pAFyy1eo" TargetMode="External"/><Relationship Id="rId1" Type="http://schemas.openxmlformats.org/officeDocument/2006/relationships/hyperlink" Target="https://drive.google.com/drive/folders/1yan_ELdhtSvpT5u2fIUnlkug-9sr6BG1?usp=sharing"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30"/>
  <sheetViews>
    <sheetView showGridLines="0" tabSelected="1" topLeftCell="B22" zoomScale="50" zoomScaleNormal="50" workbookViewId="0">
      <selection activeCell="L54" sqref="L54"/>
    </sheetView>
  </sheetViews>
  <sheetFormatPr baseColWidth="10" defaultColWidth="11.42578125" defaultRowHeight="15"/>
  <cols>
    <col min="1" max="1" width="40.42578125" style="18" customWidth="1"/>
    <col min="2" max="2" width="7.5703125" style="18" customWidth="1"/>
    <col min="3" max="3" width="36.5703125" style="18" customWidth="1"/>
    <col min="4" max="4" width="25.42578125" style="18" customWidth="1"/>
    <col min="5" max="5" width="29.5703125" style="18" customWidth="1"/>
    <col min="6" max="6" width="27" style="18" customWidth="1"/>
    <col min="7" max="7" width="33" style="18" customWidth="1"/>
    <col min="8" max="8" width="38.5703125" style="18" customWidth="1"/>
    <col min="9" max="9" width="33.140625" style="18" bestFit="1" customWidth="1"/>
    <col min="10" max="10" width="35.5703125" style="14" customWidth="1"/>
    <col min="11" max="11" width="34.7109375" style="14" customWidth="1"/>
    <col min="12" max="12" width="39.85546875" style="14" customWidth="1"/>
    <col min="13" max="14" width="40.7109375" style="14" customWidth="1"/>
    <col min="15" max="16" width="21.85546875" style="14" customWidth="1"/>
    <col min="17" max="17" width="26.140625" style="14" customWidth="1"/>
    <col min="18" max="18" width="21.85546875" style="14" customWidth="1"/>
    <col min="19" max="16384" width="11.42578125" style="18"/>
  </cols>
  <sheetData>
    <row r="1" spans="1:18" ht="15.75" thickBot="1"/>
    <row r="2" spans="1:18" ht="18.75" thickBot="1">
      <c r="A2" s="325"/>
      <c r="B2" s="333" t="s">
        <v>32</v>
      </c>
      <c r="C2" s="334"/>
      <c r="D2" s="334"/>
      <c r="E2" s="334"/>
      <c r="F2" s="334"/>
      <c r="G2" s="335"/>
      <c r="H2" s="37" t="s">
        <v>477</v>
      </c>
      <c r="I2" s="38"/>
    </row>
    <row r="3" spans="1:18" ht="18.75" thickBot="1">
      <c r="A3" s="326"/>
      <c r="B3" s="336"/>
      <c r="C3" s="337"/>
      <c r="D3" s="337"/>
      <c r="E3" s="337"/>
      <c r="F3" s="337"/>
      <c r="G3" s="338"/>
      <c r="H3" s="343" t="s">
        <v>34</v>
      </c>
      <c r="I3" s="344"/>
    </row>
    <row r="4" spans="1:18" ht="18.75" thickBot="1">
      <c r="A4" s="326"/>
      <c r="B4" s="339" t="s">
        <v>324</v>
      </c>
      <c r="C4" s="339"/>
      <c r="D4" s="339"/>
      <c r="E4" s="339"/>
      <c r="F4" s="339"/>
      <c r="G4" s="340"/>
      <c r="H4" s="345" t="s">
        <v>478</v>
      </c>
      <c r="I4" s="346"/>
    </row>
    <row r="5" spans="1:18" ht="18.75" thickBot="1">
      <c r="A5" s="326"/>
      <c r="B5" s="341"/>
      <c r="C5" s="341"/>
      <c r="D5" s="341"/>
      <c r="E5" s="341"/>
      <c r="F5" s="341"/>
      <c r="G5" s="342"/>
      <c r="H5" s="39"/>
      <c r="I5" s="38"/>
    </row>
    <row r="6" spans="1:18" ht="15" customHeight="1" thickBot="1">
      <c r="A6" s="326"/>
      <c r="I6" s="40"/>
    </row>
    <row r="7" spans="1:18" ht="29.25" customHeight="1" thickBot="1">
      <c r="A7" s="327" t="s">
        <v>12</v>
      </c>
      <c r="B7" s="328"/>
      <c r="C7" s="328"/>
      <c r="D7" s="328"/>
      <c r="E7" s="328"/>
      <c r="F7" s="328"/>
      <c r="G7" s="328"/>
      <c r="H7" s="328"/>
      <c r="I7" s="329"/>
    </row>
    <row r="8" spans="1:18" ht="29.25" thickBot="1">
      <c r="A8" s="330" t="s">
        <v>13</v>
      </c>
      <c r="B8" s="331"/>
      <c r="C8" s="331"/>
      <c r="D8" s="331"/>
      <c r="E8" s="331"/>
      <c r="F8" s="331"/>
      <c r="G8" s="331"/>
      <c r="H8" s="331"/>
      <c r="I8" s="332"/>
    </row>
    <row r="9" spans="1:18" ht="94.5" thickBot="1">
      <c r="A9" s="35" t="s">
        <v>0</v>
      </c>
      <c r="B9" s="347" t="s">
        <v>14</v>
      </c>
      <c r="C9" s="347"/>
      <c r="D9" s="1" t="s">
        <v>1</v>
      </c>
      <c r="E9" s="35" t="s">
        <v>15</v>
      </c>
      <c r="F9" s="1" t="s">
        <v>2</v>
      </c>
      <c r="G9" s="35" t="s">
        <v>474</v>
      </c>
      <c r="H9" s="35" t="s">
        <v>475</v>
      </c>
      <c r="I9" s="1" t="s">
        <v>476</v>
      </c>
      <c r="J9" s="20" t="s">
        <v>482</v>
      </c>
      <c r="K9" s="20" t="s">
        <v>475</v>
      </c>
      <c r="L9" s="20" t="s">
        <v>566</v>
      </c>
      <c r="M9" s="20" t="s">
        <v>475</v>
      </c>
      <c r="N9" s="20" t="s">
        <v>1140</v>
      </c>
      <c r="O9" s="21" t="s">
        <v>483</v>
      </c>
      <c r="P9" s="21" t="s">
        <v>484</v>
      </c>
      <c r="Q9" s="21" t="s">
        <v>485</v>
      </c>
      <c r="R9" s="21" t="s">
        <v>486</v>
      </c>
    </row>
    <row r="10" spans="1:18" ht="252" customHeight="1" thickBot="1">
      <c r="A10" s="348" t="s">
        <v>27</v>
      </c>
      <c r="B10" s="41" t="s">
        <v>3</v>
      </c>
      <c r="C10" s="42" t="s">
        <v>85</v>
      </c>
      <c r="D10" s="42" t="s">
        <v>387</v>
      </c>
      <c r="E10" s="42" t="s">
        <v>84</v>
      </c>
      <c r="F10" s="43" t="s">
        <v>426</v>
      </c>
      <c r="G10" s="319" t="s">
        <v>1117</v>
      </c>
      <c r="H10" s="320"/>
      <c r="I10" s="312" t="s">
        <v>1118</v>
      </c>
      <c r="J10" s="44" t="s">
        <v>504</v>
      </c>
      <c r="K10" s="44" t="s">
        <v>505</v>
      </c>
      <c r="L10" s="44"/>
      <c r="M10" s="44"/>
      <c r="N10" s="44" t="s">
        <v>1388</v>
      </c>
      <c r="O10" s="45">
        <v>1</v>
      </c>
      <c r="P10" s="45"/>
      <c r="Q10" s="45">
        <v>0</v>
      </c>
      <c r="R10" s="45">
        <f t="shared" ref="R10:R25" si="0">+O10+P10+Q10</f>
        <v>1</v>
      </c>
    </row>
    <row r="11" spans="1:18" ht="186.75" customHeight="1" thickBot="1">
      <c r="A11" s="349"/>
      <c r="B11" s="41" t="s">
        <v>4</v>
      </c>
      <c r="C11" s="42" t="s">
        <v>388</v>
      </c>
      <c r="D11" s="42" t="s">
        <v>83</v>
      </c>
      <c r="E11" s="42" t="s">
        <v>39</v>
      </c>
      <c r="F11" s="43" t="s">
        <v>427</v>
      </c>
      <c r="G11" s="319" t="s">
        <v>1117</v>
      </c>
      <c r="H11" s="320"/>
      <c r="I11" s="312" t="s">
        <v>1118</v>
      </c>
      <c r="J11" s="44" t="s">
        <v>506</v>
      </c>
      <c r="K11" s="53" t="s">
        <v>507</v>
      </c>
      <c r="L11" s="46"/>
      <c r="M11" s="46"/>
      <c r="N11" s="44" t="s">
        <v>1388</v>
      </c>
      <c r="O11" s="45">
        <v>1</v>
      </c>
      <c r="P11" s="45"/>
      <c r="Q11" s="45">
        <v>0</v>
      </c>
      <c r="R11" s="45">
        <f t="shared" si="0"/>
        <v>1</v>
      </c>
    </row>
    <row r="12" spans="1:18" ht="375" customHeight="1" thickBot="1">
      <c r="A12" s="348" t="s">
        <v>28</v>
      </c>
      <c r="B12" s="41" t="s">
        <v>5</v>
      </c>
      <c r="C12" s="42" t="s">
        <v>433</v>
      </c>
      <c r="D12" s="42" t="s">
        <v>435</v>
      </c>
      <c r="E12" s="42" t="s">
        <v>400</v>
      </c>
      <c r="F12" s="43" t="s">
        <v>399</v>
      </c>
      <c r="G12" s="313" t="s">
        <v>1119</v>
      </c>
      <c r="H12" s="313" t="s">
        <v>1120</v>
      </c>
      <c r="I12" s="312" t="s">
        <v>1118</v>
      </c>
      <c r="J12" s="44" t="s">
        <v>508</v>
      </c>
      <c r="K12" s="47" t="s">
        <v>509</v>
      </c>
      <c r="L12" s="47" t="s">
        <v>567</v>
      </c>
      <c r="M12" s="47" t="s">
        <v>567</v>
      </c>
      <c r="N12" s="44" t="s">
        <v>1389</v>
      </c>
      <c r="O12" s="45">
        <v>0.3</v>
      </c>
      <c r="P12" s="45">
        <v>0</v>
      </c>
      <c r="Q12" s="45">
        <v>0.67</v>
      </c>
      <c r="R12" s="45">
        <f t="shared" si="0"/>
        <v>0.97</v>
      </c>
    </row>
    <row r="13" spans="1:18" ht="138.75" customHeight="1" thickBot="1">
      <c r="A13" s="352"/>
      <c r="B13" s="41" t="s">
        <v>6</v>
      </c>
      <c r="C13" s="42" t="s">
        <v>434</v>
      </c>
      <c r="D13" s="42" t="s">
        <v>436</v>
      </c>
      <c r="E13" s="42" t="s">
        <v>400</v>
      </c>
      <c r="F13" s="43" t="s">
        <v>399</v>
      </c>
      <c r="G13" s="313" t="s">
        <v>1121</v>
      </c>
      <c r="H13" s="313" t="s">
        <v>1122</v>
      </c>
      <c r="I13" s="312" t="s">
        <v>1118</v>
      </c>
      <c r="J13" s="44" t="s">
        <v>510</v>
      </c>
      <c r="K13" s="44" t="s">
        <v>511</v>
      </c>
      <c r="L13" s="47" t="s">
        <v>567</v>
      </c>
      <c r="M13" s="47" t="s">
        <v>567</v>
      </c>
      <c r="N13" s="44" t="s">
        <v>1390</v>
      </c>
      <c r="O13" s="45">
        <v>0</v>
      </c>
      <c r="P13" s="45">
        <v>0</v>
      </c>
      <c r="Q13" s="45">
        <v>1</v>
      </c>
      <c r="R13" s="45">
        <f t="shared" si="0"/>
        <v>1</v>
      </c>
    </row>
    <row r="14" spans="1:18" ht="177" customHeight="1" thickBot="1">
      <c r="A14" s="352"/>
      <c r="B14" s="41" t="s">
        <v>7</v>
      </c>
      <c r="C14" s="42" t="s">
        <v>430</v>
      </c>
      <c r="D14" s="42" t="s">
        <v>429</v>
      </c>
      <c r="E14" s="42" t="s">
        <v>400</v>
      </c>
      <c r="F14" s="43" t="s">
        <v>428</v>
      </c>
      <c r="G14" s="313" t="s">
        <v>1123</v>
      </c>
      <c r="H14" s="313" t="s">
        <v>1124</v>
      </c>
      <c r="I14" s="312" t="s">
        <v>1118</v>
      </c>
      <c r="J14" s="44" t="s">
        <v>512</v>
      </c>
      <c r="K14" s="48" t="s">
        <v>513</v>
      </c>
      <c r="L14" s="47" t="s">
        <v>567</v>
      </c>
      <c r="M14" s="47" t="s">
        <v>567</v>
      </c>
      <c r="N14" s="44" t="s">
        <v>1391</v>
      </c>
      <c r="O14" s="45">
        <v>0.27</v>
      </c>
      <c r="P14" s="45">
        <v>0</v>
      </c>
      <c r="Q14" s="45">
        <v>0.73</v>
      </c>
      <c r="R14" s="45">
        <f t="shared" si="0"/>
        <v>1</v>
      </c>
    </row>
    <row r="15" spans="1:18" ht="409.6" customHeight="1" thickBot="1">
      <c r="A15" s="352"/>
      <c r="B15" s="41" t="s">
        <v>239</v>
      </c>
      <c r="C15" s="42" t="s">
        <v>86</v>
      </c>
      <c r="D15" s="42" t="s">
        <v>87</v>
      </c>
      <c r="E15" s="49" t="s">
        <v>316</v>
      </c>
      <c r="F15" s="43" t="s">
        <v>1115</v>
      </c>
      <c r="G15" s="319" t="s">
        <v>1117</v>
      </c>
      <c r="H15" s="320"/>
      <c r="I15" s="312" t="s">
        <v>1118</v>
      </c>
      <c r="J15" s="44" t="s">
        <v>514</v>
      </c>
      <c r="K15" s="44" t="s">
        <v>515</v>
      </c>
      <c r="L15" s="47" t="s">
        <v>568</v>
      </c>
      <c r="M15" s="50" t="s">
        <v>569</v>
      </c>
      <c r="N15" s="44" t="s">
        <v>1392</v>
      </c>
      <c r="O15" s="45">
        <v>0.5</v>
      </c>
      <c r="P15" s="45">
        <v>0.5</v>
      </c>
      <c r="Q15" s="45">
        <v>0</v>
      </c>
      <c r="R15" s="45">
        <f t="shared" si="0"/>
        <v>1</v>
      </c>
    </row>
    <row r="16" spans="1:18" ht="134.25" customHeight="1" thickBot="1">
      <c r="A16" s="352"/>
      <c r="B16" s="41" t="s">
        <v>246</v>
      </c>
      <c r="C16" s="42" t="s">
        <v>88</v>
      </c>
      <c r="D16" s="42" t="s">
        <v>318</v>
      </c>
      <c r="E16" s="42" t="s">
        <v>39</v>
      </c>
      <c r="F16" s="15" t="s">
        <v>431</v>
      </c>
      <c r="G16" s="319" t="s">
        <v>1117</v>
      </c>
      <c r="H16" s="320"/>
      <c r="I16" s="312" t="s">
        <v>1118</v>
      </c>
      <c r="J16" s="44" t="s">
        <v>516</v>
      </c>
      <c r="K16" s="51"/>
      <c r="L16" s="52" t="s">
        <v>570</v>
      </c>
      <c r="M16" s="53" t="s">
        <v>571</v>
      </c>
      <c r="N16" s="44" t="s">
        <v>1392</v>
      </c>
      <c r="O16" s="45">
        <v>0</v>
      </c>
      <c r="P16" s="45">
        <v>1</v>
      </c>
      <c r="Q16" s="45">
        <v>0</v>
      </c>
      <c r="R16" s="45">
        <f t="shared" si="0"/>
        <v>1</v>
      </c>
    </row>
    <row r="17" spans="1:18" ht="190.5" customHeight="1" thickBot="1">
      <c r="A17" s="349"/>
      <c r="B17" s="41" t="s">
        <v>398</v>
      </c>
      <c r="C17" s="42" t="s">
        <v>390</v>
      </c>
      <c r="D17" s="42" t="s">
        <v>391</v>
      </c>
      <c r="E17" s="42" t="s">
        <v>39</v>
      </c>
      <c r="F17" s="43" t="s">
        <v>1115</v>
      </c>
      <c r="G17" s="313" t="s">
        <v>1125</v>
      </c>
      <c r="H17" s="313" t="s">
        <v>1126</v>
      </c>
      <c r="I17" s="312" t="s">
        <v>1118</v>
      </c>
      <c r="J17" s="44" t="s">
        <v>517</v>
      </c>
      <c r="K17" s="54" t="s">
        <v>518</v>
      </c>
      <c r="L17" s="53" t="s">
        <v>572</v>
      </c>
      <c r="M17" s="55" t="s">
        <v>573</v>
      </c>
      <c r="N17" s="44" t="s">
        <v>1393</v>
      </c>
      <c r="O17" s="45">
        <v>0</v>
      </c>
      <c r="P17" s="45">
        <v>0.875</v>
      </c>
      <c r="Q17" s="45">
        <v>0.125</v>
      </c>
      <c r="R17" s="45">
        <f t="shared" si="0"/>
        <v>1</v>
      </c>
    </row>
    <row r="18" spans="1:18" ht="120" customHeight="1" thickBot="1">
      <c r="A18" s="350" t="s">
        <v>29</v>
      </c>
      <c r="B18" s="41" t="s">
        <v>8</v>
      </c>
      <c r="C18" s="42" t="s">
        <v>35</v>
      </c>
      <c r="D18" s="42" t="s">
        <v>16</v>
      </c>
      <c r="E18" s="42" t="s">
        <v>39</v>
      </c>
      <c r="F18" s="43" t="s">
        <v>431</v>
      </c>
      <c r="G18" s="313" t="s">
        <v>1127</v>
      </c>
      <c r="H18" s="314" t="s">
        <v>1128</v>
      </c>
      <c r="I18" s="312" t="s">
        <v>1118</v>
      </c>
      <c r="J18" s="44" t="s">
        <v>517</v>
      </c>
      <c r="K18" s="54" t="s">
        <v>518</v>
      </c>
      <c r="L18" s="53" t="s">
        <v>574</v>
      </c>
      <c r="M18" s="50" t="s">
        <v>575</v>
      </c>
      <c r="N18" s="44" t="s">
        <v>1394</v>
      </c>
      <c r="O18" s="45">
        <v>0</v>
      </c>
      <c r="P18" s="45">
        <v>0.875</v>
      </c>
      <c r="Q18" s="45">
        <v>0.125</v>
      </c>
      <c r="R18" s="45">
        <f t="shared" si="0"/>
        <v>1</v>
      </c>
    </row>
    <row r="19" spans="1:18" ht="143.25" customHeight="1" thickBot="1">
      <c r="A19" s="351"/>
      <c r="B19" s="41" t="s">
        <v>17</v>
      </c>
      <c r="C19" s="42" t="s">
        <v>36</v>
      </c>
      <c r="D19" s="42" t="s">
        <v>18</v>
      </c>
      <c r="E19" s="42" t="s">
        <v>39</v>
      </c>
      <c r="F19" s="43" t="s">
        <v>389</v>
      </c>
      <c r="G19" s="313" t="s">
        <v>1129</v>
      </c>
      <c r="H19" s="313" t="s">
        <v>1130</v>
      </c>
      <c r="I19" s="312" t="s">
        <v>1118</v>
      </c>
      <c r="J19" s="44" t="s">
        <v>517</v>
      </c>
      <c r="K19" s="54" t="s">
        <v>518</v>
      </c>
      <c r="L19" s="53" t="s">
        <v>576</v>
      </c>
      <c r="M19" s="29" t="s">
        <v>573</v>
      </c>
      <c r="N19" s="44" t="s">
        <v>1395</v>
      </c>
      <c r="O19" s="45">
        <v>0</v>
      </c>
      <c r="P19" s="45">
        <v>0.875</v>
      </c>
      <c r="Q19" s="45">
        <v>0.125</v>
      </c>
      <c r="R19" s="45">
        <f t="shared" si="0"/>
        <v>1</v>
      </c>
    </row>
    <row r="20" spans="1:18" ht="217.5" customHeight="1" thickBot="1">
      <c r="A20" s="350" t="s">
        <v>30</v>
      </c>
      <c r="B20" s="41" t="s">
        <v>9</v>
      </c>
      <c r="C20" s="42" t="s">
        <v>19</v>
      </c>
      <c r="D20" s="49" t="s">
        <v>20</v>
      </c>
      <c r="E20" s="16" t="s">
        <v>43</v>
      </c>
      <c r="F20" s="56" t="s">
        <v>89</v>
      </c>
      <c r="G20" s="313" t="s">
        <v>1131</v>
      </c>
      <c r="H20" s="313" t="s">
        <v>1132</v>
      </c>
      <c r="I20" s="315" t="s">
        <v>1118</v>
      </c>
      <c r="J20" s="44" t="s">
        <v>517</v>
      </c>
      <c r="K20" s="54" t="s">
        <v>518</v>
      </c>
      <c r="L20" s="53" t="s">
        <v>577</v>
      </c>
      <c r="M20" s="53" t="s">
        <v>578</v>
      </c>
      <c r="N20" s="44" t="s">
        <v>1396</v>
      </c>
      <c r="O20" s="45">
        <v>0</v>
      </c>
      <c r="P20" s="45">
        <f>+(0.875)*0.5</f>
        <v>0.4375</v>
      </c>
      <c r="Q20" s="45">
        <v>0.5</v>
      </c>
      <c r="R20" s="45">
        <f t="shared" si="0"/>
        <v>0.9375</v>
      </c>
    </row>
    <row r="21" spans="1:18" ht="409.6" customHeight="1" thickBot="1">
      <c r="A21" s="351"/>
      <c r="B21" s="41" t="s">
        <v>10</v>
      </c>
      <c r="C21" s="42" t="s">
        <v>44</v>
      </c>
      <c r="D21" s="49" t="s">
        <v>21</v>
      </c>
      <c r="E21" s="16" t="s">
        <v>43</v>
      </c>
      <c r="F21" s="56" t="s">
        <v>424</v>
      </c>
      <c r="G21" s="313" t="s">
        <v>1133</v>
      </c>
      <c r="H21" s="313" t="s">
        <v>1134</v>
      </c>
      <c r="I21" s="315" t="s">
        <v>1118</v>
      </c>
      <c r="J21" s="44" t="s">
        <v>517</v>
      </c>
      <c r="K21" s="54" t="s">
        <v>518</v>
      </c>
      <c r="L21" s="53" t="s">
        <v>579</v>
      </c>
      <c r="M21" s="53" t="s">
        <v>580</v>
      </c>
      <c r="N21" s="318" t="s">
        <v>1401</v>
      </c>
      <c r="O21" s="45">
        <v>0</v>
      </c>
      <c r="P21" s="45">
        <v>0.5</v>
      </c>
      <c r="Q21" s="45">
        <v>0.2</v>
      </c>
      <c r="R21" s="45">
        <f t="shared" si="0"/>
        <v>0.7</v>
      </c>
    </row>
    <row r="22" spans="1:18" ht="160.5" customHeight="1" thickBot="1">
      <c r="A22" s="351"/>
      <c r="B22" s="41" t="s">
        <v>11</v>
      </c>
      <c r="C22" s="49" t="s">
        <v>31</v>
      </c>
      <c r="D22" s="49" t="s">
        <v>90</v>
      </c>
      <c r="E22" s="16" t="s">
        <v>43</v>
      </c>
      <c r="F22" s="56" t="s">
        <v>426</v>
      </c>
      <c r="G22" s="316" t="s">
        <v>1135</v>
      </c>
      <c r="H22" s="313" t="s">
        <v>1136</v>
      </c>
      <c r="I22" s="315" t="s">
        <v>1118</v>
      </c>
      <c r="J22" s="44" t="s">
        <v>581</v>
      </c>
      <c r="K22" s="54" t="s">
        <v>518</v>
      </c>
      <c r="L22" s="53" t="s">
        <v>582</v>
      </c>
      <c r="M22" s="54" t="s">
        <v>583</v>
      </c>
      <c r="N22" s="44" t="s">
        <v>1397</v>
      </c>
      <c r="O22" s="45">
        <v>0</v>
      </c>
      <c r="P22" s="45">
        <v>0.5</v>
      </c>
      <c r="Q22" s="45">
        <v>0.3</v>
      </c>
      <c r="R22" s="45">
        <f t="shared" si="0"/>
        <v>0.8</v>
      </c>
    </row>
    <row r="23" spans="1:18" ht="300.75" thickBot="1">
      <c r="A23" s="351"/>
      <c r="B23" s="41" t="s">
        <v>22</v>
      </c>
      <c r="C23" s="49" t="s">
        <v>33</v>
      </c>
      <c r="D23" s="42" t="s">
        <v>23</v>
      </c>
      <c r="E23" s="16" t="s">
        <v>43</v>
      </c>
      <c r="F23" s="56" t="s">
        <v>424</v>
      </c>
      <c r="G23" s="313" t="s">
        <v>1137</v>
      </c>
      <c r="H23" s="313" t="s">
        <v>1138</v>
      </c>
      <c r="I23" s="315" t="s">
        <v>1118</v>
      </c>
      <c r="J23" s="53" t="s">
        <v>584</v>
      </c>
      <c r="K23" s="54" t="s">
        <v>518</v>
      </c>
      <c r="L23" s="53" t="s">
        <v>585</v>
      </c>
      <c r="M23" s="50" t="s">
        <v>586</v>
      </c>
      <c r="N23" s="44" t="s">
        <v>1398</v>
      </c>
      <c r="O23" s="45">
        <v>0</v>
      </c>
      <c r="P23" s="45">
        <v>0.5</v>
      </c>
      <c r="Q23" s="45">
        <v>0</v>
      </c>
      <c r="R23" s="45">
        <f t="shared" si="0"/>
        <v>0.5</v>
      </c>
    </row>
    <row r="24" spans="1:18" ht="87.95" customHeight="1" thickBot="1">
      <c r="A24" s="351"/>
      <c r="B24" s="41" t="s">
        <v>24</v>
      </c>
      <c r="C24" s="49" t="s">
        <v>25</v>
      </c>
      <c r="D24" s="42" t="s">
        <v>312</v>
      </c>
      <c r="E24" s="16" t="s">
        <v>432</v>
      </c>
      <c r="F24" s="56" t="s">
        <v>425</v>
      </c>
      <c r="G24" s="313" t="s">
        <v>1139</v>
      </c>
      <c r="H24" s="314" t="s">
        <v>1128</v>
      </c>
      <c r="I24" s="315" t="s">
        <v>1118</v>
      </c>
      <c r="J24" s="53" t="s">
        <v>587</v>
      </c>
      <c r="K24" s="57" t="s">
        <v>515</v>
      </c>
      <c r="L24" s="53" t="s">
        <v>585</v>
      </c>
      <c r="M24" s="50" t="s">
        <v>586</v>
      </c>
      <c r="N24" s="44" t="s">
        <v>1399</v>
      </c>
      <c r="O24" s="45">
        <v>0.33</v>
      </c>
      <c r="P24" s="45">
        <v>0.33</v>
      </c>
      <c r="Q24" s="45">
        <v>0.2</v>
      </c>
      <c r="R24" s="45">
        <f t="shared" si="0"/>
        <v>0.8600000000000001</v>
      </c>
    </row>
    <row r="25" spans="1:18" ht="104.25" customHeight="1" thickBot="1">
      <c r="A25" s="36" t="s">
        <v>332</v>
      </c>
      <c r="B25" s="41" t="s">
        <v>40</v>
      </c>
      <c r="C25" s="49" t="s">
        <v>437</v>
      </c>
      <c r="D25" s="42" t="s">
        <v>588</v>
      </c>
      <c r="E25" s="16" t="s">
        <v>26</v>
      </c>
      <c r="F25" s="56" t="s">
        <v>589</v>
      </c>
      <c r="G25" s="319"/>
      <c r="H25" s="321"/>
      <c r="I25" s="320"/>
      <c r="J25" s="53" t="s">
        <v>549</v>
      </c>
      <c r="K25" s="52" t="s">
        <v>548</v>
      </c>
      <c r="L25" s="52" t="s">
        <v>590</v>
      </c>
      <c r="M25" s="52" t="s">
        <v>590</v>
      </c>
      <c r="N25" s="44" t="s">
        <v>1400</v>
      </c>
      <c r="O25" s="45">
        <v>0.5</v>
      </c>
      <c r="P25" s="45">
        <v>0</v>
      </c>
      <c r="Q25" s="45">
        <v>0.5</v>
      </c>
      <c r="R25" s="45">
        <f t="shared" si="0"/>
        <v>1</v>
      </c>
    </row>
    <row r="26" spans="1:18" ht="104.25" customHeight="1">
      <c r="K26" s="322" t="s">
        <v>526</v>
      </c>
      <c r="L26" s="323"/>
      <c r="M26" s="324"/>
      <c r="N26" s="206"/>
      <c r="O26" s="140">
        <f>AVERAGE(O10:O25)</f>
        <v>0.24374999999999999</v>
      </c>
      <c r="P26" s="140">
        <f>AVERAGE(P10:P25)</f>
        <v>0.45660714285714288</v>
      </c>
      <c r="Q26" s="140">
        <v>0.22259999999999999</v>
      </c>
      <c r="R26" s="140">
        <f>AVERAGE(R10:R25)</f>
        <v>0.92296874999999989</v>
      </c>
    </row>
    <row r="27" spans="1:18" ht="26.25" customHeight="1">
      <c r="R27" s="317"/>
    </row>
    <row r="28" spans="1:18">
      <c r="R28" s="317"/>
    </row>
    <row r="30" spans="1:18">
      <c r="R30" s="317"/>
    </row>
  </sheetData>
  <mergeCells count="18">
    <mergeCell ref="G11:H11"/>
    <mergeCell ref="G15:H15"/>
    <mergeCell ref="G16:H16"/>
    <mergeCell ref="G25:I25"/>
    <mergeCell ref="K26:M26"/>
    <mergeCell ref="A2:A6"/>
    <mergeCell ref="A7:I7"/>
    <mergeCell ref="A8:I8"/>
    <mergeCell ref="B2:G3"/>
    <mergeCell ref="B4:G5"/>
    <mergeCell ref="H3:I3"/>
    <mergeCell ref="H4:I4"/>
    <mergeCell ref="B9:C9"/>
    <mergeCell ref="A10:A11"/>
    <mergeCell ref="A18:A19"/>
    <mergeCell ref="A20:A24"/>
    <mergeCell ref="A12:A17"/>
    <mergeCell ref="G10:H10"/>
  </mergeCells>
  <phoneticPr fontId="37" type="noConversion"/>
  <hyperlinks>
    <hyperlink ref="K11" r:id="rId1" xr:uid="{E5E868C7-2284-4FC3-8D9D-15EA399B65B6}"/>
    <hyperlink ref="K14" r:id="rId2" xr:uid="{64290B8B-A2B8-419B-822A-B44398B1EB1B}"/>
    <hyperlink ref="K15" r:id="rId3" xr:uid="{DB24C615-43CB-48A7-8F28-2757FF2505E8}"/>
    <hyperlink ref="K24" r:id="rId4" xr:uid="{7C60B62F-D1AE-41FE-B5BB-46E732534A2A}"/>
    <hyperlink ref="M15" r:id="rId5" display="http://www.cundinamarca.gov.co/Home/SecretariasEntidades.gc/Secretariadeplaneacion/SecretariadeplaneacionDespliegue/aspoliyplanprog_contenidos/asplananticorrupcion/cplananticorrupcion_index_x000a__x000a_" xr:uid="{67CF13D0-DB28-4B00-9A75-015FD90ED9C4}"/>
    <hyperlink ref="M18" r:id="rId6" xr:uid="{51EB6354-38D1-4B32-B511-189AD90EF1CE}"/>
    <hyperlink ref="M19" r:id="rId7" xr:uid="{F01CF64B-FA23-4A0E-AB36-2A8B26E73561}"/>
    <hyperlink ref="M23" r:id="rId8" xr:uid="{62CD5CEC-55EF-4AD3-AE18-EB5E9A8F4C7C}"/>
    <hyperlink ref="M24" r:id="rId9" xr:uid="{5FFE3AD2-8982-4472-91E1-6270430D9FF5}"/>
    <hyperlink ref="H18" r:id="rId10" xr:uid="{23C17F9C-1D9D-49E1-9E86-9C4027E0F3A9}"/>
    <hyperlink ref="H24" r:id="rId11" xr:uid="{A4315C8D-E9A4-4541-9A5C-4B7067404453}"/>
  </hyperlinks>
  <pageMargins left="0.70866141732283472" right="0.70866141732283472" top="0.74803149606299213" bottom="0.74803149606299213" header="0.31496062992125984" footer="0.31496062992125984"/>
  <pageSetup scale="55" orientation="landscape" r:id="rId12"/>
  <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C65EE-A12E-432B-86AC-CCFC50355AA7}">
  <dimension ref="A1:CO48"/>
  <sheetViews>
    <sheetView zoomScale="70" zoomScaleNormal="70" workbookViewId="0">
      <selection activeCell="A40" sqref="A1:XFD1048576"/>
    </sheetView>
  </sheetViews>
  <sheetFormatPr baseColWidth="10" defaultColWidth="11.42578125" defaultRowHeight="16.5"/>
  <cols>
    <col min="1" max="1" width="4" style="165" bestFit="1" customWidth="1"/>
    <col min="2" max="2" width="19.140625" style="165" customWidth="1"/>
    <col min="3" max="3" width="44" style="165" customWidth="1"/>
    <col min="4" max="4" width="44.5703125" style="165" customWidth="1"/>
    <col min="5" max="5" width="16.28515625" style="165" customWidth="1"/>
    <col min="6" max="6" width="30" style="165" customWidth="1"/>
    <col min="7" max="7" width="31.85546875" style="165" customWidth="1"/>
    <col min="8" max="8" width="35.85546875" style="163" customWidth="1"/>
    <col min="9" max="9" width="24.140625" style="203" customWidth="1"/>
    <col min="10" max="10" width="17.85546875" style="163" customWidth="1"/>
    <col min="11" max="11" width="16.5703125" style="163" customWidth="1"/>
    <col min="12" max="31" width="6.28515625" style="163" customWidth="1"/>
    <col min="32" max="32" width="27.28515625" style="163" hidden="1" customWidth="1"/>
    <col min="33" max="33" width="30.5703125" style="163" hidden="1" customWidth="1"/>
    <col min="34" max="34" width="17.5703125" style="163" customWidth="1"/>
    <col min="35" max="35" width="6.28515625" style="163" bestFit="1" customWidth="1"/>
    <col min="36" max="36" width="16" style="163" customWidth="1"/>
    <col min="37" max="37" width="5.85546875" style="163" customWidth="1"/>
    <col min="38" max="38" width="59.85546875" style="163" customWidth="1"/>
    <col min="39" max="39" width="15.140625" style="163" bestFit="1" customWidth="1"/>
    <col min="40" max="40" width="6.85546875" style="163" customWidth="1"/>
    <col min="41" max="41" width="5" style="163" customWidth="1"/>
    <col min="42" max="42" width="5.5703125" style="163" customWidth="1"/>
    <col min="43" max="43" width="7.140625" style="163" customWidth="1"/>
    <col min="44" max="44" width="6.7109375" style="163" customWidth="1"/>
    <col min="45" max="45" width="11.85546875" style="163" customWidth="1"/>
    <col min="46" max="46" width="38.28515625" style="163" customWidth="1"/>
    <col min="47" max="47" width="8.7109375" style="163" customWidth="1"/>
    <col min="48" max="48" width="10.42578125" style="163" customWidth="1"/>
    <col min="49" max="49" width="9.28515625" style="163" customWidth="1"/>
    <col min="50" max="50" width="9.140625" style="163" customWidth="1"/>
    <col min="51" max="51" width="8.42578125" style="163" customWidth="1"/>
    <col min="52" max="52" width="7.28515625" style="163" customWidth="1"/>
    <col min="53" max="53" width="63.85546875" style="204" customWidth="1"/>
    <col min="54" max="54" width="34.7109375" style="204" customWidth="1"/>
    <col min="55" max="57" width="18.85546875" style="204" customWidth="1"/>
    <col min="58" max="58" width="20.7109375" style="204" customWidth="1"/>
    <col min="59" max="59" width="21.7109375" style="204" customWidth="1"/>
    <col min="60" max="60" width="31.85546875" style="203" customWidth="1"/>
    <col min="61" max="61" width="35" style="163" customWidth="1"/>
    <col min="62" max="62" width="84.85546875" style="163" bestFit="1" customWidth="1"/>
    <col min="63" max="16384" width="11.42578125" style="163"/>
  </cols>
  <sheetData>
    <row r="1" spans="1:93">
      <c r="A1" s="158"/>
      <c r="B1" s="353"/>
      <c r="C1" s="353"/>
      <c r="D1" s="353"/>
      <c r="E1" s="353"/>
      <c r="F1" s="354" t="s">
        <v>871</v>
      </c>
      <c r="G1" s="355"/>
      <c r="H1" s="159" t="s">
        <v>872</v>
      </c>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1"/>
      <c r="BB1" s="161"/>
      <c r="BC1" s="161"/>
      <c r="BD1" s="161"/>
      <c r="BE1" s="161"/>
      <c r="BF1" s="161"/>
      <c r="BG1" s="161"/>
      <c r="BH1" s="162"/>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row>
    <row r="2" spans="1:93">
      <c r="A2" s="158"/>
      <c r="B2" s="353"/>
      <c r="C2" s="353"/>
      <c r="D2" s="353"/>
      <c r="E2" s="353"/>
      <c r="F2" s="356"/>
      <c r="G2" s="357"/>
      <c r="H2" s="159" t="s">
        <v>873</v>
      </c>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1"/>
      <c r="BB2" s="161"/>
      <c r="BC2" s="161"/>
      <c r="BD2" s="161"/>
      <c r="BE2" s="161"/>
      <c r="BF2" s="161"/>
      <c r="BG2" s="161"/>
      <c r="BH2" s="162"/>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row>
    <row r="3" spans="1:93" ht="14.1" customHeight="1">
      <c r="A3" s="158"/>
      <c r="B3" s="353"/>
      <c r="C3" s="353"/>
      <c r="D3" s="353"/>
      <c r="E3" s="353"/>
      <c r="F3" s="354" t="s">
        <v>45</v>
      </c>
      <c r="G3" s="355"/>
      <c r="H3" s="358" t="s">
        <v>874</v>
      </c>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1"/>
      <c r="BB3" s="161"/>
      <c r="BC3" s="161"/>
      <c r="BD3" s="161"/>
      <c r="BE3" s="161"/>
      <c r="BF3" s="161"/>
      <c r="BG3" s="161"/>
      <c r="BH3" s="162"/>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row>
    <row r="4" spans="1:93" ht="14.1" customHeight="1">
      <c r="A4" s="158"/>
      <c r="B4" s="353"/>
      <c r="C4" s="353"/>
      <c r="D4" s="353"/>
      <c r="E4" s="353"/>
      <c r="F4" s="356"/>
      <c r="G4" s="357"/>
      <c r="H4" s="358"/>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1"/>
      <c r="BB4" s="161"/>
      <c r="BC4" s="161"/>
      <c r="BD4" s="161"/>
      <c r="BE4" s="161"/>
      <c r="BF4" s="161"/>
      <c r="BG4" s="161"/>
      <c r="BH4" s="162"/>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row>
    <row r="5" spans="1:93">
      <c r="A5" s="164"/>
      <c r="C5" s="164"/>
      <c r="D5" s="164"/>
      <c r="E5" s="166"/>
      <c r="F5" s="164"/>
      <c r="G5" s="164"/>
      <c r="H5" s="160"/>
      <c r="I5" s="162"/>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1"/>
      <c r="BB5" s="161"/>
      <c r="BC5" s="161"/>
      <c r="BD5" s="161"/>
      <c r="BE5" s="161"/>
      <c r="BF5" s="161"/>
      <c r="BG5" s="161"/>
      <c r="BH5" s="162"/>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row>
    <row r="6" spans="1:93" s="170" customFormat="1" ht="14.25" hidden="1" customHeight="1">
      <c r="A6" s="359" t="s">
        <v>875</v>
      </c>
      <c r="B6" s="360"/>
      <c r="C6" s="360"/>
      <c r="D6" s="360"/>
      <c r="E6" s="361"/>
      <c r="F6" s="362"/>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4"/>
      <c r="AK6" s="372"/>
      <c r="AL6" s="372"/>
      <c r="AM6" s="372"/>
      <c r="AN6" s="167"/>
      <c r="AO6" s="167"/>
      <c r="AP6" s="167"/>
      <c r="AQ6" s="167"/>
      <c r="AR6" s="167"/>
      <c r="AS6" s="167"/>
      <c r="AT6" s="167"/>
      <c r="AU6" s="167"/>
      <c r="AV6" s="167"/>
      <c r="AW6" s="167"/>
      <c r="AX6" s="167"/>
      <c r="AY6" s="167"/>
      <c r="AZ6" s="167"/>
      <c r="BA6" s="168"/>
      <c r="BB6" s="168"/>
      <c r="BC6" s="168"/>
      <c r="BD6" s="168"/>
      <c r="BE6" s="168"/>
      <c r="BF6" s="168"/>
      <c r="BG6" s="168"/>
      <c r="BH6" s="169"/>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row>
    <row r="7" spans="1:93" s="170" customFormat="1" ht="13.5" hidden="1" customHeight="1">
      <c r="A7" s="359" t="s">
        <v>876</v>
      </c>
      <c r="B7" s="360"/>
      <c r="C7" s="360"/>
      <c r="D7" s="360"/>
      <c r="E7" s="361"/>
      <c r="F7" s="362"/>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4"/>
      <c r="AK7" s="167"/>
      <c r="AL7" s="167"/>
      <c r="AM7" s="167"/>
      <c r="AN7" s="167"/>
      <c r="AO7" s="167"/>
      <c r="AP7" s="167"/>
      <c r="AQ7" s="167"/>
      <c r="AR7" s="167"/>
      <c r="AS7" s="167"/>
      <c r="AT7" s="167"/>
      <c r="AU7" s="167"/>
      <c r="AV7" s="167"/>
      <c r="AW7" s="167"/>
      <c r="AX7" s="167"/>
      <c r="AY7" s="167"/>
      <c r="AZ7" s="167"/>
      <c r="BA7" s="168"/>
      <c r="BB7" s="168"/>
      <c r="BC7" s="168"/>
      <c r="BD7" s="168"/>
      <c r="BE7" s="168"/>
      <c r="BF7" s="168"/>
      <c r="BG7" s="168"/>
      <c r="BH7" s="169"/>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row>
    <row r="8" spans="1:93" s="170" customFormat="1" ht="14.25" hidden="1" customHeight="1">
      <c r="A8" s="359" t="s">
        <v>877</v>
      </c>
      <c r="B8" s="360"/>
      <c r="C8" s="360"/>
      <c r="D8" s="360"/>
      <c r="E8" s="361"/>
      <c r="F8" s="373"/>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5"/>
      <c r="AK8" s="167"/>
      <c r="AL8" s="167"/>
      <c r="AM8" s="167"/>
      <c r="AN8" s="167"/>
      <c r="AO8" s="167"/>
      <c r="AP8" s="167"/>
      <c r="AQ8" s="167"/>
      <c r="AR8" s="167"/>
      <c r="AS8" s="167"/>
      <c r="AT8" s="167"/>
      <c r="AU8" s="167"/>
      <c r="AV8" s="167"/>
      <c r="AW8" s="167"/>
      <c r="AX8" s="167"/>
      <c r="AY8" s="167"/>
      <c r="AZ8" s="167"/>
      <c r="BA8" s="168"/>
      <c r="BB8" s="168"/>
      <c r="BC8" s="168"/>
      <c r="BD8" s="168"/>
      <c r="BE8" s="168"/>
      <c r="BF8" s="168"/>
      <c r="BG8" s="168"/>
      <c r="BH8" s="169"/>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row>
    <row r="9" spans="1:93" s="175" customFormat="1" ht="12" hidden="1" customHeight="1">
      <c r="A9" s="359" t="s">
        <v>878</v>
      </c>
      <c r="B9" s="360"/>
      <c r="C9" s="360"/>
      <c r="D9" s="360"/>
      <c r="E9" s="361"/>
      <c r="F9" s="171"/>
      <c r="G9" s="171"/>
      <c r="H9" s="171"/>
      <c r="I9" s="171"/>
      <c r="J9" s="171"/>
      <c r="K9" s="171"/>
      <c r="L9" s="171"/>
      <c r="M9" s="171"/>
      <c r="N9" s="171"/>
      <c r="O9" s="172"/>
      <c r="P9" s="173"/>
      <c r="Q9" s="173"/>
      <c r="R9" s="173"/>
      <c r="S9" s="173"/>
      <c r="T9" s="173"/>
      <c r="U9" s="173"/>
      <c r="V9" s="173"/>
      <c r="W9" s="173"/>
      <c r="X9" s="173"/>
      <c r="Y9" s="173"/>
      <c r="Z9" s="173"/>
      <c r="AA9" s="173"/>
      <c r="AB9" s="173"/>
      <c r="AC9" s="173"/>
      <c r="AD9" s="173"/>
      <c r="AE9" s="173"/>
      <c r="AF9" s="174"/>
      <c r="AG9" s="174"/>
      <c r="AH9" s="174"/>
      <c r="AI9" s="174"/>
      <c r="AJ9" s="174"/>
      <c r="AK9" s="174"/>
      <c r="AL9" s="174"/>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row>
    <row r="10" spans="1:93" s="170" customFormat="1">
      <c r="A10" s="365" t="s">
        <v>879</v>
      </c>
      <c r="B10" s="366"/>
      <c r="C10" s="366"/>
      <c r="D10" s="366"/>
      <c r="E10" s="366"/>
      <c r="F10" s="366"/>
      <c r="G10" s="366"/>
      <c r="H10" s="366"/>
      <c r="I10" s="366"/>
      <c r="J10" s="367"/>
      <c r="K10" s="365" t="s">
        <v>880</v>
      </c>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7"/>
      <c r="AK10" s="365" t="s">
        <v>881</v>
      </c>
      <c r="AL10" s="366"/>
      <c r="AM10" s="366"/>
      <c r="AN10" s="366"/>
      <c r="AO10" s="366"/>
      <c r="AP10" s="366"/>
      <c r="AQ10" s="366"/>
      <c r="AR10" s="366"/>
      <c r="AS10" s="367"/>
      <c r="AT10" s="365" t="s">
        <v>882</v>
      </c>
      <c r="AU10" s="366"/>
      <c r="AV10" s="366"/>
      <c r="AW10" s="366"/>
      <c r="AX10" s="366"/>
      <c r="AY10" s="366"/>
      <c r="AZ10" s="367"/>
      <c r="BA10" s="176"/>
      <c r="BB10" s="365" t="s">
        <v>883</v>
      </c>
      <c r="BC10" s="366"/>
      <c r="BD10" s="366"/>
      <c r="BE10" s="366"/>
      <c r="BF10" s="366"/>
      <c r="BG10" s="366"/>
      <c r="BH10" s="366"/>
      <c r="BI10" s="3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row>
    <row r="11" spans="1:93" s="170" customFormat="1" ht="16.5" customHeight="1">
      <c r="A11" s="368" t="s">
        <v>884</v>
      </c>
      <c r="B11" s="370" t="s">
        <v>46</v>
      </c>
      <c r="C11" s="370" t="s">
        <v>885</v>
      </c>
      <c r="D11" s="370" t="s">
        <v>886</v>
      </c>
      <c r="E11" s="370" t="s">
        <v>48</v>
      </c>
      <c r="F11" s="376" t="s">
        <v>887</v>
      </c>
      <c r="G11" s="376" t="s">
        <v>888</v>
      </c>
      <c r="H11" s="370" t="s">
        <v>889</v>
      </c>
      <c r="I11" s="376" t="s">
        <v>890</v>
      </c>
      <c r="J11" s="376" t="s">
        <v>891</v>
      </c>
      <c r="K11" s="378" t="s">
        <v>892</v>
      </c>
      <c r="L11" s="383" t="s">
        <v>893</v>
      </c>
      <c r="M11" s="385" t="s">
        <v>47</v>
      </c>
      <c r="N11" s="386"/>
      <c r="O11" s="386"/>
      <c r="P11" s="386"/>
      <c r="Q11" s="386"/>
      <c r="R11" s="386"/>
      <c r="S11" s="386"/>
      <c r="T11" s="386"/>
      <c r="U11" s="386"/>
      <c r="V11" s="386"/>
      <c r="W11" s="386"/>
      <c r="X11" s="386"/>
      <c r="Y11" s="386"/>
      <c r="Z11" s="386"/>
      <c r="AA11" s="386"/>
      <c r="AB11" s="386"/>
      <c r="AC11" s="386"/>
      <c r="AD11" s="386"/>
      <c r="AE11" s="387"/>
      <c r="AF11" s="388" t="s">
        <v>894</v>
      </c>
      <c r="AG11" s="376" t="s">
        <v>895</v>
      </c>
      <c r="AH11" s="378" t="s">
        <v>896</v>
      </c>
      <c r="AI11" s="390" t="s">
        <v>893</v>
      </c>
      <c r="AJ11" s="378" t="s">
        <v>897</v>
      </c>
      <c r="AK11" s="402" t="s">
        <v>898</v>
      </c>
      <c r="AL11" s="376" t="s">
        <v>899</v>
      </c>
      <c r="AM11" s="378" t="s">
        <v>900</v>
      </c>
      <c r="AN11" s="380" t="s">
        <v>901</v>
      </c>
      <c r="AO11" s="380"/>
      <c r="AP11" s="380"/>
      <c r="AQ11" s="380"/>
      <c r="AR11" s="380"/>
      <c r="AS11" s="380"/>
      <c r="AT11" s="381" t="s">
        <v>902</v>
      </c>
      <c r="AU11" s="381" t="s">
        <v>903</v>
      </c>
      <c r="AV11" s="381" t="s">
        <v>893</v>
      </c>
      <c r="AW11" s="381" t="s">
        <v>904</v>
      </c>
      <c r="AX11" s="381" t="s">
        <v>893</v>
      </c>
      <c r="AY11" s="381" t="s">
        <v>905</v>
      </c>
      <c r="AZ11" s="402" t="s">
        <v>906</v>
      </c>
      <c r="BA11" s="400" t="s">
        <v>907</v>
      </c>
      <c r="BB11" s="392" t="s">
        <v>908</v>
      </c>
      <c r="BC11" s="393" t="s">
        <v>909</v>
      </c>
      <c r="BD11" s="393" t="s">
        <v>910</v>
      </c>
      <c r="BE11" s="393" t="s">
        <v>911</v>
      </c>
      <c r="BF11" s="392" t="s">
        <v>912</v>
      </c>
      <c r="BG11" s="392" t="s">
        <v>913</v>
      </c>
      <c r="BH11" s="393" t="s">
        <v>914</v>
      </c>
      <c r="BI11" s="393" t="s">
        <v>915</v>
      </c>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row>
    <row r="12" spans="1:93" s="180" customFormat="1" ht="129.75" customHeight="1">
      <c r="A12" s="369"/>
      <c r="B12" s="371"/>
      <c r="C12" s="371"/>
      <c r="D12" s="371"/>
      <c r="E12" s="371"/>
      <c r="F12" s="377"/>
      <c r="G12" s="377"/>
      <c r="H12" s="371"/>
      <c r="I12" s="377"/>
      <c r="J12" s="377"/>
      <c r="K12" s="379"/>
      <c r="L12" s="384"/>
      <c r="M12" s="17" t="s">
        <v>49</v>
      </c>
      <c r="N12" s="17" t="s">
        <v>50</v>
      </c>
      <c r="O12" s="17" t="s">
        <v>51</v>
      </c>
      <c r="P12" s="17" t="s">
        <v>52</v>
      </c>
      <c r="Q12" s="17" t="s">
        <v>53</v>
      </c>
      <c r="R12" s="17" t="s">
        <v>54</v>
      </c>
      <c r="S12" s="17" t="s">
        <v>55</v>
      </c>
      <c r="T12" s="17" t="s">
        <v>56</v>
      </c>
      <c r="U12" s="17" t="s">
        <v>57</v>
      </c>
      <c r="V12" s="17" t="s">
        <v>58</v>
      </c>
      <c r="W12" s="17" t="s">
        <v>59</v>
      </c>
      <c r="X12" s="17" t="s">
        <v>60</v>
      </c>
      <c r="Y12" s="17" t="s">
        <v>61</v>
      </c>
      <c r="Z12" s="17" t="s">
        <v>62</v>
      </c>
      <c r="AA12" s="17" t="s">
        <v>63</v>
      </c>
      <c r="AB12" s="17" t="s">
        <v>64</v>
      </c>
      <c r="AC12" s="17" t="s">
        <v>65</v>
      </c>
      <c r="AD12" s="17" t="s">
        <v>66</v>
      </c>
      <c r="AE12" s="17" t="s">
        <v>67</v>
      </c>
      <c r="AF12" s="389"/>
      <c r="AG12" s="377"/>
      <c r="AH12" s="379"/>
      <c r="AI12" s="391"/>
      <c r="AJ12" s="379"/>
      <c r="AK12" s="403"/>
      <c r="AL12" s="377"/>
      <c r="AM12" s="379"/>
      <c r="AN12" s="177" t="s">
        <v>226</v>
      </c>
      <c r="AO12" s="177" t="s">
        <v>916</v>
      </c>
      <c r="AP12" s="178" t="s">
        <v>917</v>
      </c>
      <c r="AQ12" s="177" t="s">
        <v>918</v>
      </c>
      <c r="AR12" s="177" t="s">
        <v>103</v>
      </c>
      <c r="AS12" s="177" t="s">
        <v>38</v>
      </c>
      <c r="AT12" s="382"/>
      <c r="AU12" s="382"/>
      <c r="AV12" s="382"/>
      <c r="AW12" s="382"/>
      <c r="AX12" s="382"/>
      <c r="AY12" s="382"/>
      <c r="AZ12" s="403"/>
      <c r="BA12" s="401"/>
      <c r="BB12" s="392"/>
      <c r="BC12" s="394"/>
      <c r="BD12" s="394"/>
      <c r="BE12" s="394"/>
      <c r="BF12" s="392"/>
      <c r="BG12" s="392"/>
      <c r="BH12" s="394"/>
      <c r="BI12" s="394"/>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row>
    <row r="13" spans="1:93" s="193" customFormat="1" ht="78.75" customHeight="1">
      <c r="A13" s="395">
        <v>1</v>
      </c>
      <c r="B13" s="397" t="s">
        <v>74</v>
      </c>
      <c r="C13" s="397" t="s">
        <v>919</v>
      </c>
      <c r="D13" s="397" t="s">
        <v>920</v>
      </c>
      <c r="E13" s="397" t="s">
        <v>921</v>
      </c>
      <c r="F13" s="397" t="s">
        <v>922</v>
      </c>
      <c r="G13" s="397" t="s">
        <v>923</v>
      </c>
      <c r="H13" s="406" t="s">
        <v>924</v>
      </c>
      <c r="I13" s="397" t="s">
        <v>925</v>
      </c>
      <c r="J13" s="395">
        <v>2000</v>
      </c>
      <c r="K13" s="408" t="str">
        <f>IF(J13&lt;=0,"",IF(J13&lt;=2,"Muy Baja",IF(J13&lt;=24,"Baja",IF(J13&lt;=500,"Media",IF(J13&lt;=5000,"Alta","Muy Alta")))))</f>
        <v>Alta</v>
      </c>
      <c r="L13" s="410">
        <f>IF(K13="","",IF(K13="Muy Baja",0.2,IF(K13="Baja",0.4,IF(K13="Media",0.6,IF(K13="Alta",0.8,IF(K13="Muy Alta",1,))))))</f>
        <v>0.8</v>
      </c>
      <c r="M13" s="404" t="s">
        <v>926</v>
      </c>
      <c r="N13" s="404" t="s">
        <v>71</v>
      </c>
      <c r="O13" s="404" t="s">
        <v>71</v>
      </c>
      <c r="P13" s="404" t="s">
        <v>71</v>
      </c>
      <c r="Q13" s="404" t="s">
        <v>926</v>
      </c>
      <c r="R13" s="404" t="s">
        <v>71</v>
      </c>
      <c r="S13" s="404" t="s">
        <v>71</v>
      </c>
      <c r="T13" s="404" t="s">
        <v>71</v>
      </c>
      <c r="U13" s="404" t="s">
        <v>71</v>
      </c>
      <c r="V13" s="404" t="s">
        <v>926</v>
      </c>
      <c r="W13" s="404" t="s">
        <v>926</v>
      </c>
      <c r="X13" s="404" t="s">
        <v>926</v>
      </c>
      <c r="Y13" s="404" t="s">
        <v>926</v>
      </c>
      <c r="Z13" s="404" t="s">
        <v>926</v>
      </c>
      <c r="AA13" s="404" t="s">
        <v>926</v>
      </c>
      <c r="AB13" s="404" t="s">
        <v>71</v>
      </c>
      <c r="AC13" s="404" t="s">
        <v>926</v>
      </c>
      <c r="AD13" s="404" t="s">
        <v>71</v>
      </c>
      <c r="AE13" s="404" t="s">
        <v>71</v>
      </c>
      <c r="AF13" s="412">
        <f>IF(AB13="Si","19",COUNTIF(M13:AE13,"si"))</f>
        <v>9</v>
      </c>
      <c r="AG13" s="217">
        <f>VALUE(IF(AF13&lt;=5,5,IF(AND(AF13&gt;5,AF13&lt;=11),10,IF(AF13&gt;11,20,0))))</f>
        <v>10</v>
      </c>
      <c r="AH13" s="408" t="str">
        <f>IF(AG13=5,"Moderado",IF(AG13=10,"Mayor",IF(AG13=20,"Catastrófico",0)))</f>
        <v>Mayor</v>
      </c>
      <c r="AI13" s="410">
        <f>IF(AH13="","",IF(AH13="Leve",0.2,IF(AH13="Menor",0.4,IF(AH13="Moderado",0.6,IF(AH13="Mayor",0.8,IF(AH13="Catastrófico",1,))))))</f>
        <v>0.8</v>
      </c>
      <c r="AJ13" s="414"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181">
        <v>1</v>
      </c>
      <c r="AL13" s="182" t="s">
        <v>927</v>
      </c>
      <c r="AM13" s="183" t="s">
        <v>106</v>
      </c>
      <c r="AN13" s="184" t="s">
        <v>117</v>
      </c>
      <c r="AO13" s="184" t="s">
        <v>928</v>
      </c>
      <c r="AP13" s="185">
        <v>0.3</v>
      </c>
      <c r="AQ13" s="184" t="s">
        <v>929</v>
      </c>
      <c r="AR13" s="184" t="s">
        <v>930</v>
      </c>
      <c r="AS13" s="184" t="s">
        <v>931</v>
      </c>
      <c r="AT13" s="186">
        <f>IFERROR(IF(AM13="Probabilidad",(L13-(+L13*AP13)),IF(AM13="Impacto",L13,"")),"")</f>
        <v>0.56000000000000005</v>
      </c>
      <c r="AU13" s="187" t="str">
        <f t="shared" ref="AU13:AU45" si="0">IFERROR(IF(AT13="","",IF(AT13&lt;=0.2,"Muy Baja",IF(AT13&lt;=0.4,"Baja",IF(AT13&lt;=0.6,"Media",IF(AT13&lt;=0.8,"Alta","Muy Alta"))))),"")</f>
        <v>Media</v>
      </c>
      <c r="AV13" s="218">
        <f t="shared" ref="AV13:AV45" si="1">+AT13</f>
        <v>0.56000000000000005</v>
      </c>
      <c r="AW13" s="187" t="str">
        <f t="shared" ref="AW13:AW45" si="2">IFERROR(IF(AX13="","",IF(AX13&lt;=0.2,"Leve",IF(AX13&lt;=0.4,"Menor",IF(AX13&lt;=0.6,"Moderado",IF(AX13&lt;=0.8,"Mayor","Catastrófico"))))),"")</f>
        <v>Mayor</v>
      </c>
      <c r="AX13" s="218">
        <f>IFERROR(IF(AM13="Impacto",(AI13-(+AI13*AP13)),IF(AM13="Probabilidad",AI13,"")),"")</f>
        <v>0.8</v>
      </c>
      <c r="AY13" s="188" t="str">
        <f t="shared" ref="AY13:AY45" si="3">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219" t="s">
        <v>932</v>
      </c>
      <c r="BA13" s="189"/>
      <c r="BB13" s="190" t="s">
        <v>933</v>
      </c>
      <c r="BC13" s="190" t="s">
        <v>934</v>
      </c>
      <c r="BD13" s="190" t="s">
        <v>935</v>
      </c>
      <c r="BE13" s="190" t="s">
        <v>936</v>
      </c>
      <c r="BF13" s="191">
        <v>44384</v>
      </c>
      <c r="BG13" s="191">
        <v>44561</v>
      </c>
      <c r="BH13" s="165">
        <v>3840</v>
      </c>
      <c r="BI13" s="181"/>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row>
    <row r="14" spans="1:93" ht="78.75" customHeight="1">
      <c r="A14" s="396"/>
      <c r="B14" s="398"/>
      <c r="C14" s="398"/>
      <c r="D14" s="398"/>
      <c r="E14" s="398"/>
      <c r="F14" s="398"/>
      <c r="G14" s="398"/>
      <c r="H14" s="407"/>
      <c r="I14" s="398"/>
      <c r="J14" s="396"/>
      <c r="K14" s="409"/>
      <c r="L14" s="411"/>
      <c r="M14" s="405"/>
      <c r="N14" s="405"/>
      <c r="O14" s="405"/>
      <c r="P14" s="405"/>
      <c r="Q14" s="405"/>
      <c r="R14" s="405"/>
      <c r="S14" s="405"/>
      <c r="T14" s="405"/>
      <c r="U14" s="405"/>
      <c r="V14" s="405"/>
      <c r="W14" s="405"/>
      <c r="X14" s="405"/>
      <c r="Y14" s="405"/>
      <c r="Z14" s="405"/>
      <c r="AA14" s="405"/>
      <c r="AB14" s="405"/>
      <c r="AC14" s="405"/>
      <c r="AD14" s="405"/>
      <c r="AE14" s="405"/>
      <c r="AF14" s="413"/>
      <c r="AG14" s="217">
        <f t="shared" ref="AG14:AG45" si="4">VALUE(IF(AF14&lt;=5,5,IF(AND(AF14&gt;5,AF14&lt;=11),10,IF(AF14&gt;11,20,0))))</f>
        <v>5</v>
      </c>
      <c r="AH14" s="409"/>
      <c r="AI14" s="411"/>
      <c r="AJ14" s="415"/>
      <c r="AK14" s="181">
        <v>2</v>
      </c>
      <c r="AL14" s="182" t="s">
        <v>937</v>
      </c>
      <c r="AM14" s="183" t="s">
        <v>106</v>
      </c>
      <c r="AN14" s="184" t="s">
        <v>117</v>
      </c>
      <c r="AO14" s="184" t="s">
        <v>928</v>
      </c>
      <c r="AP14" s="185" t="str">
        <f t="shared" ref="AP14:AP45" si="5">IF(AND(AN14="Preventivo",AO14="Automático"),"50%",IF(AND(AN14="Preventivo",AO14="Manual"),"40%",IF(AND(AN14="Detectivo",AO14="Automático"),"40%",IF(AND(AN14="Detectivo",AO14="Manual"),"30%",IF(AND(AN14="Correctivo",AO14="Automático"),"35%",IF(AND(AN14="Correctivo",AO14="Manual"),"25%",""))))))</f>
        <v>40%</v>
      </c>
      <c r="AQ14" s="184" t="s">
        <v>929</v>
      </c>
      <c r="AR14" s="184" t="s">
        <v>930</v>
      </c>
      <c r="AS14" s="184" t="s">
        <v>931</v>
      </c>
      <c r="AT14" s="186">
        <f>IFERROR(IF(AND(AM13="Probabilidad",AM14="Probabilidad"),(AV13-(+AV13*AP14)),IF(AM14="Probabilidad",(L13-(+L13*AP14)),IF(AM14="Impacto",AV13,""))),"")</f>
        <v>0.33600000000000002</v>
      </c>
      <c r="AU14" s="187" t="str">
        <f t="shared" si="0"/>
        <v>Baja</v>
      </c>
      <c r="AV14" s="218">
        <f t="shared" si="1"/>
        <v>0.33600000000000002</v>
      </c>
      <c r="AW14" s="187" t="str">
        <f t="shared" si="2"/>
        <v>Mayor</v>
      </c>
      <c r="AX14" s="218">
        <f>IFERROR(IF(AND(AM13="Impacto",AM14="Impacto"),(AX13-(+AX13*AP14)),IF(AM14="Impacto",(AI13-(+AI13*AP14)),IF(AM14="Probabilidad",AX13,""))),"")</f>
        <v>0.8</v>
      </c>
      <c r="AY14" s="188" t="str">
        <f t="shared" si="3"/>
        <v>Alto</v>
      </c>
      <c r="AZ14" s="219" t="s">
        <v>932</v>
      </c>
      <c r="BA14" s="189"/>
      <c r="BB14" s="190" t="s">
        <v>933</v>
      </c>
      <c r="BC14" s="190" t="s">
        <v>934</v>
      </c>
      <c r="BD14" s="190" t="s">
        <v>935</v>
      </c>
      <c r="BE14" s="190" t="s">
        <v>936</v>
      </c>
      <c r="BF14" s="191">
        <v>44407</v>
      </c>
      <c r="BG14" s="191">
        <v>44561</v>
      </c>
      <c r="BH14" s="181">
        <v>3840</v>
      </c>
      <c r="BI14" s="181"/>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row>
    <row r="15" spans="1:93" ht="78.75" customHeight="1">
      <c r="A15" s="396"/>
      <c r="B15" s="398"/>
      <c r="C15" s="398"/>
      <c r="D15" s="398"/>
      <c r="E15" s="398"/>
      <c r="F15" s="399"/>
      <c r="G15" s="399"/>
      <c r="H15" s="407"/>
      <c r="I15" s="398"/>
      <c r="J15" s="396"/>
      <c r="K15" s="409"/>
      <c r="L15" s="411"/>
      <c r="M15" s="405"/>
      <c r="N15" s="405"/>
      <c r="O15" s="405"/>
      <c r="P15" s="405"/>
      <c r="Q15" s="405"/>
      <c r="R15" s="405"/>
      <c r="S15" s="405"/>
      <c r="T15" s="405"/>
      <c r="U15" s="405"/>
      <c r="V15" s="405"/>
      <c r="W15" s="405"/>
      <c r="X15" s="405"/>
      <c r="Y15" s="405"/>
      <c r="Z15" s="405"/>
      <c r="AA15" s="405"/>
      <c r="AB15" s="405"/>
      <c r="AC15" s="405"/>
      <c r="AD15" s="405"/>
      <c r="AE15" s="405"/>
      <c r="AF15" s="413"/>
      <c r="AG15" s="217">
        <f t="shared" si="4"/>
        <v>5</v>
      </c>
      <c r="AH15" s="409"/>
      <c r="AI15" s="411"/>
      <c r="AJ15" s="415"/>
      <c r="AK15" s="181">
        <v>3</v>
      </c>
      <c r="AL15" s="194" t="s">
        <v>938</v>
      </c>
      <c r="AM15" s="183" t="s">
        <v>106</v>
      </c>
      <c r="AN15" s="184" t="s">
        <v>117</v>
      </c>
      <c r="AO15" s="184" t="s">
        <v>928</v>
      </c>
      <c r="AP15" s="185" t="str">
        <f t="shared" si="5"/>
        <v>40%</v>
      </c>
      <c r="AQ15" s="184" t="s">
        <v>929</v>
      </c>
      <c r="AR15" s="184" t="s">
        <v>930</v>
      </c>
      <c r="AS15" s="184" t="s">
        <v>931</v>
      </c>
      <c r="AT15" s="186">
        <f>IFERROR(IF(AND(AM14="Probabilidad",AM15="Probabilidad"),(AV14-(+AV14*AP15)),IF(AND(AM14="Impacto",AM15="Probabilidad"),(AV13-(+AV13*AP15)),IF(AM15="Impacto",AV14,""))),"")</f>
        <v>0.2016</v>
      </c>
      <c r="AU15" s="187" t="str">
        <f t="shared" si="0"/>
        <v>Baja</v>
      </c>
      <c r="AV15" s="218">
        <f t="shared" si="1"/>
        <v>0.2016</v>
      </c>
      <c r="AW15" s="187" t="str">
        <f t="shared" si="2"/>
        <v>Mayor</v>
      </c>
      <c r="AX15" s="218">
        <f>IFERROR(IF(AND(AM14="Impacto",AM15="Impacto"),(AX14-(+AX14*AP15)),IF(AND(AM14="Probabilidad",AM15="Impacto"),(AX13-(+AX13*AP15)),IF(AM15="Probabilidad",AX14,""))),"")</f>
        <v>0.8</v>
      </c>
      <c r="AY15" s="188" t="str">
        <f t="shared" si="3"/>
        <v>Alto</v>
      </c>
      <c r="AZ15" s="219" t="s">
        <v>932</v>
      </c>
      <c r="BA15" s="189"/>
      <c r="BB15" s="190" t="s">
        <v>939</v>
      </c>
      <c r="BC15" s="190" t="s">
        <v>940</v>
      </c>
      <c r="BD15" s="190" t="s">
        <v>941</v>
      </c>
      <c r="BE15" s="190" t="s">
        <v>942</v>
      </c>
      <c r="BF15" s="191">
        <v>44407</v>
      </c>
      <c r="BG15" s="191">
        <v>44561</v>
      </c>
      <c r="BH15" s="181">
        <v>3840</v>
      </c>
      <c r="BI15" s="181"/>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row>
    <row r="16" spans="1:93" ht="78.75" customHeight="1">
      <c r="A16" s="395">
        <v>2</v>
      </c>
      <c r="B16" s="397" t="s">
        <v>32</v>
      </c>
      <c r="C16" s="398" t="s">
        <v>943</v>
      </c>
      <c r="D16" s="398" t="s">
        <v>944</v>
      </c>
      <c r="E16" s="397" t="s">
        <v>945</v>
      </c>
      <c r="F16" s="397" t="s">
        <v>946</v>
      </c>
      <c r="G16" s="397" t="s">
        <v>947</v>
      </c>
      <c r="H16" s="406" t="s">
        <v>948</v>
      </c>
      <c r="I16" s="397" t="s">
        <v>925</v>
      </c>
      <c r="J16" s="395">
        <v>24</v>
      </c>
      <c r="K16" s="408" t="str">
        <f>IF(J16&lt;=0,"",IF(J16&lt;=2,"Muy Baja",IF(J16&lt;=24,"Baja",IF(J16&lt;=500,"Media",IF(J16&lt;=5000,"Alta","Muy Alta")))))</f>
        <v>Baja</v>
      </c>
      <c r="L16" s="410">
        <f>IF(K16="","",IF(K16="Muy Baja",0.2,IF(K16="Baja",0.4,IF(K16="Media",0.6,IF(K16="Alta",0.8,IF(K16="Muy Alta",1,))))))</f>
        <v>0.4</v>
      </c>
      <c r="M16" s="404" t="s">
        <v>71</v>
      </c>
      <c r="N16" s="404" t="s">
        <v>71</v>
      </c>
      <c r="O16" s="404" t="s">
        <v>71</v>
      </c>
      <c r="P16" s="404" t="s">
        <v>71</v>
      </c>
      <c r="Q16" s="404" t="s">
        <v>926</v>
      </c>
      <c r="R16" s="404" t="s">
        <v>71</v>
      </c>
      <c r="S16" s="404" t="s">
        <v>71</v>
      </c>
      <c r="T16" s="404" t="s">
        <v>71</v>
      </c>
      <c r="U16" s="404" t="s">
        <v>71</v>
      </c>
      <c r="V16" s="404" t="s">
        <v>71</v>
      </c>
      <c r="W16" s="404" t="s">
        <v>926</v>
      </c>
      <c r="X16" s="404" t="s">
        <v>926</v>
      </c>
      <c r="Y16" s="404" t="s">
        <v>71</v>
      </c>
      <c r="Z16" s="404" t="s">
        <v>71</v>
      </c>
      <c r="AA16" s="404" t="s">
        <v>71</v>
      </c>
      <c r="AB16" s="404" t="s">
        <v>71</v>
      </c>
      <c r="AC16" s="404" t="s">
        <v>926</v>
      </c>
      <c r="AD16" s="404" t="s">
        <v>926</v>
      </c>
      <c r="AE16" s="404" t="s">
        <v>71</v>
      </c>
      <c r="AF16" s="412">
        <f>IF(AB16="Si","19",COUNTIF(M16:AE16,"si"))</f>
        <v>5</v>
      </c>
      <c r="AG16" s="217">
        <f t="shared" si="4"/>
        <v>5</v>
      </c>
      <c r="AH16" s="408" t="str">
        <f>IF(AG16=5,"Moderado",IF(AG16=10,"Mayor",IF(AG16=20,"Catastrófico",0)))</f>
        <v>Moderado</v>
      </c>
      <c r="AI16" s="410">
        <f>IF(AH16="","",IF(AH16="Leve",0.2,IF(AH16="Menor",0.4,IF(AH16="Moderado",0.6,IF(AH16="Mayor",0.8,IF(AH16="Catastrófico",1,))))))</f>
        <v>0.6</v>
      </c>
      <c r="AJ16" s="414"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181">
        <v>1</v>
      </c>
      <c r="AL16" s="182" t="s">
        <v>949</v>
      </c>
      <c r="AM16" s="183" t="s">
        <v>106</v>
      </c>
      <c r="AN16" s="184" t="s">
        <v>117</v>
      </c>
      <c r="AO16" s="184" t="s">
        <v>928</v>
      </c>
      <c r="AP16" s="185" t="str">
        <f t="shared" si="5"/>
        <v>40%</v>
      </c>
      <c r="AQ16" s="184" t="s">
        <v>929</v>
      </c>
      <c r="AR16" s="184" t="s">
        <v>950</v>
      </c>
      <c r="AS16" s="184" t="s">
        <v>931</v>
      </c>
      <c r="AT16" s="186">
        <f>IFERROR(IF(AM16="Probabilidad",(L16-(+L16*AP16)),IF(AM16="Impacto",L16,"")),"")</f>
        <v>0.24</v>
      </c>
      <c r="AU16" s="187" t="str">
        <f t="shared" si="0"/>
        <v>Baja</v>
      </c>
      <c r="AV16" s="218">
        <f t="shared" si="1"/>
        <v>0.24</v>
      </c>
      <c r="AW16" s="187" t="str">
        <f t="shared" si="2"/>
        <v>Moderado</v>
      </c>
      <c r="AX16" s="218">
        <f>IFERROR(IF(AM16="Impacto",(AI16-(+AI16*AP16)),IF(AM16="Probabilidad",AI16,"")),"")</f>
        <v>0.6</v>
      </c>
      <c r="AY16" s="188" t="str">
        <f t="shared" si="3"/>
        <v>Moderado</v>
      </c>
      <c r="AZ16" s="219" t="s">
        <v>932</v>
      </c>
      <c r="BA16" s="189"/>
      <c r="BB16" s="190" t="s">
        <v>951</v>
      </c>
      <c r="BC16" s="190" t="s">
        <v>952</v>
      </c>
      <c r="BD16" s="190" t="s">
        <v>953</v>
      </c>
      <c r="BE16" s="190" t="s">
        <v>951</v>
      </c>
      <c r="BF16" s="191">
        <v>44319</v>
      </c>
      <c r="BG16" s="191">
        <v>44561</v>
      </c>
      <c r="BH16" s="181">
        <v>3841</v>
      </c>
      <c r="BI16" s="181"/>
      <c r="BJ16" s="223"/>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row>
    <row r="17" spans="1:93" ht="78.75" customHeight="1">
      <c r="A17" s="396"/>
      <c r="B17" s="398"/>
      <c r="C17" s="398"/>
      <c r="D17" s="398"/>
      <c r="E17" s="398"/>
      <c r="F17" s="399"/>
      <c r="G17" s="399"/>
      <c r="H17" s="407"/>
      <c r="I17" s="398"/>
      <c r="J17" s="396"/>
      <c r="K17" s="409"/>
      <c r="L17" s="411"/>
      <c r="M17" s="405"/>
      <c r="N17" s="405"/>
      <c r="O17" s="405"/>
      <c r="P17" s="405"/>
      <c r="Q17" s="405"/>
      <c r="R17" s="405"/>
      <c r="S17" s="405"/>
      <c r="T17" s="405"/>
      <c r="U17" s="405"/>
      <c r="V17" s="405"/>
      <c r="W17" s="405"/>
      <c r="X17" s="405"/>
      <c r="Y17" s="405"/>
      <c r="Z17" s="405"/>
      <c r="AA17" s="405"/>
      <c r="AB17" s="405"/>
      <c r="AC17" s="405"/>
      <c r="AD17" s="405"/>
      <c r="AE17" s="405"/>
      <c r="AF17" s="413"/>
      <c r="AG17" s="217">
        <f t="shared" si="4"/>
        <v>5</v>
      </c>
      <c r="AH17" s="409"/>
      <c r="AI17" s="411"/>
      <c r="AJ17" s="415"/>
      <c r="AK17" s="181">
        <v>2</v>
      </c>
      <c r="AL17" s="182" t="s">
        <v>954</v>
      </c>
      <c r="AM17" s="183" t="s">
        <v>106</v>
      </c>
      <c r="AN17" s="184" t="s">
        <v>117</v>
      </c>
      <c r="AO17" s="184" t="s">
        <v>928</v>
      </c>
      <c r="AP17" s="185" t="str">
        <f t="shared" si="5"/>
        <v>40%</v>
      </c>
      <c r="AQ17" s="184" t="s">
        <v>929</v>
      </c>
      <c r="AR17" s="184" t="s">
        <v>950</v>
      </c>
      <c r="AS17" s="184" t="s">
        <v>931</v>
      </c>
      <c r="AT17" s="186">
        <f>IFERROR(IF(AND(AM16="Probabilidad",AM17="Probabilidad"),(AV16-(+AV16*AP17)),IF(AM17="Probabilidad",(L16-(+L16*AP17)),IF(AM17="Impacto",AV16,""))),"")</f>
        <v>0.14399999999999999</v>
      </c>
      <c r="AU17" s="187" t="str">
        <f t="shared" si="0"/>
        <v>Muy Baja</v>
      </c>
      <c r="AV17" s="218">
        <f t="shared" si="1"/>
        <v>0.14399999999999999</v>
      </c>
      <c r="AW17" s="187" t="str">
        <f t="shared" si="2"/>
        <v>Moderado</v>
      </c>
      <c r="AX17" s="218">
        <f>IFERROR(IF(AND(AM16="Impacto",AM17="Impacto"),(AX16-(+AX16*AP17)),IF(AM17="Impacto",(AI16-(+AI16*AP17)),IF(AM17="Probabilidad",AX16,""))),"")</f>
        <v>0.6</v>
      </c>
      <c r="AY17" s="188" t="str">
        <f t="shared" si="3"/>
        <v>Moderado</v>
      </c>
      <c r="AZ17" s="219" t="s">
        <v>932</v>
      </c>
      <c r="BA17" s="189"/>
      <c r="BB17" s="190" t="s">
        <v>951</v>
      </c>
      <c r="BC17" s="190" t="s">
        <v>952</v>
      </c>
      <c r="BD17" s="190" t="s">
        <v>953</v>
      </c>
      <c r="BE17" s="190" t="s">
        <v>951</v>
      </c>
      <c r="BF17" s="191">
        <v>44319</v>
      </c>
      <c r="BG17" s="191">
        <v>44561</v>
      </c>
      <c r="BH17" s="181">
        <v>3841</v>
      </c>
      <c r="BI17" s="181"/>
      <c r="BJ17" s="223"/>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row>
    <row r="18" spans="1:93" ht="217.5" customHeight="1">
      <c r="A18" s="207">
        <v>3</v>
      </c>
      <c r="B18" s="208" t="s">
        <v>955</v>
      </c>
      <c r="C18" s="210" t="s">
        <v>956</v>
      </c>
      <c r="D18" s="210" t="s">
        <v>957</v>
      </c>
      <c r="E18" s="208" t="s">
        <v>945</v>
      </c>
      <c r="F18" s="208" t="s">
        <v>958</v>
      </c>
      <c r="G18" s="208" t="s">
        <v>959</v>
      </c>
      <c r="H18" s="212" t="s">
        <v>960</v>
      </c>
      <c r="I18" s="208" t="s">
        <v>961</v>
      </c>
      <c r="J18" s="207">
        <v>20</v>
      </c>
      <c r="K18" s="213" t="str">
        <f>IF(J18&lt;=0,"",IF(J18&lt;=2,"Muy Baja",IF(J18&lt;=24,"Baja",IF(J18&lt;=500,"Media",IF(J18&lt;=5000,"Alta","Muy Alta")))))</f>
        <v>Baja</v>
      </c>
      <c r="L18" s="214">
        <f>IF(K18="","",IF(K18="Muy Baja",0.2,IF(K18="Baja",0.4,IF(K18="Media",0.6,IF(K18="Alta",0.8,IF(K18="Muy Alta",1,))))))</f>
        <v>0.4</v>
      </c>
      <c r="M18" s="211" t="s">
        <v>926</v>
      </c>
      <c r="N18" s="211" t="s">
        <v>926</v>
      </c>
      <c r="O18" s="211" t="s">
        <v>926</v>
      </c>
      <c r="P18" s="211" t="s">
        <v>926</v>
      </c>
      <c r="Q18" s="211" t="s">
        <v>926</v>
      </c>
      <c r="R18" s="211" t="s">
        <v>926</v>
      </c>
      <c r="S18" s="211" t="s">
        <v>71</v>
      </c>
      <c r="T18" s="211" t="s">
        <v>71</v>
      </c>
      <c r="U18" s="211" t="s">
        <v>71</v>
      </c>
      <c r="V18" s="211" t="s">
        <v>926</v>
      </c>
      <c r="W18" s="211" t="s">
        <v>926</v>
      </c>
      <c r="X18" s="211" t="s">
        <v>926</v>
      </c>
      <c r="Y18" s="211" t="s">
        <v>926</v>
      </c>
      <c r="Z18" s="211" t="s">
        <v>926</v>
      </c>
      <c r="AA18" s="211" t="s">
        <v>926</v>
      </c>
      <c r="AB18" s="211" t="s">
        <v>71</v>
      </c>
      <c r="AC18" s="211" t="s">
        <v>926</v>
      </c>
      <c r="AD18" s="211" t="s">
        <v>926</v>
      </c>
      <c r="AE18" s="211" t="s">
        <v>71</v>
      </c>
      <c r="AF18" s="216">
        <f>IF(AB18="Si","19",COUNTIF(M18:AE18,"si"))</f>
        <v>14</v>
      </c>
      <c r="AG18" s="217">
        <f t="shared" si="4"/>
        <v>20</v>
      </c>
      <c r="AH18" s="213" t="str">
        <f>IF(AG18=5,"Moderado",IF(AG18=10,"Mayor",IF(AG18=20,"Catastrófico",0)))</f>
        <v>Catastrófico</v>
      </c>
      <c r="AI18" s="214">
        <f>IF(AH18="","",IF(AH18="Leve",0.2,IF(AH18="Menor",0.4,IF(AH18="Moderado",0.6,IF(AH18="Mayor",0.8,IF(AH18="Catastrófico",1,))))))</f>
        <v>1</v>
      </c>
      <c r="AJ18" s="215" t="str">
        <f>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181">
        <v>1</v>
      </c>
      <c r="AL18" s="182" t="s">
        <v>962</v>
      </c>
      <c r="AM18" s="183" t="s">
        <v>106</v>
      </c>
      <c r="AN18" s="184" t="s">
        <v>117</v>
      </c>
      <c r="AO18" s="184" t="s">
        <v>928</v>
      </c>
      <c r="AP18" s="185" t="str">
        <f t="shared" si="5"/>
        <v>40%</v>
      </c>
      <c r="AQ18" s="184" t="s">
        <v>929</v>
      </c>
      <c r="AR18" s="184" t="s">
        <v>950</v>
      </c>
      <c r="AS18" s="184" t="s">
        <v>931</v>
      </c>
      <c r="AT18" s="186">
        <f>IFERROR(IF(AM18="Probabilidad",(L18-(+L18*AP18)),IF(AM18="Impacto",L18,"")),"")</f>
        <v>0.24</v>
      </c>
      <c r="AU18" s="187" t="str">
        <f t="shared" si="0"/>
        <v>Baja</v>
      </c>
      <c r="AV18" s="218">
        <f t="shared" si="1"/>
        <v>0.24</v>
      </c>
      <c r="AW18" s="187" t="str">
        <f t="shared" si="2"/>
        <v>Catastrófico</v>
      </c>
      <c r="AX18" s="218">
        <f>IFERROR(IF(AM18="Impacto",(AI18-(+AI18*AP18)),IF(AM18="Probabilidad",AI18,"")),"")</f>
        <v>1</v>
      </c>
      <c r="AY18" s="188" t="str">
        <f t="shared" si="3"/>
        <v>Extremo</v>
      </c>
      <c r="AZ18" s="219" t="s">
        <v>932</v>
      </c>
      <c r="BA18" s="189"/>
      <c r="BB18" s="190" t="s">
        <v>963</v>
      </c>
      <c r="BC18" s="190" t="s">
        <v>964</v>
      </c>
      <c r="BD18" s="190" t="s">
        <v>965</v>
      </c>
      <c r="BE18" s="190" t="s">
        <v>966</v>
      </c>
      <c r="BF18" s="191">
        <v>44383</v>
      </c>
      <c r="BG18" s="191">
        <v>44551</v>
      </c>
      <c r="BH18" s="181">
        <v>3838</v>
      </c>
      <c r="BI18" s="181"/>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row>
    <row r="19" spans="1:93" ht="214.5">
      <c r="A19" s="207">
        <v>4</v>
      </c>
      <c r="B19" s="208" t="s">
        <v>967</v>
      </c>
      <c r="C19" s="208" t="s">
        <v>968</v>
      </c>
      <c r="D19" s="208" t="s">
        <v>969</v>
      </c>
      <c r="E19" s="208" t="s">
        <v>921</v>
      </c>
      <c r="F19" s="208" t="s">
        <v>970</v>
      </c>
      <c r="G19" s="208" t="s">
        <v>971</v>
      </c>
      <c r="H19" s="212" t="s">
        <v>972</v>
      </c>
      <c r="I19" s="208" t="s">
        <v>925</v>
      </c>
      <c r="J19" s="207" t="s">
        <v>973</v>
      </c>
      <c r="K19" s="213" t="str">
        <f>IF(J19&lt;=0,"",IF(J19&lt;=2,"Muy Baja",IF(J19&lt;=24,"Baja",IF(J19&lt;=500,"Media",IF(J19&lt;=5000,"Alta","Muy Alta")))))</f>
        <v>Muy Alta</v>
      </c>
      <c r="L19" s="214">
        <f>IF(K19="","",IF(K19="Muy Baja",0.2,IF(K19="Baja",0.4,IF(K19="Media",0.6,IF(K19="Alta",0.8,IF(K19="Muy Alta",1,))))))</f>
        <v>1</v>
      </c>
      <c r="M19" s="211" t="s">
        <v>926</v>
      </c>
      <c r="N19" s="211" t="s">
        <v>926</v>
      </c>
      <c r="O19" s="211" t="s">
        <v>926</v>
      </c>
      <c r="P19" s="211" t="s">
        <v>926</v>
      </c>
      <c r="Q19" s="211" t="s">
        <v>926</v>
      </c>
      <c r="R19" s="211" t="s">
        <v>926</v>
      </c>
      <c r="S19" s="211" t="s">
        <v>71</v>
      </c>
      <c r="T19" s="211" t="s">
        <v>71</v>
      </c>
      <c r="U19" s="211" t="s">
        <v>926</v>
      </c>
      <c r="V19" s="211" t="s">
        <v>926</v>
      </c>
      <c r="W19" s="211" t="s">
        <v>926</v>
      </c>
      <c r="X19" s="211" t="s">
        <v>926</v>
      </c>
      <c r="Y19" s="211" t="s">
        <v>926</v>
      </c>
      <c r="Z19" s="211" t="s">
        <v>926</v>
      </c>
      <c r="AA19" s="211" t="s">
        <v>926</v>
      </c>
      <c r="AB19" s="211" t="s">
        <v>926</v>
      </c>
      <c r="AC19" s="211" t="s">
        <v>926</v>
      </c>
      <c r="AD19" s="211" t="s">
        <v>926</v>
      </c>
      <c r="AE19" s="211" t="s">
        <v>71</v>
      </c>
      <c r="AF19" s="216">
        <v>16</v>
      </c>
      <c r="AG19" s="217">
        <f t="shared" si="4"/>
        <v>20</v>
      </c>
      <c r="AH19" s="213" t="str">
        <f>IF(AG19=5,"Moderado",IF(AG19=10,"Mayor",IF(AG19=20,"Catastrófico",0)))</f>
        <v>Catastrófico</v>
      </c>
      <c r="AI19" s="214">
        <v>1</v>
      </c>
      <c r="AJ19" s="215" t="str">
        <f>IF(OR(AND(K19="Muy Baja",AH19="Leve"),AND(K19="Muy Baja",AH19="Menor"),AND(K19="Baja",AH19="Leve")),"Bajo",IF(OR(AND(K19="Muy baja",AH19="Moderado"),AND(K19="Baja",AH19="Menor"),AND(K19="Baja",AH19="Moderado"),AND(K19="Media",AH19="Leve"),AND(K19="Media",AH19="Menor"),AND(K19="Media",AH19="Moderado"),AND(K19="Alta",AH19="Leve"),AND(K19="Alta",AH19="Menor")),"Moderado",IF(OR(AND(K19="Muy Baja",AH19="Mayor"),AND(K19="Baja",AH19="Mayor"),AND(K19="Media",AH19="Mayor"),AND(K19="Alta",AH19="Moderado"),AND(K19="Alta",AH19="Mayor"),AND(K19="Muy Alta",AH19="Leve"),AND(K19="Muy Alta",AH19="Menor"),AND(K19="Muy Alta",AH19="Moderado"),AND(K19="Muy Alta",AH19="Mayor")),"Alto",IF(OR(AND(K19="Muy Baja",AH19="Catastrófico"),AND(K19="Baja",AH19="Catastrófico"),AND(K19="Media",AH19="Catastrófico"),AND(K19="Alta",AH19="Catastrófico"),AND(K19="Muy Alta",AH19="Catastrófico")),"Extremo",""))))</f>
        <v>Extremo</v>
      </c>
      <c r="AK19" s="181">
        <v>1</v>
      </c>
      <c r="AL19" s="182" t="s">
        <v>974</v>
      </c>
      <c r="AM19" s="183" t="s">
        <v>106</v>
      </c>
      <c r="AN19" s="184" t="s">
        <v>138</v>
      </c>
      <c r="AO19" s="184" t="s">
        <v>975</v>
      </c>
      <c r="AP19" s="185" t="str">
        <f t="shared" si="5"/>
        <v>40%</v>
      </c>
      <c r="AQ19" s="184" t="s">
        <v>929</v>
      </c>
      <c r="AR19" s="184" t="s">
        <v>950</v>
      </c>
      <c r="AS19" s="184" t="s">
        <v>931</v>
      </c>
      <c r="AT19" s="186">
        <f>IFERROR(IF(AM19="Probabilidad",(L19-(+L19*AP19)),IF(AM19="Impacto",L19,"")),"")</f>
        <v>0.6</v>
      </c>
      <c r="AU19" s="187" t="str">
        <f t="shared" si="0"/>
        <v>Media</v>
      </c>
      <c r="AV19" s="218">
        <f t="shared" si="1"/>
        <v>0.6</v>
      </c>
      <c r="AW19" s="187" t="str">
        <f t="shared" si="2"/>
        <v>Catastrófico</v>
      </c>
      <c r="AX19" s="218">
        <f>IFERROR(IF(AM19="Impacto",(AI19-(+AI19*AP19)),IF(AM19="Probabilidad",AI19,"")),"")</f>
        <v>1</v>
      </c>
      <c r="AY19" s="188" t="str">
        <f t="shared" si="3"/>
        <v>Extremo</v>
      </c>
      <c r="AZ19" s="219" t="s">
        <v>976</v>
      </c>
      <c r="BA19" s="189"/>
      <c r="BB19" s="181" t="s">
        <v>977</v>
      </c>
      <c r="BC19" s="190" t="s">
        <v>978</v>
      </c>
      <c r="BD19" s="190" t="s">
        <v>979</v>
      </c>
      <c r="BE19" s="190" t="s">
        <v>980</v>
      </c>
      <c r="BF19" s="191"/>
      <c r="BG19" s="191"/>
      <c r="BH19" s="181">
        <v>3864</v>
      </c>
      <c r="BI19" s="181"/>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row>
    <row r="20" spans="1:93" ht="78.75" customHeight="1">
      <c r="A20" s="395">
        <v>5</v>
      </c>
      <c r="B20" s="397" t="s">
        <v>981</v>
      </c>
      <c r="C20" s="398" t="s">
        <v>982</v>
      </c>
      <c r="D20" s="398" t="s">
        <v>983</v>
      </c>
      <c r="E20" s="397" t="s">
        <v>945</v>
      </c>
      <c r="F20" s="397" t="s">
        <v>984</v>
      </c>
      <c r="G20" s="397" t="s">
        <v>984</v>
      </c>
      <c r="H20" s="406" t="s">
        <v>985</v>
      </c>
      <c r="I20" s="397" t="s">
        <v>925</v>
      </c>
      <c r="J20" s="395">
        <v>12</v>
      </c>
      <c r="K20" s="408" t="str">
        <f>IF(J20&lt;=0,"",IF(J20&lt;=2,"Muy Baja",IF(J20&lt;=24,"Baja",IF(J20&lt;=500,"Media",IF(J20&lt;=5000,"Alta","Muy Alta")))))</f>
        <v>Baja</v>
      </c>
      <c r="L20" s="410">
        <f>IF(K20="","",IF(K20="Muy Baja",0.2,IF(K20="Baja",0.4,IF(K20="Media",0.6,IF(K20="Alta",0.8,IF(K20="Muy Alta",1,))))))</f>
        <v>0.4</v>
      </c>
      <c r="M20" s="404" t="s">
        <v>926</v>
      </c>
      <c r="N20" s="404" t="s">
        <v>926</v>
      </c>
      <c r="O20" s="404" t="s">
        <v>926</v>
      </c>
      <c r="P20" s="404" t="s">
        <v>926</v>
      </c>
      <c r="Q20" s="404" t="s">
        <v>926</v>
      </c>
      <c r="R20" s="404" t="s">
        <v>71</v>
      </c>
      <c r="S20" s="404" t="s">
        <v>926</v>
      </c>
      <c r="T20" s="404" t="s">
        <v>71</v>
      </c>
      <c r="U20" s="404" t="s">
        <v>926</v>
      </c>
      <c r="V20" s="404" t="s">
        <v>926</v>
      </c>
      <c r="W20" s="404" t="s">
        <v>71</v>
      </c>
      <c r="X20" s="404" t="s">
        <v>926</v>
      </c>
      <c r="Y20" s="404" t="s">
        <v>926</v>
      </c>
      <c r="Z20" s="404" t="s">
        <v>926</v>
      </c>
      <c r="AA20" s="404" t="s">
        <v>926</v>
      </c>
      <c r="AB20" s="404" t="s">
        <v>71</v>
      </c>
      <c r="AC20" s="404" t="s">
        <v>926</v>
      </c>
      <c r="AD20" s="404" t="s">
        <v>71</v>
      </c>
      <c r="AE20" s="404" t="s">
        <v>71</v>
      </c>
      <c r="AF20" s="416">
        <f>IF(AB20="Si","19",COUNTIF(M20:AE20,"si"))</f>
        <v>13</v>
      </c>
      <c r="AG20" s="217">
        <f t="shared" si="4"/>
        <v>20</v>
      </c>
      <c r="AH20" s="408" t="str">
        <f>IF(AG20=5,"Moderado",IF(AG20=10,"Mayor",IF(AG20=20,"Catastrófico",0)))</f>
        <v>Catastrófico</v>
      </c>
      <c r="AI20" s="410">
        <f>IF(AH20="","",IF(AH20="Leve",0.2,IF(AH20="Menor",0.4,IF(AH20="Moderado",0.6,IF(AH20="Mayor",0.8,IF(AH20="Catastrófico",1,))))))</f>
        <v>1</v>
      </c>
      <c r="AJ20" s="414" t="str">
        <f>IF(OR(AND(K20="Muy Baja",AH20="Leve"),AND(K20="Muy Baja",AH20="Menor"),AND(K20="Baja",AH20="Leve")),"Bajo",IF(OR(AND(K20="Muy baja",AH20="Moderado"),AND(K20="Baja",AH20="Menor"),AND(K20="Baja",AH20="Moderado"),AND(K20="Media",AH20="Leve"),AND(K20="Media",AH20="Menor"),AND(K20="Media",AH20="Moderado"),AND(K20="Alta",AH20="Leve"),AND(K20="Alta",AH20="Menor")),"Moderado",IF(OR(AND(K20="Muy Baja",AH20="Mayor"),AND(K20="Baja",AH20="Mayor"),AND(K20="Media",AH20="Mayor"),AND(K20="Alta",AH20="Moderado"),AND(K20="Alta",AH20="Mayor"),AND(K20="Muy Alta",AH20="Leve"),AND(K20="Muy Alta",AH20="Menor"),AND(K20="Muy Alta",AH20="Moderado"),AND(K20="Muy Alta",AH20="Mayor")),"Alto",IF(OR(AND(K20="Muy Baja",AH20="Catastrófico"),AND(K20="Baja",AH20="Catastrófico"),AND(K20="Media",AH20="Catastrófico"),AND(K20="Alta",AH20="Catastrófico"),AND(K20="Muy Alta",AH20="Catastrófico")),"Extremo",""))))</f>
        <v>Extremo</v>
      </c>
      <c r="AK20" s="181">
        <v>1</v>
      </c>
      <c r="AL20" s="182" t="s">
        <v>986</v>
      </c>
      <c r="AM20" s="183" t="s">
        <v>106</v>
      </c>
      <c r="AN20" s="184" t="s">
        <v>117</v>
      </c>
      <c r="AO20" s="184" t="s">
        <v>928</v>
      </c>
      <c r="AP20" s="185" t="str">
        <f t="shared" si="5"/>
        <v>40%</v>
      </c>
      <c r="AQ20" s="184" t="s">
        <v>929</v>
      </c>
      <c r="AR20" s="184" t="s">
        <v>950</v>
      </c>
      <c r="AS20" s="184" t="s">
        <v>931</v>
      </c>
      <c r="AT20" s="186">
        <f>IFERROR(IF(AM20="Probabilidad",(L20-(+L20*AP20)),IF(AM20="Impacto",L20,"")),"")</f>
        <v>0.24</v>
      </c>
      <c r="AU20" s="187" t="str">
        <f t="shared" si="0"/>
        <v>Baja</v>
      </c>
      <c r="AV20" s="218">
        <f t="shared" si="1"/>
        <v>0.24</v>
      </c>
      <c r="AW20" s="187" t="str">
        <f t="shared" si="2"/>
        <v>Catastrófico</v>
      </c>
      <c r="AX20" s="218">
        <f>IFERROR(IF(AM20="Impacto",(AI20-(+AI20*AP20)),IF(AM20="Probabilidad",AI20,"")),"")</f>
        <v>1</v>
      </c>
      <c r="AY20" s="188" t="str">
        <f t="shared" si="3"/>
        <v>Extremo</v>
      </c>
      <c r="AZ20" s="219" t="s">
        <v>932</v>
      </c>
      <c r="BA20" s="189"/>
      <c r="BB20" s="181" t="s">
        <v>987</v>
      </c>
      <c r="BC20" s="190" t="s">
        <v>988</v>
      </c>
      <c r="BD20" s="190" t="s">
        <v>989</v>
      </c>
      <c r="BE20" s="190" t="s">
        <v>990</v>
      </c>
      <c r="BF20" s="191"/>
      <c r="BG20" s="191">
        <v>44561</v>
      </c>
      <c r="BH20" s="181">
        <v>3839</v>
      </c>
      <c r="BI20" s="181"/>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row>
    <row r="21" spans="1:93" ht="78.75" customHeight="1">
      <c r="A21" s="396"/>
      <c r="B21" s="398"/>
      <c r="C21" s="398"/>
      <c r="D21" s="398"/>
      <c r="E21" s="398"/>
      <c r="F21" s="398"/>
      <c r="G21" s="398"/>
      <c r="H21" s="407"/>
      <c r="I21" s="398"/>
      <c r="J21" s="396"/>
      <c r="K21" s="409"/>
      <c r="L21" s="411"/>
      <c r="M21" s="405"/>
      <c r="N21" s="405"/>
      <c r="O21" s="405"/>
      <c r="P21" s="405"/>
      <c r="Q21" s="405"/>
      <c r="R21" s="405"/>
      <c r="S21" s="405"/>
      <c r="T21" s="405"/>
      <c r="U21" s="405"/>
      <c r="V21" s="405"/>
      <c r="W21" s="405"/>
      <c r="X21" s="405"/>
      <c r="Y21" s="405"/>
      <c r="Z21" s="405"/>
      <c r="AA21" s="405"/>
      <c r="AB21" s="405"/>
      <c r="AC21" s="405"/>
      <c r="AD21" s="405"/>
      <c r="AE21" s="405"/>
      <c r="AF21" s="417"/>
      <c r="AG21" s="217">
        <f t="shared" si="4"/>
        <v>5</v>
      </c>
      <c r="AH21" s="409"/>
      <c r="AI21" s="411"/>
      <c r="AJ21" s="415"/>
      <c r="AK21" s="181">
        <v>2</v>
      </c>
      <c r="AL21" s="182" t="s">
        <v>991</v>
      </c>
      <c r="AM21" s="183" t="s">
        <v>106</v>
      </c>
      <c r="AN21" s="184" t="s">
        <v>117</v>
      </c>
      <c r="AO21" s="184" t="s">
        <v>928</v>
      </c>
      <c r="AP21" s="185" t="str">
        <f t="shared" si="5"/>
        <v>40%</v>
      </c>
      <c r="AQ21" s="184" t="s">
        <v>929</v>
      </c>
      <c r="AR21" s="184" t="s">
        <v>950</v>
      </c>
      <c r="AS21" s="184" t="s">
        <v>931</v>
      </c>
      <c r="AT21" s="186">
        <f>IFERROR(IF(AND(AM20="Probabilidad",AM21="Probabilidad"),(AV20-(+AV20*AP21)),IF(AM21="Probabilidad",(L20-(+L20*AP21)),IF(AM21="Impacto",AV20,""))),"")</f>
        <v>0.14399999999999999</v>
      </c>
      <c r="AU21" s="187" t="str">
        <f t="shared" si="0"/>
        <v>Muy Baja</v>
      </c>
      <c r="AV21" s="218">
        <f t="shared" si="1"/>
        <v>0.14399999999999999</v>
      </c>
      <c r="AW21" s="187" t="str">
        <f t="shared" si="2"/>
        <v>Catastrófico</v>
      </c>
      <c r="AX21" s="218">
        <f>IFERROR(IF(AND(AM20="Impacto",AM21="Impacto"),(AX20-(+AX20*AP21)),IF(AM21="Impacto",(AI20-(+AI20*AP21)),IF(AM21="Probabilidad",AX20,""))),"")</f>
        <v>1</v>
      </c>
      <c r="AY21" s="188" t="str">
        <f t="shared" si="3"/>
        <v>Extremo</v>
      </c>
      <c r="AZ21" s="219" t="s">
        <v>932</v>
      </c>
      <c r="BA21" s="189"/>
      <c r="BB21" s="181" t="s">
        <v>992</v>
      </c>
      <c r="BC21" s="190" t="s">
        <v>993</v>
      </c>
      <c r="BD21" s="190" t="s">
        <v>994</v>
      </c>
      <c r="BE21" s="190" t="s">
        <v>993</v>
      </c>
      <c r="BF21" s="191"/>
      <c r="BG21" s="191">
        <v>44561</v>
      </c>
      <c r="BH21" s="181">
        <v>3839</v>
      </c>
      <c r="BI21" s="181"/>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row>
    <row r="22" spans="1:93" ht="78.75" customHeight="1">
      <c r="A22" s="396"/>
      <c r="B22" s="398"/>
      <c r="C22" s="398"/>
      <c r="D22" s="398"/>
      <c r="E22" s="398"/>
      <c r="F22" s="399"/>
      <c r="G22" s="399"/>
      <c r="H22" s="407"/>
      <c r="I22" s="398"/>
      <c r="J22" s="396"/>
      <c r="K22" s="409"/>
      <c r="L22" s="411"/>
      <c r="M22" s="405"/>
      <c r="N22" s="405"/>
      <c r="O22" s="405"/>
      <c r="P22" s="405"/>
      <c r="Q22" s="405"/>
      <c r="R22" s="405"/>
      <c r="S22" s="405"/>
      <c r="T22" s="405"/>
      <c r="U22" s="405"/>
      <c r="V22" s="405"/>
      <c r="W22" s="405"/>
      <c r="X22" s="405"/>
      <c r="Y22" s="405"/>
      <c r="Z22" s="405"/>
      <c r="AA22" s="405"/>
      <c r="AB22" s="405"/>
      <c r="AC22" s="405"/>
      <c r="AD22" s="405"/>
      <c r="AE22" s="405"/>
      <c r="AF22" s="417"/>
      <c r="AG22" s="217">
        <f t="shared" si="4"/>
        <v>5</v>
      </c>
      <c r="AH22" s="409"/>
      <c r="AI22" s="411"/>
      <c r="AJ22" s="415"/>
      <c r="AK22" s="181">
        <v>3</v>
      </c>
      <c r="AL22" s="194" t="s">
        <v>995</v>
      </c>
      <c r="AM22" s="183" t="s">
        <v>106</v>
      </c>
      <c r="AN22" s="184" t="s">
        <v>117</v>
      </c>
      <c r="AO22" s="184" t="s">
        <v>928</v>
      </c>
      <c r="AP22" s="185" t="str">
        <f t="shared" si="5"/>
        <v>40%</v>
      </c>
      <c r="AQ22" s="184" t="s">
        <v>929</v>
      </c>
      <c r="AR22" s="184" t="s">
        <v>950</v>
      </c>
      <c r="AS22" s="184" t="s">
        <v>931</v>
      </c>
      <c r="AT22" s="186">
        <f>IFERROR(IF(AND(AM21="Probabilidad",AM22="Probabilidad"),(AV21-(+AV21*AP22)),IF(AND(AM21="Impacto",AM22="Probabilidad"),(AV20-(+AV20*AP22)),IF(AM22="Impacto",AV21,""))),"")</f>
        <v>8.6399999999999991E-2</v>
      </c>
      <c r="AU22" s="187" t="str">
        <f t="shared" si="0"/>
        <v>Muy Baja</v>
      </c>
      <c r="AV22" s="218">
        <f t="shared" si="1"/>
        <v>8.6399999999999991E-2</v>
      </c>
      <c r="AW22" s="187" t="str">
        <f t="shared" si="2"/>
        <v>Catastrófico</v>
      </c>
      <c r="AX22" s="218">
        <f>IFERROR(IF(AND(AM21="Impacto",AM22="Impacto"),(AX21-(+AX21*AP22)),IF(AND(AM21="Probabilidad",AM22="Impacto"),(AX20-(+AX20*AP22)),IF(AM22="Probabilidad",AX21,""))),"")</f>
        <v>1</v>
      </c>
      <c r="AY22" s="188" t="str">
        <f t="shared" si="3"/>
        <v>Extremo</v>
      </c>
      <c r="AZ22" s="219" t="s">
        <v>932</v>
      </c>
      <c r="BA22" s="189"/>
      <c r="BB22" s="181" t="s">
        <v>992</v>
      </c>
      <c r="BC22" s="190" t="s">
        <v>993</v>
      </c>
      <c r="BD22" s="190" t="s">
        <v>994</v>
      </c>
      <c r="BE22" s="190" t="s">
        <v>993</v>
      </c>
      <c r="BF22" s="191"/>
      <c r="BG22" s="191">
        <v>44561</v>
      </c>
      <c r="BH22" s="181">
        <v>3839</v>
      </c>
      <c r="BI22" s="181"/>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row>
    <row r="23" spans="1:93" ht="78.75" customHeight="1">
      <c r="A23" s="395">
        <v>6</v>
      </c>
      <c r="B23" s="397" t="s">
        <v>68</v>
      </c>
      <c r="C23" s="398" t="s">
        <v>996</v>
      </c>
      <c r="D23" s="398" t="s">
        <v>997</v>
      </c>
      <c r="E23" s="397" t="s">
        <v>945</v>
      </c>
      <c r="F23" s="397" t="s">
        <v>998</v>
      </c>
      <c r="G23" s="397" t="s">
        <v>999</v>
      </c>
      <c r="H23" s="406" t="s">
        <v>1000</v>
      </c>
      <c r="I23" s="397" t="s">
        <v>925</v>
      </c>
      <c r="J23" s="395">
        <v>22695</v>
      </c>
      <c r="K23" s="408" t="str">
        <f>IF(J23&lt;=0,"",IF(J23&lt;=2,"Muy Baja",IF(J23&lt;=24,"Baja",IF(J23&lt;=500,"Media",IF(J23&lt;=5000,"Alta","Muy Alta")))))</f>
        <v>Muy Alta</v>
      </c>
      <c r="L23" s="410">
        <f>IF(K23="","",IF(K23="Muy Baja",0.2,IF(K23="Baja",0.4,IF(K23="Media",0.6,IF(K23="Alta",0.8,IF(K23="Muy Alta",1,))))))</f>
        <v>1</v>
      </c>
      <c r="M23" s="404" t="s">
        <v>71</v>
      </c>
      <c r="N23" s="404" t="s">
        <v>71</v>
      </c>
      <c r="O23" s="404" t="s">
        <v>71</v>
      </c>
      <c r="P23" s="404" t="s">
        <v>71</v>
      </c>
      <c r="Q23" s="404" t="s">
        <v>71</v>
      </c>
      <c r="R23" s="404" t="s">
        <v>71</v>
      </c>
      <c r="S23" s="404" t="s">
        <v>71</v>
      </c>
      <c r="T23" s="404" t="s">
        <v>71</v>
      </c>
      <c r="U23" s="404" t="s">
        <v>71</v>
      </c>
      <c r="V23" s="404" t="s">
        <v>71</v>
      </c>
      <c r="W23" s="404" t="s">
        <v>926</v>
      </c>
      <c r="X23" s="404" t="s">
        <v>926</v>
      </c>
      <c r="Y23" s="404" t="s">
        <v>926</v>
      </c>
      <c r="Z23" s="404" t="s">
        <v>926</v>
      </c>
      <c r="AA23" s="404" t="s">
        <v>926</v>
      </c>
      <c r="AB23" s="404" t="s">
        <v>71</v>
      </c>
      <c r="AC23" s="404" t="s">
        <v>71</v>
      </c>
      <c r="AD23" s="404" t="s">
        <v>71</v>
      </c>
      <c r="AE23" s="404" t="s">
        <v>926</v>
      </c>
      <c r="AF23" s="416">
        <f>IF(AB23="Si","19",COUNTIF(M23:AE23,"si"))</f>
        <v>6</v>
      </c>
      <c r="AG23" s="217">
        <f t="shared" si="4"/>
        <v>10</v>
      </c>
      <c r="AH23" s="408" t="str">
        <f>IF(AG23=5,"Moderado",IF(AG23=10,"Mayor",IF(AG23=20,"Catastrófico",0)))</f>
        <v>Mayor</v>
      </c>
      <c r="AI23" s="410">
        <f>IF(AH23="","",IF(AH23="Leve",0.2,IF(AH23="Menor",0.4,IF(AH23="Moderado",0.6,IF(AH23="Mayor",0.8,IF(AH23="Catastrófico",1,))))))</f>
        <v>0.8</v>
      </c>
      <c r="AJ23" s="414"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181">
        <v>1</v>
      </c>
      <c r="AL23" s="182" t="s">
        <v>1001</v>
      </c>
      <c r="AM23" s="183" t="s">
        <v>106</v>
      </c>
      <c r="AN23" s="184" t="s">
        <v>117</v>
      </c>
      <c r="AO23" s="184" t="s">
        <v>928</v>
      </c>
      <c r="AP23" s="185" t="str">
        <f t="shared" si="5"/>
        <v>40%</v>
      </c>
      <c r="AQ23" s="184" t="s">
        <v>929</v>
      </c>
      <c r="AR23" s="184" t="s">
        <v>950</v>
      </c>
      <c r="AS23" s="184" t="s">
        <v>931</v>
      </c>
      <c r="AT23" s="186">
        <f>IFERROR(IF(AM23="Probabilidad",(L23-(+L23*AP23)),IF(AM23="Impacto",L23,"")),"")</f>
        <v>0.6</v>
      </c>
      <c r="AU23" s="187" t="str">
        <f t="shared" si="0"/>
        <v>Media</v>
      </c>
      <c r="AV23" s="218">
        <f t="shared" si="1"/>
        <v>0.6</v>
      </c>
      <c r="AW23" s="187" t="str">
        <f t="shared" si="2"/>
        <v>Mayor</v>
      </c>
      <c r="AX23" s="218">
        <f>IFERROR(IF(AM23="Impacto",(AI23-(+AI23*AP23)),IF(AM23="Probabilidad",AI23,"")),"")</f>
        <v>0.8</v>
      </c>
      <c r="AY23" s="188" t="str">
        <f t="shared" si="3"/>
        <v>Alto</v>
      </c>
      <c r="AZ23" s="219" t="s">
        <v>932</v>
      </c>
      <c r="BA23" s="189"/>
      <c r="BB23" s="181" t="s">
        <v>1002</v>
      </c>
      <c r="BC23" s="190" t="s">
        <v>1003</v>
      </c>
      <c r="BD23" s="190" t="s">
        <v>1004</v>
      </c>
      <c r="BE23" s="190" t="s">
        <v>1005</v>
      </c>
      <c r="BF23" s="191">
        <v>44319</v>
      </c>
      <c r="BG23" s="191">
        <v>44561</v>
      </c>
      <c r="BH23" s="181">
        <v>3842</v>
      </c>
      <c r="BI23" s="181"/>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row>
    <row r="24" spans="1:93" ht="78.75" customHeight="1">
      <c r="A24" s="396"/>
      <c r="B24" s="398"/>
      <c r="C24" s="399"/>
      <c r="D24" s="399"/>
      <c r="E24" s="398"/>
      <c r="F24" s="399"/>
      <c r="G24" s="399"/>
      <c r="H24" s="407"/>
      <c r="I24" s="398"/>
      <c r="J24" s="396"/>
      <c r="K24" s="409"/>
      <c r="L24" s="411"/>
      <c r="M24" s="405"/>
      <c r="N24" s="405"/>
      <c r="O24" s="405"/>
      <c r="P24" s="405"/>
      <c r="Q24" s="405"/>
      <c r="R24" s="405"/>
      <c r="S24" s="405"/>
      <c r="T24" s="405"/>
      <c r="U24" s="405"/>
      <c r="V24" s="405"/>
      <c r="W24" s="405"/>
      <c r="X24" s="405"/>
      <c r="Y24" s="405"/>
      <c r="Z24" s="405"/>
      <c r="AA24" s="405"/>
      <c r="AB24" s="405"/>
      <c r="AC24" s="405"/>
      <c r="AD24" s="405"/>
      <c r="AE24" s="405"/>
      <c r="AF24" s="417"/>
      <c r="AG24" s="217">
        <f t="shared" si="4"/>
        <v>5</v>
      </c>
      <c r="AH24" s="409"/>
      <c r="AI24" s="411"/>
      <c r="AJ24" s="415"/>
      <c r="AK24" s="181">
        <v>2</v>
      </c>
      <c r="AL24" s="182" t="s">
        <v>1006</v>
      </c>
      <c r="AM24" s="183" t="s">
        <v>106</v>
      </c>
      <c r="AN24" s="184" t="s">
        <v>117</v>
      </c>
      <c r="AO24" s="184" t="s">
        <v>928</v>
      </c>
      <c r="AP24" s="185" t="str">
        <f t="shared" si="5"/>
        <v>40%</v>
      </c>
      <c r="AQ24" s="184" t="s">
        <v>929</v>
      </c>
      <c r="AR24" s="184" t="s">
        <v>950</v>
      </c>
      <c r="AS24" s="184" t="s">
        <v>931</v>
      </c>
      <c r="AT24" s="186">
        <v>0.42</v>
      </c>
      <c r="AU24" s="187" t="str">
        <f t="shared" si="0"/>
        <v>Media</v>
      </c>
      <c r="AV24" s="218">
        <f t="shared" si="1"/>
        <v>0.42</v>
      </c>
      <c r="AW24" s="187" t="str">
        <f t="shared" si="2"/>
        <v>Mayor</v>
      </c>
      <c r="AX24" s="218">
        <f>IFERROR(IF(AND(AM23="Impacto",AM24="Impacto"),(AX23-(+AX23*AP24)),IF(AM24="Impacto",(AI23-(+AI23*AP24)),IF(AM24="Probabilidad",AX23,""))),"")</f>
        <v>0.8</v>
      </c>
      <c r="AY24" s="188" t="str">
        <f t="shared" si="3"/>
        <v>Alto</v>
      </c>
      <c r="AZ24" s="219" t="s">
        <v>932</v>
      </c>
      <c r="BA24" s="189"/>
      <c r="BB24" s="181" t="s">
        <v>1002</v>
      </c>
      <c r="BC24" s="190" t="s">
        <v>1003</v>
      </c>
      <c r="BD24" s="190" t="s">
        <v>1004</v>
      </c>
      <c r="BE24" s="190" t="s">
        <v>1005</v>
      </c>
      <c r="BF24" s="191">
        <v>44319</v>
      </c>
      <c r="BG24" s="191">
        <v>44561</v>
      </c>
      <c r="BH24" s="181">
        <v>3842</v>
      </c>
      <c r="BI24" s="181"/>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row>
    <row r="25" spans="1:93" ht="78.75" customHeight="1">
      <c r="A25" s="395">
        <v>7</v>
      </c>
      <c r="B25" s="397" t="s">
        <v>1007</v>
      </c>
      <c r="C25" s="397" t="s">
        <v>1008</v>
      </c>
      <c r="D25" s="397" t="s">
        <v>1009</v>
      </c>
      <c r="E25" s="397" t="s">
        <v>921</v>
      </c>
      <c r="F25" s="208" t="s">
        <v>1010</v>
      </c>
      <c r="G25" s="397" t="s">
        <v>1011</v>
      </c>
      <c r="H25" s="406" t="s">
        <v>1012</v>
      </c>
      <c r="I25" s="397" t="s">
        <v>1013</v>
      </c>
      <c r="J25" s="395">
        <v>10</v>
      </c>
      <c r="K25" s="408" t="str">
        <f>IF(J25&lt;=0,"",IF(J25&lt;=2,"Muy Baja",IF(J25&lt;=24,"Baja",IF(J25&lt;=500,"Media",IF(J25&lt;=5000,"Alta","Muy Alta")))))</f>
        <v>Baja</v>
      </c>
      <c r="L25" s="410">
        <f>IF(K25="","",IF(K25="Muy Baja",0.2,IF(K25="Baja",0.4,IF(K25="Media",0.6,IF(K25="Alta",0.8,IF(K25="Muy Alta",1,))))))</f>
        <v>0.4</v>
      </c>
      <c r="M25" s="404" t="s">
        <v>926</v>
      </c>
      <c r="N25" s="404" t="s">
        <v>926</v>
      </c>
      <c r="O25" s="404" t="s">
        <v>926</v>
      </c>
      <c r="P25" s="404" t="s">
        <v>926</v>
      </c>
      <c r="Q25" s="404" t="s">
        <v>926</v>
      </c>
      <c r="R25" s="404" t="s">
        <v>926</v>
      </c>
      <c r="S25" s="404" t="s">
        <v>926</v>
      </c>
      <c r="T25" s="404" t="s">
        <v>926</v>
      </c>
      <c r="U25" s="404" t="s">
        <v>926</v>
      </c>
      <c r="V25" s="404" t="s">
        <v>71</v>
      </c>
      <c r="W25" s="404" t="s">
        <v>71</v>
      </c>
      <c r="X25" s="404" t="s">
        <v>926</v>
      </c>
      <c r="Y25" s="404" t="s">
        <v>71</v>
      </c>
      <c r="Z25" s="404" t="s">
        <v>71</v>
      </c>
      <c r="AA25" s="404" t="s">
        <v>926</v>
      </c>
      <c r="AB25" s="404" t="s">
        <v>71</v>
      </c>
      <c r="AC25" s="404" t="s">
        <v>926</v>
      </c>
      <c r="AD25" s="404" t="s">
        <v>926</v>
      </c>
      <c r="AE25" s="404" t="s">
        <v>71</v>
      </c>
      <c r="AF25" s="416">
        <f>IF(AB25="Si","19",COUNTIF(M25:AE25,"si"))</f>
        <v>13</v>
      </c>
      <c r="AG25" s="217">
        <f t="shared" si="4"/>
        <v>20</v>
      </c>
      <c r="AH25" s="408" t="str">
        <f>IF(AG25=5,"Moderado",IF(AG25=10,"Mayor",IF(AG25=20,"Catastrófico",0)))</f>
        <v>Catastrófico</v>
      </c>
      <c r="AI25" s="410">
        <f>IF(AH25="","",IF(AH25="Leve",0.2,IF(AH25="Menor",0.4,IF(AH25="Moderado",0.6,IF(AH25="Mayor",0.8,IF(AH25="Catastrófico",1,))))))</f>
        <v>1</v>
      </c>
      <c r="AJ25" s="414"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181">
        <v>1</v>
      </c>
      <c r="AL25" s="182" t="s">
        <v>1014</v>
      </c>
      <c r="AM25" s="183" t="s">
        <v>106</v>
      </c>
      <c r="AN25" s="184" t="s">
        <v>117</v>
      </c>
      <c r="AO25" s="184" t="s">
        <v>928</v>
      </c>
      <c r="AP25" s="185" t="str">
        <f t="shared" si="5"/>
        <v>40%</v>
      </c>
      <c r="AQ25" s="184" t="s">
        <v>929</v>
      </c>
      <c r="AR25" s="184" t="s">
        <v>950</v>
      </c>
      <c r="AS25" s="184" t="s">
        <v>931</v>
      </c>
      <c r="AT25" s="186">
        <f>IFERROR(IF(AM25="Probabilidad",(L25-(+L25*AP25)),IF(AM25="Impacto",L25,"")),"")</f>
        <v>0.24</v>
      </c>
      <c r="AU25" s="187" t="str">
        <f t="shared" si="0"/>
        <v>Baja</v>
      </c>
      <c r="AV25" s="218">
        <f t="shared" si="1"/>
        <v>0.24</v>
      </c>
      <c r="AW25" s="187" t="str">
        <f t="shared" si="2"/>
        <v>Catastrófico</v>
      </c>
      <c r="AX25" s="218">
        <f>IFERROR(IF(AM25="Impacto",(AI25-(+AI25*AP25)),IF(AM25="Probabilidad",AI25,"")),"")</f>
        <v>1</v>
      </c>
      <c r="AY25" s="188" t="str">
        <f t="shared" si="3"/>
        <v>Extremo</v>
      </c>
      <c r="AZ25" s="219" t="s">
        <v>932</v>
      </c>
      <c r="BA25" s="189"/>
      <c r="BB25" s="190" t="s">
        <v>1015</v>
      </c>
      <c r="BC25" s="195" t="s">
        <v>1016</v>
      </c>
      <c r="BD25" s="195" t="s">
        <v>26</v>
      </c>
      <c r="BE25" s="195" t="s">
        <v>1017</v>
      </c>
      <c r="BF25" s="196">
        <v>44499</v>
      </c>
      <c r="BG25" s="196">
        <v>44377</v>
      </c>
      <c r="BH25" s="190" t="s">
        <v>1018</v>
      </c>
      <c r="BI25" s="181"/>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row>
    <row r="26" spans="1:93" ht="78.75" customHeight="1">
      <c r="A26" s="396"/>
      <c r="B26" s="398"/>
      <c r="C26" s="398"/>
      <c r="D26" s="398"/>
      <c r="E26" s="398"/>
      <c r="F26" s="190" t="s">
        <v>1019</v>
      </c>
      <c r="G26" s="398"/>
      <c r="H26" s="407"/>
      <c r="I26" s="398"/>
      <c r="J26" s="396"/>
      <c r="K26" s="409"/>
      <c r="L26" s="411"/>
      <c r="M26" s="405"/>
      <c r="N26" s="405"/>
      <c r="O26" s="405"/>
      <c r="P26" s="405"/>
      <c r="Q26" s="405"/>
      <c r="R26" s="405"/>
      <c r="S26" s="405"/>
      <c r="T26" s="405"/>
      <c r="U26" s="405"/>
      <c r="V26" s="405"/>
      <c r="W26" s="405"/>
      <c r="X26" s="405"/>
      <c r="Y26" s="405"/>
      <c r="Z26" s="405"/>
      <c r="AA26" s="405"/>
      <c r="AB26" s="405"/>
      <c r="AC26" s="405"/>
      <c r="AD26" s="405"/>
      <c r="AE26" s="405"/>
      <c r="AF26" s="417"/>
      <c r="AG26" s="217">
        <f t="shared" si="4"/>
        <v>5</v>
      </c>
      <c r="AH26" s="409"/>
      <c r="AI26" s="411"/>
      <c r="AJ26" s="415"/>
      <c r="AK26" s="181">
        <v>2</v>
      </c>
      <c r="AL26" s="182" t="s">
        <v>1020</v>
      </c>
      <c r="AM26" s="183" t="s">
        <v>106</v>
      </c>
      <c r="AN26" s="184" t="s">
        <v>117</v>
      </c>
      <c r="AO26" s="184" t="s">
        <v>928</v>
      </c>
      <c r="AP26" s="185" t="str">
        <f t="shared" si="5"/>
        <v>40%</v>
      </c>
      <c r="AQ26" s="184" t="s">
        <v>929</v>
      </c>
      <c r="AR26" s="184" t="s">
        <v>950</v>
      </c>
      <c r="AS26" s="184" t="s">
        <v>931</v>
      </c>
      <c r="AT26" s="186">
        <f>IFERROR(IF(AND(AM25="Probabilidad",AM26="Probabilidad"),(AV25-(+AV25*AP26)),IF(AM26="Probabilidad",(L25-(+L25*AP26)),IF(AM26="Impacto",AV25,""))),"")</f>
        <v>0.14399999999999999</v>
      </c>
      <c r="AU26" s="187" t="str">
        <f t="shared" si="0"/>
        <v>Muy Baja</v>
      </c>
      <c r="AV26" s="218">
        <f t="shared" si="1"/>
        <v>0.14399999999999999</v>
      </c>
      <c r="AW26" s="187" t="str">
        <f t="shared" si="2"/>
        <v>Catastrófico</v>
      </c>
      <c r="AX26" s="218">
        <f>IFERROR(IF(AND(AM25="Impacto",AM26="Impacto"),(AX25-(+AX25*AP26)),IF(AM26="Impacto",(AI25-(+AI25*AP26)),IF(AM26="Probabilidad",AX25,""))),"")</f>
        <v>1</v>
      </c>
      <c r="AY26" s="188" t="str">
        <f t="shared" si="3"/>
        <v>Extremo</v>
      </c>
      <c r="AZ26" s="219" t="s">
        <v>932</v>
      </c>
      <c r="BA26" s="189"/>
      <c r="BB26" s="190" t="s">
        <v>1015</v>
      </c>
      <c r="BC26" s="195" t="s">
        <v>1016</v>
      </c>
      <c r="BD26" s="195" t="s">
        <v>26</v>
      </c>
      <c r="BE26" s="195" t="s">
        <v>1017</v>
      </c>
      <c r="BF26" s="196">
        <v>44561</v>
      </c>
      <c r="BG26" s="196">
        <v>44377</v>
      </c>
      <c r="BH26" s="190" t="s">
        <v>1018</v>
      </c>
      <c r="BI26" s="181"/>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row>
    <row r="27" spans="1:93" ht="78.75" customHeight="1">
      <c r="A27" s="396"/>
      <c r="B27" s="398"/>
      <c r="C27" s="398"/>
      <c r="D27" s="398"/>
      <c r="E27" s="398"/>
      <c r="F27" s="209" t="s">
        <v>1021</v>
      </c>
      <c r="G27" s="190" t="s">
        <v>1022</v>
      </c>
      <c r="H27" s="407"/>
      <c r="I27" s="398"/>
      <c r="J27" s="396"/>
      <c r="K27" s="409"/>
      <c r="L27" s="411"/>
      <c r="M27" s="405"/>
      <c r="N27" s="405"/>
      <c r="O27" s="405"/>
      <c r="P27" s="405"/>
      <c r="Q27" s="405"/>
      <c r="R27" s="405"/>
      <c r="S27" s="405"/>
      <c r="T27" s="405"/>
      <c r="U27" s="405"/>
      <c r="V27" s="405"/>
      <c r="W27" s="405"/>
      <c r="X27" s="405"/>
      <c r="Y27" s="405"/>
      <c r="Z27" s="405"/>
      <c r="AA27" s="405"/>
      <c r="AB27" s="405"/>
      <c r="AC27" s="405"/>
      <c r="AD27" s="405"/>
      <c r="AE27" s="405"/>
      <c r="AF27" s="417"/>
      <c r="AG27" s="217">
        <f t="shared" si="4"/>
        <v>5</v>
      </c>
      <c r="AH27" s="409"/>
      <c r="AI27" s="411"/>
      <c r="AJ27" s="415"/>
      <c r="AK27" s="181">
        <v>3</v>
      </c>
      <c r="AL27" s="182" t="s">
        <v>1023</v>
      </c>
      <c r="AM27" s="183" t="s">
        <v>106</v>
      </c>
      <c r="AN27" s="184" t="s">
        <v>138</v>
      </c>
      <c r="AO27" s="184" t="s">
        <v>928</v>
      </c>
      <c r="AP27" s="185" t="str">
        <f t="shared" si="5"/>
        <v>30%</v>
      </c>
      <c r="AQ27" s="184" t="s">
        <v>1024</v>
      </c>
      <c r="AR27" s="184" t="s">
        <v>950</v>
      </c>
      <c r="AS27" s="184" t="s">
        <v>931</v>
      </c>
      <c r="AT27" s="186">
        <f>IFERROR(IF(AND(AM26="Probabilidad",AM27="Probabilidad"),(AV26-(+AV26*AP27)),IF(AND(AM26="Impacto",AM27="Probabilidad"),(AV25-(+AV25*AP27)),IF(AM27="Impacto",AV26,""))),"")</f>
        <v>0.1008</v>
      </c>
      <c r="AU27" s="187" t="str">
        <f t="shared" si="0"/>
        <v>Muy Baja</v>
      </c>
      <c r="AV27" s="218">
        <f t="shared" si="1"/>
        <v>0.1008</v>
      </c>
      <c r="AW27" s="187" t="str">
        <f t="shared" si="2"/>
        <v>Catastrófico</v>
      </c>
      <c r="AX27" s="218">
        <f>IFERROR(IF(AND(AM26="Impacto",AM27="Impacto"),(AX26-(+AX26*AP27)),IF(AND(AM26="Probabilidad",AM27="Impacto"),(AX25-(+AX25*AP27)),IF(AM27="Probabilidad",AX26,""))),"")</f>
        <v>1</v>
      </c>
      <c r="AY27" s="188" t="str">
        <f t="shared" si="3"/>
        <v>Extremo</v>
      </c>
      <c r="AZ27" s="219" t="s">
        <v>932</v>
      </c>
      <c r="BA27" s="189"/>
      <c r="BB27" s="190" t="s">
        <v>1025</v>
      </c>
      <c r="BC27" s="190" t="s">
        <v>1026</v>
      </c>
      <c r="BD27" s="195" t="s">
        <v>26</v>
      </c>
      <c r="BE27" s="195" t="s">
        <v>1017</v>
      </c>
      <c r="BF27" s="196">
        <v>44561</v>
      </c>
      <c r="BG27" s="196">
        <v>44377</v>
      </c>
      <c r="BH27" s="190" t="s">
        <v>1018</v>
      </c>
      <c r="BI27" s="181"/>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row>
    <row r="28" spans="1:93" ht="78.75" customHeight="1">
      <c r="A28" s="395">
        <v>8</v>
      </c>
      <c r="B28" s="397" t="s">
        <v>320</v>
      </c>
      <c r="C28" s="398" t="s">
        <v>1027</v>
      </c>
      <c r="D28" s="398" t="s">
        <v>1028</v>
      </c>
      <c r="E28" s="397" t="s">
        <v>945</v>
      </c>
      <c r="F28" s="397" t="s">
        <v>1029</v>
      </c>
      <c r="G28" s="190" t="s">
        <v>1030</v>
      </c>
      <c r="H28" s="406" t="s">
        <v>1031</v>
      </c>
      <c r="I28" s="397" t="s">
        <v>925</v>
      </c>
      <c r="J28" s="395">
        <v>1000</v>
      </c>
      <c r="K28" s="408" t="str">
        <f>IF(J28&lt;=0,"",IF(J28&lt;=2,"Muy Baja",IF(J28&lt;=24,"Baja",IF(J28&lt;=500,"Media",IF(J28&lt;=5000,"Alta","Muy Alta")))))</f>
        <v>Alta</v>
      </c>
      <c r="L28" s="410">
        <f>IF(K28="","",IF(K28="Muy Baja",0.2,IF(K28="Baja",0.4,IF(K28="Media",0.6,IF(K28="Alta",0.8,IF(K28="Muy Alta",1,))))))</f>
        <v>0.8</v>
      </c>
      <c r="M28" s="404" t="s">
        <v>71</v>
      </c>
      <c r="N28" s="404" t="s">
        <v>71</v>
      </c>
      <c r="O28" s="404" t="s">
        <v>71</v>
      </c>
      <c r="P28" s="404" t="s">
        <v>71</v>
      </c>
      <c r="Q28" s="404" t="s">
        <v>71</v>
      </c>
      <c r="R28" s="404" t="s">
        <v>71</v>
      </c>
      <c r="S28" s="404" t="s">
        <v>926</v>
      </c>
      <c r="T28" s="404" t="s">
        <v>71</v>
      </c>
      <c r="U28" s="404" t="s">
        <v>71</v>
      </c>
      <c r="V28" s="404" t="s">
        <v>71</v>
      </c>
      <c r="W28" s="404" t="s">
        <v>926</v>
      </c>
      <c r="X28" s="404" t="s">
        <v>926</v>
      </c>
      <c r="Y28" s="404" t="s">
        <v>926</v>
      </c>
      <c r="Z28" s="404" t="s">
        <v>71</v>
      </c>
      <c r="AA28" s="404" t="s">
        <v>926</v>
      </c>
      <c r="AB28" s="404" t="s">
        <v>71</v>
      </c>
      <c r="AC28" s="404" t="s">
        <v>71</v>
      </c>
      <c r="AD28" s="404" t="s">
        <v>71</v>
      </c>
      <c r="AE28" s="404" t="s">
        <v>71</v>
      </c>
      <c r="AF28" s="416">
        <f>IF(AB28="Si","19",COUNTIF(M28:AE28,"si"))</f>
        <v>5</v>
      </c>
      <c r="AG28" s="217">
        <f t="shared" si="4"/>
        <v>5</v>
      </c>
      <c r="AH28" s="408" t="str">
        <f>IF(AG28=5,"Moderado",IF(AG28=10,"Mayor",IF(AG28=20,"Catastrófico",0)))</f>
        <v>Moderado</v>
      </c>
      <c r="AI28" s="410">
        <f>IF(AH28="","",IF(AH28="Leve",0.2,IF(AH28="Menor",0.4,IF(AH28="Moderado",0.6,IF(AH28="Mayor",0.8,IF(AH28="Catastrófico",1,))))))</f>
        <v>0.6</v>
      </c>
      <c r="AJ28" s="414"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181">
        <v>1</v>
      </c>
      <c r="AL28" s="182" t="s">
        <v>1032</v>
      </c>
      <c r="AM28" s="183" t="s">
        <v>106</v>
      </c>
      <c r="AN28" s="184" t="s">
        <v>117</v>
      </c>
      <c r="AO28" s="184" t="s">
        <v>928</v>
      </c>
      <c r="AP28" s="185" t="str">
        <f t="shared" si="5"/>
        <v>40%</v>
      </c>
      <c r="AQ28" s="184" t="s">
        <v>929</v>
      </c>
      <c r="AR28" s="184" t="s">
        <v>950</v>
      </c>
      <c r="AS28" s="184" t="s">
        <v>931</v>
      </c>
      <c r="AT28" s="186">
        <f>IFERROR(IF(AM28="Probabilidad",(L28-(+L28*AP28)),IF(AM28="Impacto",L28,"")),"")</f>
        <v>0.48</v>
      </c>
      <c r="AU28" s="187" t="str">
        <f t="shared" si="0"/>
        <v>Media</v>
      </c>
      <c r="AV28" s="218">
        <f t="shared" si="1"/>
        <v>0.48</v>
      </c>
      <c r="AW28" s="187" t="str">
        <f t="shared" si="2"/>
        <v>Moderado</v>
      </c>
      <c r="AX28" s="218">
        <f>IFERROR(IF(AM28="Impacto",(AI28-(+AI28*AP28)),IF(AM28="Probabilidad",AI28,"")),"")</f>
        <v>0.6</v>
      </c>
      <c r="AY28" s="188" t="str">
        <f t="shared" si="3"/>
        <v>Moderado</v>
      </c>
      <c r="AZ28" s="219" t="s">
        <v>932</v>
      </c>
      <c r="BA28" s="189"/>
      <c r="BB28" s="190" t="s">
        <v>1033</v>
      </c>
      <c r="BC28" s="190" t="s">
        <v>1034</v>
      </c>
      <c r="BD28" s="190" t="s">
        <v>1035</v>
      </c>
      <c r="BE28" s="190" t="s">
        <v>1033</v>
      </c>
      <c r="BF28" s="197">
        <v>44379</v>
      </c>
      <c r="BG28" s="197">
        <v>44561</v>
      </c>
      <c r="BH28" s="190">
        <v>3836</v>
      </c>
      <c r="BI28" s="181"/>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row>
    <row r="29" spans="1:93" ht="78.75" customHeight="1">
      <c r="A29" s="396"/>
      <c r="B29" s="398"/>
      <c r="C29" s="398"/>
      <c r="D29" s="398"/>
      <c r="E29" s="398"/>
      <c r="F29" s="398"/>
      <c r="G29" s="397" t="s">
        <v>1036</v>
      </c>
      <c r="H29" s="407"/>
      <c r="I29" s="398"/>
      <c r="J29" s="396"/>
      <c r="K29" s="409"/>
      <c r="L29" s="411"/>
      <c r="M29" s="405"/>
      <c r="N29" s="405"/>
      <c r="O29" s="405"/>
      <c r="P29" s="405"/>
      <c r="Q29" s="405"/>
      <c r="R29" s="405"/>
      <c r="S29" s="405"/>
      <c r="T29" s="405"/>
      <c r="U29" s="405"/>
      <c r="V29" s="405"/>
      <c r="W29" s="405"/>
      <c r="X29" s="405"/>
      <c r="Y29" s="405"/>
      <c r="Z29" s="405"/>
      <c r="AA29" s="405"/>
      <c r="AB29" s="405"/>
      <c r="AC29" s="405"/>
      <c r="AD29" s="405"/>
      <c r="AE29" s="405"/>
      <c r="AF29" s="417"/>
      <c r="AG29" s="418">
        <f t="shared" si="4"/>
        <v>5</v>
      </c>
      <c r="AH29" s="409"/>
      <c r="AI29" s="411"/>
      <c r="AJ29" s="415"/>
      <c r="AK29" s="395">
        <v>2</v>
      </c>
      <c r="AL29" s="431" t="s">
        <v>1037</v>
      </c>
      <c r="AM29" s="433" t="s">
        <v>106</v>
      </c>
      <c r="AN29" s="426" t="s">
        <v>117</v>
      </c>
      <c r="AO29" s="426" t="s">
        <v>928</v>
      </c>
      <c r="AP29" s="422" t="str">
        <f t="shared" si="5"/>
        <v>40%</v>
      </c>
      <c r="AQ29" s="426" t="s">
        <v>929</v>
      </c>
      <c r="AR29" s="426" t="s">
        <v>950</v>
      </c>
      <c r="AS29" s="426" t="s">
        <v>931</v>
      </c>
      <c r="AT29" s="428">
        <f>IFERROR(IF(AND(AM28="Probabilidad",AM29="Probabilidad"),(AV28-(+AV28*AP29)),IF(AM29="Probabilidad",(L28-(+L28*AP29)),IF(AM29="Impacto",AV28,""))),"")</f>
        <v>0.28799999999999998</v>
      </c>
      <c r="AU29" s="420" t="str">
        <f t="shared" si="0"/>
        <v>Baja</v>
      </c>
      <c r="AV29" s="422">
        <f t="shared" si="1"/>
        <v>0.28799999999999998</v>
      </c>
      <c r="AW29" s="420" t="str">
        <f t="shared" si="2"/>
        <v>Moderado</v>
      </c>
      <c r="AX29" s="422">
        <f>IFERROR(IF(AND(AM28="Impacto",AM29="Impacto"),(AX28-(+AX28*AP29)),IF(AM29="Impacto",(AI28-(+AI28*AP29)),IF(AM29="Probabilidad",AX28,""))),"")</f>
        <v>0.6</v>
      </c>
      <c r="AY29" s="424" t="str">
        <f t="shared" si="3"/>
        <v>Moderado</v>
      </c>
      <c r="AZ29" s="426" t="s">
        <v>932</v>
      </c>
      <c r="BA29" s="189"/>
      <c r="BB29" s="190" t="s">
        <v>1038</v>
      </c>
      <c r="BC29" s="190" t="s">
        <v>1034</v>
      </c>
      <c r="BD29" s="190" t="s">
        <v>1039</v>
      </c>
      <c r="BE29" s="190" t="s">
        <v>1038</v>
      </c>
      <c r="BF29" s="197">
        <v>44380</v>
      </c>
      <c r="BG29" s="197">
        <v>44562</v>
      </c>
      <c r="BH29" s="190">
        <v>3836</v>
      </c>
      <c r="BI29" s="181"/>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row>
    <row r="30" spans="1:93" ht="48.75" customHeight="1">
      <c r="A30" s="396"/>
      <c r="B30" s="398"/>
      <c r="C30" s="399"/>
      <c r="D30" s="399"/>
      <c r="E30" s="398"/>
      <c r="F30" s="399"/>
      <c r="G30" s="399"/>
      <c r="H30" s="407"/>
      <c r="I30" s="398"/>
      <c r="J30" s="396"/>
      <c r="K30" s="409"/>
      <c r="L30" s="411"/>
      <c r="M30" s="405"/>
      <c r="N30" s="405"/>
      <c r="O30" s="405"/>
      <c r="P30" s="405"/>
      <c r="Q30" s="405"/>
      <c r="R30" s="405"/>
      <c r="S30" s="405"/>
      <c r="T30" s="405"/>
      <c r="U30" s="405"/>
      <c r="V30" s="405"/>
      <c r="W30" s="405"/>
      <c r="X30" s="405"/>
      <c r="Y30" s="405"/>
      <c r="Z30" s="405"/>
      <c r="AA30" s="405"/>
      <c r="AB30" s="405"/>
      <c r="AC30" s="405"/>
      <c r="AD30" s="405"/>
      <c r="AE30" s="405"/>
      <c r="AF30" s="417"/>
      <c r="AG30" s="419"/>
      <c r="AH30" s="409"/>
      <c r="AI30" s="411"/>
      <c r="AJ30" s="415"/>
      <c r="AK30" s="430"/>
      <c r="AL30" s="432"/>
      <c r="AM30" s="434"/>
      <c r="AN30" s="427"/>
      <c r="AO30" s="427"/>
      <c r="AP30" s="423"/>
      <c r="AQ30" s="427"/>
      <c r="AR30" s="427"/>
      <c r="AS30" s="427"/>
      <c r="AT30" s="429"/>
      <c r="AU30" s="421"/>
      <c r="AV30" s="423"/>
      <c r="AW30" s="421"/>
      <c r="AX30" s="423"/>
      <c r="AY30" s="425"/>
      <c r="AZ30" s="427"/>
      <c r="BA30" s="189"/>
      <c r="BB30" s="190" t="s">
        <v>1040</v>
      </c>
      <c r="BC30" s="190" t="s">
        <v>1034</v>
      </c>
      <c r="BD30" s="190" t="s">
        <v>1041</v>
      </c>
      <c r="BE30" s="190" t="s">
        <v>1040</v>
      </c>
      <c r="BF30" s="197">
        <v>44381</v>
      </c>
      <c r="BG30" s="197">
        <v>44563</v>
      </c>
      <c r="BH30" s="190">
        <v>3836</v>
      </c>
      <c r="BI30" s="181"/>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row>
    <row r="31" spans="1:93" ht="108" customHeight="1">
      <c r="A31" s="395">
        <v>9</v>
      </c>
      <c r="B31" s="397" t="s">
        <v>1042</v>
      </c>
      <c r="C31" s="397" t="s">
        <v>1043</v>
      </c>
      <c r="D31" s="397" t="s">
        <v>1044</v>
      </c>
      <c r="E31" s="397" t="s">
        <v>945</v>
      </c>
      <c r="F31" s="397" t="s">
        <v>1045</v>
      </c>
      <c r="G31" s="190" t="s">
        <v>1046</v>
      </c>
      <c r="H31" s="406" t="s">
        <v>1047</v>
      </c>
      <c r="I31" s="397" t="s">
        <v>925</v>
      </c>
      <c r="J31" s="395">
        <v>50</v>
      </c>
      <c r="K31" s="408" t="str">
        <f>IF(J31&lt;=0,"",IF(J31&lt;=2,"Muy Baja",IF(J31&lt;=24,"Baja",IF(J31&lt;=500,"Media",IF(J31&lt;=5000,"Alta","Muy Alta")))))</f>
        <v>Media</v>
      </c>
      <c r="L31" s="410">
        <f>IF(K31="","",IF(K31="Muy Baja",0.2,IF(K31="Baja",0.4,IF(K31="Media",0.6,IF(K31="Alta",0.8,IF(K31="Muy Alta",1,))))))</f>
        <v>0.6</v>
      </c>
      <c r="M31" s="404" t="s">
        <v>926</v>
      </c>
      <c r="N31" s="404" t="s">
        <v>71</v>
      </c>
      <c r="O31" s="404" t="s">
        <v>926</v>
      </c>
      <c r="P31" s="404" t="s">
        <v>926</v>
      </c>
      <c r="Q31" s="404" t="s">
        <v>71</v>
      </c>
      <c r="R31" s="404" t="s">
        <v>926</v>
      </c>
      <c r="S31" s="404" t="s">
        <v>71</v>
      </c>
      <c r="T31" s="404" t="s">
        <v>71</v>
      </c>
      <c r="U31" s="404" t="s">
        <v>926</v>
      </c>
      <c r="V31" s="404" t="s">
        <v>926</v>
      </c>
      <c r="W31" s="404" t="s">
        <v>926</v>
      </c>
      <c r="X31" s="404" t="s">
        <v>926</v>
      </c>
      <c r="Y31" s="404" t="s">
        <v>926</v>
      </c>
      <c r="Z31" s="404" t="s">
        <v>926</v>
      </c>
      <c r="AA31" s="404" t="s">
        <v>926</v>
      </c>
      <c r="AB31" s="404" t="s">
        <v>71</v>
      </c>
      <c r="AC31" s="404" t="s">
        <v>926</v>
      </c>
      <c r="AD31" s="404" t="s">
        <v>926</v>
      </c>
      <c r="AE31" s="404" t="s">
        <v>71</v>
      </c>
      <c r="AF31" s="416">
        <f>IF(AB31="Si","19",COUNTIF(M31:AE31,"si"))</f>
        <v>13</v>
      </c>
      <c r="AG31" s="217">
        <f t="shared" si="4"/>
        <v>20</v>
      </c>
      <c r="AH31" s="408" t="str">
        <f>IF(AG31=5,"Moderado",IF(AG31=10,"Mayor",IF(AG31=20,"Catastrófico",0)))</f>
        <v>Catastrófico</v>
      </c>
      <c r="AI31" s="410">
        <f>IF(AH31="","",IF(AH31="Leve",0.2,IF(AH31="Menor",0.4,IF(AH31="Moderado",0.6,IF(AH31="Mayor",0.8,IF(AH31="Catastrófico",1,))))))</f>
        <v>1</v>
      </c>
      <c r="AJ31" s="414"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181">
        <v>1</v>
      </c>
      <c r="AL31" s="182" t="s">
        <v>1048</v>
      </c>
      <c r="AM31" s="183" t="s">
        <v>106</v>
      </c>
      <c r="AN31" s="184" t="s">
        <v>117</v>
      </c>
      <c r="AO31" s="184" t="s">
        <v>928</v>
      </c>
      <c r="AP31" s="185" t="str">
        <f t="shared" si="5"/>
        <v>40%</v>
      </c>
      <c r="AQ31" s="184" t="s">
        <v>929</v>
      </c>
      <c r="AR31" s="184" t="s">
        <v>950</v>
      </c>
      <c r="AS31" s="184" t="s">
        <v>931</v>
      </c>
      <c r="AT31" s="186">
        <v>0.3</v>
      </c>
      <c r="AU31" s="187" t="str">
        <f t="shared" si="0"/>
        <v>Baja</v>
      </c>
      <c r="AV31" s="218">
        <f t="shared" si="1"/>
        <v>0.3</v>
      </c>
      <c r="AW31" s="187" t="str">
        <f t="shared" si="2"/>
        <v>Moderado</v>
      </c>
      <c r="AX31" s="218">
        <v>0.6</v>
      </c>
      <c r="AY31" s="188" t="str">
        <f t="shared" si="3"/>
        <v>Moderado</v>
      </c>
      <c r="AZ31" s="219" t="s">
        <v>932</v>
      </c>
      <c r="BA31" s="189"/>
      <c r="BB31" s="190" t="s">
        <v>1049</v>
      </c>
      <c r="BC31" s="190" t="s">
        <v>1050</v>
      </c>
      <c r="BD31" s="190" t="s">
        <v>1051</v>
      </c>
      <c r="BE31" s="190" t="s">
        <v>1049</v>
      </c>
      <c r="BF31" s="197" t="s">
        <v>1052</v>
      </c>
      <c r="BG31" s="197" t="s">
        <v>428</v>
      </c>
      <c r="BH31" s="190">
        <v>3897</v>
      </c>
      <c r="BI31" s="181"/>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row>
    <row r="32" spans="1:93" ht="100.5" customHeight="1">
      <c r="A32" s="396"/>
      <c r="B32" s="398"/>
      <c r="C32" s="399"/>
      <c r="D32" s="399"/>
      <c r="E32" s="398"/>
      <c r="F32" s="399"/>
      <c r="G32" s="209" t="s">
        <v>1053</v>
      </c>
      <c r="H32" s="407"/>
      <c r="I32" s="398"/>
      <c r="J32" s="396"/>
      <c r="K32" s="409"/>
      <c r="L32" s="411"/>
      <c r="M32" s="405"/>
      <c r="N32" s="405"/>
      <c r="O32" s="405"/>
      <c r="P32" s="405"/>
      <c r="Q32" s="405"/>
      <c r="R32" s="405"/>
      <c r="S32" s="405"/>
      <c r="T32" s="405"/>
      <c r="U32" s="405"/>
      <c r="V32" s="405"/>
      <c r="W32" s="405"/>
      <c r="X32" s="405"/>
      <c r="Y32" s="405"/>
      <c r="Z32" s="405"/>
      <c r="AA32" s="405"/>
      <c r="AB32" s="405"/>
      <c r="AC32" s="405"/>
      <c r="AD32" s="405"/>
      <c r="AE32" s="405"/>
      <c r="AF32" s="417"/>
      <c r="AG32" s="217">
        <f t="shared" si="4"/>
        <v>5</v>
      </c>
      <c r="AH32" s="409"/>
      <c r="AI32" s="411"/>
      <c r="AJ32" s="415"/>
      <c r="AK32" s="181">
        <v>2</v>
      </c>
      <c r="AL32" s="182" t="s">
        <v>1054</v>
      </c>
      <c r="AM32" s="183" t="s">
        <v>106</v>
      </c>
      <c r="AN32" s="184" t="s">
        <v>117</v>
      </c>
      <c r="AO32" s="184" t="s">
        <v>928</v>
      </c>
      <c r="AP32" s="185" t="str">
        <f t="shared" si="5"/>
        <v>40%</v>
      </c>
      <c r="AQ32" s="184" t="s">
        <v>929</v>
      </c>
      <c r="AR32" s="184" t="s">
        <v>950</v>
      </c>
      <c r="AS32" s="184" t="s">
        <v>931</v>
      </c>
      <c r="AT32" s="186">
        <v>0.21</v>
      </c>
      <c r="AU32" s="187" t="str">
        <f t="shared" si="0"/>
        <v>Baja</v>
      </c>
      <c r="AV32" s="218">
        <f t="shared" si="1"/>
        <v>0.21</v>
      </c>
      <c r="AW32" s="187" t="str">
        <f t="shared" si="2"/>
        <v>Moderado</v>
      </c>
      <c r="AX32" s="218">
        <v>0.6</v>
      </c>
      <c r="AY32" s="188" t="str">
        <f t="shared" si="3"/>
        <v>Moderado</v>
      </c>
      <c r="AZ32" s="219" t="s">
        <v>932</v>
      </c>
      <c r="BA32" s="189"/>
      <c r="BB32" s="190" t="s">
        <v>1055</v>
      </c>
      <c r="BC32" s="190" t="s">
        <v>1056</v>
      </c>
      <c r="BD32" s="190" t="s">
        <v>1057</v>
      </c>
      <c r="BE32" s="190" t="s">
        <v>1055</v>
      </c>
      <c r="BF32" s="197" t="s">
        <v>1052</v>
      </c>
      <c r="BG32" s="197" t="s">
        <v>428</v>
      </c>
      <c r="BH32" s="190">
        <v>3897</v>
      </c>
      <c r="BI32" s="181"/>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row>
    <row r="33" spans="1:93" ht="99" customHeight="1">
      <c r="A33" s="395">
        <v>10</v>
      </c>
      <c r="B33" s="397" t="s">
        <v>1042</v>
      </c>
      <c r="C33" s="397" t="s">
        <v>1043</v>
      </c>
      <c r="D33" s="397" t="s">
        <v>1044</v>
      </c>
      <c r="E33" s="397" t="s">
        <v>945</v>
      </c>
      <c r="F33" s="397" t="s">
        <v>1058</v>
      </c>
      <c r="G33" s="190" t="s">
        <v>1059</v>
      </c>
      <c r="H33" s="406" t="s">
        <v>1060</v>
      </c>
      <c r="I33" s="397" t="s">
        <v>925</v>
      </c>
      <c r="J33" s="395">
        <v>20</v>
      </c>
      <c r="K33" s="408" t="str">
        <f>IF(J33&lt;=0,"",IF(J33&lt;=2,"Muy Baja",IF(J33&lt;=24,"Baja",IF(J33&lt;=500,"Media",IF(J33&lt;=5000,"Alta","Muy Alta")))))</f>
        <v>Baja</v>
      </c>
      <c r="L33" s="410">
        <f>IF(K33="","",IF(K33="Muy Baja",0.2,IF(K33="Baja",0.4,IF(K33="Media",0.6,IF(K33="Alta",0.8,IF(K33="Muy Alta",1,))))))</f>
        <v>0.4</v>
      </c>
      <c r="M33" s="404" t="s">
        <v>926</v>
      </c>
      <c r="N33" s="404" t="s">
        <v>926</v>
      </c>
      <c r="O33" s="404" t="s">
        <v>926</v>
      </c>
      <c r="P33" s="404" t="s">
        <v>926</v>
      </c>
      <c r="Q33" s="404" t="s">
        <v>926</v>
      </c>
      <c r="R33" s="404" t="s">
        <v>926</v>
      </c>
      <c r="S33" s="404" t="s">
        <v>71</v>
      </c>
      <c r="T33" s="404" t="s">
        <v>71</v>
      </c>
      <c r="U33" s="404" t="s">
        <v>926</v>
      </c>
      <c r="V33" s="404" t="s">
        <v>926</v>
      </c>
      <c r="W33" s="404" t="s">
        <v>926</v>
      </c>
      <c r="X33" s="404" t="s">
        <v>926</v>
      </c>
      <c r="Y33" s="404" t="s">
        <v>926</v>
      </c>
      <c r="Z33" s="404" t="s">
        <v>926</v>
      </c>
      <c r="AA33" s="404" t="s">
        <v>926</v>
      </c>
      <c r="AB33" s="404" t="s">
        <v>71</v>
      </c>
      <c r="AC33" s="404" t="s">
        <v>71</v>
      </c>
      <c r="AD33" s="404" t="s">
        <v>71</v>
      </c>
      <c r="AE33" s="404" t="s">
        <v>71</v>
      </c>
      <c r="AF33" s="416">
        <f>IF(AB33="Si","19",COUNTIF(M33:AE33,"si"))</f>
        <v>13</v>
      </c>
      <c r="AG33" s="217">
        <f t="shared" si="4"/>
        <v>20</v>
      </c>
      <c r="AH33" s="408" t="str">
        <f>IF(AG33=5,"Moderado",IF(AG33=10,"Mayor",IF(AG33=20,"Catastrófico",0)))</f>
        <v>Catastrófico</v>
      </c>
      <c r="AI33" s="410">
        <f>IF(AH33="","",IF(AH33="Leve",0.2,IF(AH33="Menor",0.4,IF(AH33="Moderado",0.6,IF(AH33="Mayor",0.8,IF(AH33="Catastrófico",1,))))))</f>
        <v>1</v>
      </c>
      <c r="AJ33" s="414"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181">
        <v>1</v>
      </c>
      <c r="AL33" s="182" t="s">
        <v>1061</v>
      </c>
      <c r="AM33" s="183" t="s">
        <v>106</v>
      </c>
      <c r="AN33" s="184" t="s">
        <v>117</v>
      </c>
      <c r="AO33" s="184" t="s">
        <v>928</v>
      </c>
      <c r="AP33" s="185" t="str">
        <f t="shared" si="5"/>
        <v>40%</v>
      </c>
      <c r="AQ33" s="184" t="s">
        <v>929</v>
      </c>
      <c r="AR33" s="184" t="s">
        <v>950</v>
      </c>
      <c r="AS33" s="184" t="s">
        <v>931</v>
      </c>
      <c r="AT33" s="186">
        <v>0.12</v>
      </c>
      <c r="AU33" s="187" t="str">
        <f t="shared" si="0"/>
        <v>Muy Baja</v>
      </c>
      <c r="AV33" s="218">
        <f t="shared" si="1"/>
        <v>0.12</v>
      </c>
      <c r="AW33" s="187" t="str">
        <f t="shared" si="2"/>
        <v>Moderado</v>
      </c>
      <c r="AX33" s="218">
        <v>0.6</v>
      </c>
      <c r="AY33" s="188" t="str">
        <f t="shared" si="3"/>
        <v>Moderado</v>
      </c>
      <c r="AZ33" s="219" t="s">
        <v>932</v>
      </c>
      <c r="BA33" s="189"/>
      <c r="BB33" s="190" t="s">
        <v>1062</v>
      </c>
      <c r="BC33" s="190" t="s">
        <v>1056</v>
      </c>
      <c r="BD33" s="190" t="s">
        <v>1057</v>
      </c>
      <c r="BE33" s="190" t="s">
        <v>1055</v>
      </c>
      <c r="BF33" s="197" t="s">
        <v>1052</v>
      </c>
      <c r="BG33" s="197" t="s">
        <v>428</v>
      </c>
      <c r="BH33" s="190">
        <v>3898</v>
      </c>
      <c r="BI33" s="181"/>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row>
    <row r="34" spans="1:93" ht="102" customHeight="1">
      <c r="A34" s="396"/>
      <c r="B34" s="398"/>
      <c r="C34" s="398"/>
      <c r="D34" s="398"/>
      <c r="E34" s="398"/>
      <c r="F34" s="399"/>
      <c r="G34" s="209" t="s">
        <v>1063</v>
      </c>
      <c r="H34" s="407"/>
      <c r="I34" s="398"/>
      <c r="J34" s="396"/>
      <c r="K34" s="409"/>
      <c r="L34" s="411"/>
      <c r="M34" s="405"/>
      <c r="N34" s="405"/>
      <c r="O34" s="405"/>
      <c r="P34" s="405"/>
      <c r="Q34" s="405"/>
      <c r="R34" s="405"/>
      <c r="S34" s="405"/>
      <c r="T34" s="405"/>
      <c r="U34" s="405"/>
      <c r="V34" s="405"/>
      <c r="W34" s="405"/>
      <c r="X34" s="405"/>
      <c r="Y34" s="405"/>
      <c r="Z34" s="405"/>
      <c r="AA34" s="405"/>
      <c r="AB34" s="405"/>
      <c r="AC34" s="405"/>
      <c r="AD34" s="405"/>
      <c r="AE34" s="405"/>
      <c r="AF34" s="417"/>
      <c r="AG34" s="217">
        <f t="shared" si="4"/>
        <v>5</v>
      </c>
      <c r="AH34" s="409"/>
      <c r="AI34" s="411"/>
      <c r="AJ34" s="415"/>
      <c r="AK34" s="181">
        <v>2</v>
      </c>
      <c r="AL34" s="182" t="s">
        <v>1064</v>
      </c>
      <c r="AM34" s="183" t="s">
        <v>106</v>
      </c>
      <c r="AN34" s="184" t="s">
        <v>117</v>
      </c>
      <c r="AO34" s="184" t="s">
        <v>928</v>
      </c>
      <c r="AP34" s="185" t="str">
        <f t="shared" si="5"/>
        <v>40%</v>
      </c>
      <c r="AQ34" s="184" t="s">
        <v>929</v>
      </c>
      <c r="AR34" s="184" t="s">
        <v>950</v>
      </c>
      <c r="AS34" s="184" t="s">
        <v>931</v>
      </c>
      <c r="AT34" s="186">
        <f>IFERROR(IF(AND(AM33="Probabilidad",AM34="Probabilidad"),(AV33-(+AV33*AP34)),IF(AM34="Probabilidad",(L33-(+L33*AP34)),IF(AM34="Impacto",AV33,""))),"")</f>
        <v>7.1999999999999995E-2</v>
      </c>
      <c r="AU34" s="187" t="str">
        <f t="shared" si="0"/>
        <v>Muy Baja</v>
      </c>
      <c r="AV34" s="218">
        <f t="shared" si="1"/>
        <v>7.1999999999999995E-2</v>
      </c>
      <c r="AW34" s="187" t="str">
        <f t="shared" si="2"/>
        <v>Moderado</v>
      </c>
      <c r="AX34" s="218">
        <v>0.6</v>
      </c>
      <c r="AY34" s="188" t="str">
        <f t="shared" si="3"/>
        <v>Moderado</v>
      </c>
      <c r="AZ34" s="219" t="s">
        <v>932</v>
      </c>
      <c r="BA34" s="189"/>
      <c r="BB34" s="190" t="s">
        <v>1065</v>
      </c>
      <c r="BC34" s="190" t="s">
        <v>1066</v>
      </c>
      <c r="BD34" s="190" t="s">
        <v>1057</v>
      </c>
      <c r="BE34" s="190" t="s">
        <v>1055</v>
      </c>
      <c r="BF34" s="197" t="s">
        <v>1052</v>
      </c>
      <c r="BG34" s="197" t="s">
        <v>428</v>
      </c>
      <c r="BH34" s="190">
        <v>3898</v>
      </c>
      <c r="BI34" s="181"/>
    </row>
    <row r="35" spans="1:93" ht="78.75" customHeight="1">
      <c r="A35" s="395">
        <v>11</v>
      </c>
      <c r="B35" s="397" t="s">
        <v>80</v>
      </c>
      <c r="C35" s="397" t="s">
        <v>1067</v>
      </c>
      <c r="D35" s="397" t="s">
        <v>1068</v>
      </c>
      <c r="E35" s="397" t="s">
        <v>921</v>
      </c>
      <c r="F35" s="397" t="s">
        <v>82</v>
      </c>
      <c r="G35" s="397" t="s">
        <v>1069</v>
      </c>
      <c r="H35" s="406" t="s">
        <v>1070</v>
      </c>
      <c r="I35" s="397" t="s">
        <v>961</v>
      </c>
      <c r="J35" s="395">
        <v>3758</v>
      </c>
      <c r="K35" s="408" t="str">
        <f>IF(J35&lt;=0,"",IF(J35&lt;=2,"Muy Baja",IF(J35&lt;=24,"Baja",IF(J35&lt;=500,"Media",IF(J35&lt;=5000,"Alta","Muy Alta")))))</f>
        <v>Alta</v>
      </c>
      <c r="L35" s="410">
        <f>IF(K35="","",IF(K35="Muy Baja",0.2,IF(K35="Baja",0.4,IF(K35="Media",0.6,IF(K35="Alta",0.8,IF(K35="Muy Alta",1,))))))</f>
        <v>0.8</v>
      </c>
      <c r="M35" s="404" t="s">
        <v>926</v>
      </c>
      <c r="N35" s="404" t="s">
        <v>71</v>
      </c>
      <c r="O35" s="404" t="s">
        <v>71</v>
      </c>
      <c r="P35" s="404" t="s">
        <v>71</v>
      </c>
      <c r="Q35" s="404" t="s">
        <v>71</v>
      </c>
      <c r="R35" s="404" t="s">
        <v>926</v>
      </c>
      <c r="S35" s="404" t="s">
        <v>926</v>
      </c>
      <c r="T35" s="404" t="s">
        <v>926</v>
      </c>
      <c r="U35" s="404" t="s">
        <v>71</v>
      </c>
      <c r="V35" s="404" t="s">
        <v>71</v>
      </c>
      <c r="W35" s="404" t="s">
        <v>926</v>
      </c>
      <c r="X35" s="404" t="s">
        <v>71</v>
      </c>
      <c r="Y35" s="404" t="s">
        <v>71</v>
      </c>
      <c r="Z35" s="404" t="s">
        <v>71</v>
      </c>
      <c r="AA35" s="404" t="s">
        <v>71</v>
      </c>
      <c r="AB35" s="404" t="s">
        <v>71</v>
      </c>
      <c r="AC35" s="404" t="s">
        <v>71</v>
      </c>
      <c r="AD35" s="404" t="s">
        <v>71</v>
      </c>
      <c r="AE35" s="404" t="s">
        <v>71</v>
      </c>
      <c r="AF35" s="436">
        <v>5</v>
      </c>
      <c r="AG35" s="418">
        <f t="shared" si="4"/>
        <v>5</v>
      </c>
      <c r="AH35" s="408" t="str">
        <f>IF(AG35=5,"Moderado",IF(AG35=10,"Mayor",IF(AG35=20,"Catastrófico",0)))</f>
        <v>Moderado</v>
      </c>
      <c r="AI35" s="410">
        <f>IF(AH35="","",IF(AH35="Leve",0.2,IF(AH35="Menor",0.4,IF(AH35="Moderado",0.6,IF(AH35="Mayor",0.8,IF(AH35="Catastrófico",1,))))))</f>
        <v>0.6</v>
      </c>
      <c r="AJ35" s="414"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181">
        <v>1</v>
      </c>
      <c r="AL35" s="198" t="s">
        <v>1071</v>
      </c>
      <c r="AM35" s="183" t="s">
        <v>106</v>
      </c>
      <c r="AN35" s="184" t="s">
        <v>117</v>
      </c>
      <c r="AO35" s="184" t="s">
        <v>928</v>
      </c>
      <c r="AP35" s="185" t="str">
        <f t="shared" si="5"/>
        <v>40%</v>
      </c>
      <c r="AQ35" s="184" t="s">
        <v>929</v>
      </c>
      <c r="AR35" s="184" t="s">
        <v>950</v>
      </c>
      <c r="AS35" s="184" t="s">
        <v>931</v>
      </c>
      <c r="AT35" s="186">
        <v>0.48</v>
      </c>
      <c r="AU35" s="187" t="str">
        <f t="shared" si="0"/>
        <v>Media</v>
      </c>
      <c r="AV35" s="218">
        <f t="shared" si="1"/>
        <v>0.48</v>
      </c>
      <c r="AW35" s="187" t="str">
        <f t="shared" si="2"/>
        <v>Moderado</v>
      </c>
      <c r="AX35" s="218">
        <f>IFERROR(IF(AM35="Impacto",(AI35-(+AI35*AP35)),IF(AM35="Probabilidad",AI35,"")),"")</f>
        <v>0.6</v>
      </c>
      <c r="AY35" s="188" t="str">
        <f t="shared" si="3"/>
        <v>Moderado</v>
      </c>
      <c r="AZ35" s="219" t="s">
        <v>932</v>
      </c>
      <c r="BA35" s="189"/>
      <c r="BB35" s="190" t="s">
        <v>1072</v>
      </c>
      <c r="BC35" s="190" t="s">
        <v>1073</v>
      </c>
      <c r="BD35" s="190" t="s">
        <v>1074</v>
      </c>
      <c r="BE35" s="190" t="s">
        <v>1075</v>
      </c>
      <c r="BF35" s="197">
        <v>44530</v>
      </c>
      <c r="BG35" s="197">
        <v>44530</v>
      </c>
      <c r="BH35" s="225">
        <v>3902</v>
      </c>
      <c r="BI35" s="226" t="s">
        <v>1141</v>
      </c>
      <c r="BJ35" s="227" t="s">
        <v>1142</v>
      </c>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row>
    <row r="36" spans="1:93" ht="78.75" customHeight="1">
      <c r="A36" s="396"/>
      <c r="B36" s="398"/>
      <c r="C36" s="398"/>
      <c r="D36" s="398"/>
      <c r="E36" s="398"/>
      <c r="F36" s="399"/>
      <c r="G36" s="398"/>
      <c r="H36" s="407"/>
      <c r="I36" s="398"/>
      <c r="J36" s="396"/>
      <c r="K36" s="409"/>
      <c r="L36" s="411"/>
      <c r="M36" s="405"/>
      <c r="N36" s="405"/>
      <c r="O36" s="405"/>
      <c r="P36" s="405"/>
      <c r="Q36" s="405"/>
      <c r="R36" s="405"/>
      <c r="S36" s="405"/>
      <c r="T36" s="405"/>
      <c r="U36" s="405"/>
      <c r="V36" s="405"/>
      <c r="W36" s="405"/>
      <c r="X36" s="405"/>
      <c r="Y36" s="405"/>
      <c r="Z36" s="405"/>
      <c r="AA36" s="405"/>
      <c r="AB36" s="405"/>
      <c r="AC36" s="405"/>
      <c r="AD36" s="405"/>
      <c r="AE36" s="405"/>
      <c r="AF36" s="437"/>
      <c r="AG36" s="439"/>
      <c r="AH36" s="409"/>
      <c r="AI36" s="411"/>
      <c r="AJ36" s="415"/>
      <c r="AK36" s="181">
        <v>2</v>
      </c>
      <c r="AL36" s="198" t="s">
        <v>1076</v>
      </c>
      <c r="AM36" s="183" t="s">
        <v>106</v>
      </c>
      <c r="AN36" s="184" t="s">
        <v>117</v>
      </c>
      <c r="AO36" s="184" t="s">
        <v>928</v>
      </c>
      <c r="AP36" s="185" t="str">
        <f t="shared" si="5"/>
        <v>40%</v>
      </c>
      <c r="AQ36" s="184" t="s">
        <v>929</v>
      </c>
      <c r="AR36" s="184" t="s">
        <v>950</v>
      </c>
      <c r="AS36" s="184" t="s">
        <v>931</v>
      </c>
      <c r="AT36" s="186">
        <f t="shared" ref="AT36:AT39" si="6">IFERROR(IF(AND(AM35="Probabilidad",AM36="Probabilidad"),(AV35-(+AV35*AP36)),IF(AM36="Probabilidad",(L35-(+L35*AP36)),IF(AM36="Impacto",AV35,""))),"")</f>
        <v>0.28799999999999998</v>
      </c>
      <c r="AU36" s="187" t="str">
        <f t="shared" si="0"/>
        <v>Baja</v>
      </c>
      <c r="AV36" s="218">
        <f t="shared" si="1"/>
        <v>0.28799999999999998</v>
      </c>
      <c r="AW36" s="187" t="str">
        <f t="shared" si="2"/>
        <v>Moderado</v>
      </c>
      <c r="AX36" s="218">
        <v>0.6</v>
      </c>
      <c r="AY36" s="188" t="str">
        <f t="shared" si="3"/>
        <v>Moderado</v>
      </c>
      <c r="AZ36" s="219" t="s">
        <v>932</v>
      </c>
      <c r="BA36" s="189"/>
      <c r="BB36" s="190" t="s">
        <v>1072</v>
      </c>
      <c r="BC36" s="190" t="s">
        <v>1073</v>
      </c>
      <c r="BD36" s="190" t="s">
        <v>1074</v>
      </c>
      <c r="BE36" s="190" t="s">
        <v>1075</v>
      </c>
      <c r="BF36" s="197">
        <v>44377</v>
      </c>
      <c r="BG36" s="197">
        <v>44377</v>
      </c>
      <c r="BH36" s="225">
        <v>3902</v>
      </c>
      <c r="BI36" s="226" t="s">
        <v>1141</v>
      </c>
      <c r="BJ36" s="227" t="s">
        <v>1143</v>
      </c>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row>
    <row r="37" spans="1:93" ht="78.75" customHeight="1">
      <c r="A37" s="396"/>
      <c r="B37" s="398"/>
      <c r="C37" s="398"/>
      <c r="D37" s="398"/>
      <c r="E37" s="398"/>
      <c r="F37" s="398" t="s">
        <v>311</v>
      </c>
      <c r="G37" s="398"/>
      <c r="H37" s="407"/>
      <c r="I37" s="398"/>
      <c r="J37" s="396"/>
      <c r="K37" s="409"/>
      <c r="L37" s="411"/>
      <c r="M37" s="405"/>
      <c r="N37" s="405"/>
      <c r="O37" s="405"/>
      <c r="P37" s="405"/>
      <c r="Q37" s="405"/>
      <c r="R37" s="405"/>
      <c r="S37" s="405"/>
      <c r="T37" s="405"/>
      <c r="U37" s="405"/>
      <c r="V37" s="405"/>
      <c r="W37" s="405"/>
      <c r="X37" s="405"/>
      <c r="Y37" s="405"/>
      <c r="Z37" s="405"/>
      <c r="AA37" s="405"/>
      <c r="AB37" s="405"/>
      <c r="AC37" s="405"/>
      <c r="AD37" s="405"/>
      <c r="AE37" s="405"/>
      <c r="AF37" s="437"/>
      <c r="AG37" s="439"/>
      <c r="AH37" s="409"/>
      <c r="AI37" s="411"/>
      <c r="AJ37" s="415"/>
      <c r="AK37" s="181">
        <v>3</v>
      </c>
      <c r="AL37" s="198" t="s">
        <v>1077</v>
      </c>
      <c r="AM37" s="183" t="s">
        <v>106</v>
      </c>
      <c r="AN37" s="184" t="s">
        <v>117</v>
      </c>
      <c r="AO37" s="184" t="s">
        <v>928</v>
      </c>
      <c r="AP37" s="185" t="str">
        <f t="shared" si="5"/>
        <v>40%</v>
      </c>
      <c r="AQ37" s="184" t="s">
        <v>929</v>
      </c>
      <c r="AR37" s="184" t="s">
        <v>950</v>
      </c>
      <c r="AS37" s="184" t="s">
        <v>931</v>
      </c>
      <c r="AT37" s="186">
        <f t="shared" si="6"/>
        <v>0.17279999999999998</v>
      </c>
      <c r="AU37" s="187" t="str">
        <f t="shared" si="0"/>
        <v>Muy Baja</v>
      </c>
      <c r="AV37" s="218">
        <f t="shared" si="1"/>
        <v>0.17279999999999998</v>
      </c>
      <c r="AW37" s="187" t="str">
        <f t="shared" si="2"/>
        <v>Moderado</v>
      </c>
      <c r="AX37" s="218">
        <v>0.6</v>
      </c>
      <c r="AY37" s="188" t="str">
        <f t="shared" si="3"/>
        <v>Moderado</v>
      </c>
      <c r="AZ37" s="219" t="s">
        <v>932</v>
      </c>
      <c r="BA37" s="189"/>
      <c r="BB37" s="190" t="s">
        <v>1072</v>
      </c>
      <c r="BC37" s="190" t="s">
        <v>1073</v>
      </c>
      <c r="BD37" s="190" t="s">
        <v>1074</v>
      </c>
      <c r="BE37" s="190" t="s">
        <v>1075</v>
      </c>
      <c r="BF37" s="197">
        <v>44530</v>
      </c>
      <c r="BG37" s="197">
        <v>44530</v>
      </c>
      <c r="BH37" s="225">
        <v>3902</v>
      </c>
      <c r="BI37" s="226" t="s">
        <v>1141</v>
      </c>
      <c r="BJ37" s="227" t="s">
        <v>1144</v>
      </c>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row>
    <row r="38" spans="1:93" ht="78.75" customHeight="1">
      <c r="A38" s="396"/>
      <c r="B38" s="398"/>
      <c r="C38" s="398"/>
      <c r="D38" s="398"/>
      <c r="E38" s="398"/>
      <c r="F38" s="398"/>
      <c r="G38" s="398"/>
      <c r="H38" s="407"/>
      <c r="I38" s="398"/>
      <c r="J38" s="396"/>
      <c r="K38" s="409"/>
      <c r="L38" s="411"/>
      <c r="M38" s="405"/>
      <c r="N38" s="405"/>
      <c r="O38" s="405"/>
      <c r="P38" s="405"/>
      <c r="Q38" s="405"/>
      <c r="R38" s="405"/>
      <c r="S38" s="405"/>
      <c r="T38" s="405"/>
      <c r="U38" s="405"/>
      <c r="V38" s="405"/>
      <c r="W38" s="405"/>
      <c r="X38" s="405"/>
      <c r="Y38" s="405"/>
      <c r="Z38" s="405"/>
      <c r="AA38" s="405"/>
      <c r="AB38" s="405"/>
      <c r="AC38" s="405"/>
      <c r="AD38" s="405"/>
      <c r="AE38" s="405"/>
      <c r="AF38" s="437"/>
      <c r="AG38" s="439"/>
      <c r="AH38" s="409"/>
      <c r="AI38" s="411"/>
      <c r="AJ38" s="415"/>
      <c r="AK38" s="181">
        <v>4</v>
      </c>
      <c r="AL38" s="198" t="s">
        <v>1078</v>
      </c>
      <c r="AM38" s="183" t="s">
        <v>106</v>
      </c>
      <c r="AN38" s="184" t="s">
        <v>117</v>
      </c>
      <c r="AO38" s="184" t="s">
        <v>928</v>
      </c>
      <c r="AP38" s="185" t="str">
        <f t="shared" si="5"/>
        <v>40%</v>
      </c>
      <c r="AQ38" s="184" t="s">
        <v>929</v>
      </c>
      <c r="AR38" s="184" t="s">
        <v>950</v>
      </c>
      <c r="AS38" s="184" t="s">
        <v>931</v>
      </c>
      <c r="AT38" s="186">
        <f t="shared" si="6"/>
        <v>0.10367999999999998</v>
      </c>
      <c r="AU38" s="187" t="str">
        <f t="shared" si="0"/>
        <v>Muy Baja</v>
      </c>
      <c r="AV38" s="218">
        <f t="shared" si="1"/>
        <v>0.10367999999999998</v>
      </c>
      <c r="AW38" s="187" t="str">
        <f t="shared" si="2"/>
        <v>Moderado</v>
      </c>
      <c r="AX38" s="218">
        <v>0.6</v>
      </c>
      <c r="AY38" s="188" t="str">
        <f t="shared" si="3"/>
        <v>Moderado</v>
      </c>
      <c r="AZ38" s="219" t="s">
        <v>932</v>
      </c>
      <c r="BA38" s="189"/>
      <c r="BB38" s="190" t="s">
        <v>1072</v>
      </c>
      <c r="BC38" s="190" t="s">
        <v>1073</v>
      </c>
      <c r="BD38" s="190" t="s">
        <v>1074</v>
      </c>
      <c r="BE38" s="190" t="s">
        <v>1075</v>
      </c>
      <c r="BF38" s="197">
        <v>44530</v>
      </c>
      <c r="BG38" s="197">
        <v>44530</v>
      </c>
      <c r="BH38" s="225">
        <v>3902</v>
      </c>
      <c r="BI38" s="226" t="s">
        <v>1141</v>
      </c>
      <c r="BJ38" s="227" t="s">
        <v>1145</v>
      </c>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row>
    <row r="39" spans="1:93" ht="78.75" customHeight="1">
      <c r="A39" s="396"/>
      <c r="B39" s="399"/>
      <c r="C39" s="399"/>
      <c r="D39" s="399"/>
      <c r="E39" s="399"/>
      <c r="F39" s="399"/>
      <c r="G39" s="399"/>
      <c r="H39" s="441"/>
      <c r="I39" s="399"/>
      <c r="J39" s="430"/>
      <c r="K39" s="440"/>
      <c r="L39" s="442"/>
      <c r="M39" s="435"/>
      <c r="N39" s="435"/>
      <c r="O39" s="435"/>
      <c r="P39" s="435"/>
      <c r="Q39" s="435"/>
      <c r="R39" s="435"/>
      <c r="S39" s="435"/>
      <c r="T39" s="435"/>
      <c r="U39" s="435"/>
      <c r="V39" s="435"/>
      <c r="W39" s="435"/>
      <c r="X39" s="435"/>
      <c r="Y39" s="435"/>
      <c r="Z39" s="435"/>
      <c r="AA39" s="435"/>
      <c r="AB39" s="435"/>
      <c r="AC39" s="435"/>
      <c r="AD39" s="435"/>
      <c r="AE39" s="435"/>
      <c r="AF39" s="438"/>
      <c r="AG39" s="419"/>
      <c r="AH39" s="440"/>
      <c r="AI39" s="411"/>
      <c r="AJ39" s="415"/>
      <c r="AK39" s="181">
        <v>5</v>
      </c>
      <c r="AL39" s="198" t="s">
        <v>1079</v>
      </c>
      <c r="AM39" s="183" t="s">
        <v>106</v>
      </c>
      <c r="AN39" s="184" t="s">
        <v>117</v>
      </c>
      <c r="AO39" s="184" t="s">
        <v>928</v>
      </c>
      <c r="AP39" s="185" t="str">
        <f t="shared" si="5"/>
        <v>40%</v>
      </c>
      <c r="AQ39" s="184" t="s">
        <v>929</v>
      </c>
      <c r="AR39" s="184" t="s">
        <v>950</v>
      </c>
      <c r="AS39" s="184" t="s">
        <v>931</v>
      </c>
      <c r="AT39" s="186">
        <f t="shared" si="6"/>
        <v>6.2207999999999986E-2</v>
      </c>
      <c r="AU39" s="187" t="str">
        <f t="shared" si="0"/>
        <v>Muy Baja</v>
      </c>
      <c r="AV39" s="218">
        <f t="shared" si="1"/>
        <v>6.2207999999999986E-2</v>
      </c>
      <c r="AW39" s="187" t="str">
        <f t="shared" si="2"/>
        <v>Moderado</v>
      </c>
      <c r="AX39" s="218">
        <v>0.6</v>
      </c>
      <c r="AY39" s="188" t="str">
        <f t="shared" si="3"/>
        <v>Moderado</v>
      </c>
      <c r="AZ39" s="219" t="s">
        <v>932</v>
      </c>
      <c r="BA39" s="189"/>
      <c r="BB39" s="190" t="s">
        <v>1080</v>
      </c>
      <c r="BC39" s="190" t="s">
        <v>1081</v>
      </c>
      <c r="BD39" s="190" t="s">
        <v>26</v>
      </c>
      <c r="BE39" s="190" t="s">
        <v>1082</v>
      </c>
      <c r="BF39" s="197">
        <v>44561</v>
      </c>
      <c r="BG39" s="197">
        <v>44561</v>
      </c>
      <c r="BH39" s="225">
        <v>3902</v>
      </c>
      <c r="BI39" s="226" t="s">
        <v>1141</v>
      </c>
      <c r="BJ39" s="227" t="s">
        <v>1146</v>
      </c>
    </row>
    <row r="40" spans="1:93" ht="78.75" customHeight="1">
      <c r="A40" s="395">
        <v>12</v>
      </c>
      <c r="B40" s="397" t="s">
        <v>80</v>
      </c>
      <c r="C40" s="397" t="s">
        <v>1067</v>
      </c>
      <c r="D40" s="397" t="s">
        <v>1083</v>
      </c>
      <c r="E40" s="397" t="s">
        <v>921</v>
      </c>
      <c r="F40" s="397" t="s">
        <v>438</v>
      </c>
      <c r="G40" s="397" t="s">
        <v>1084</v>
      </c>
      <c r="H40" s="406" t="s">
        <v>1085</v>
      </c>
      <c r="I40" s="397" t="s">
        <v>961</v>
      </c>
      <c r="J40" s="395">
        <v>3758</v>
      </c>
      <c r="K40" s="408" t="str">
        <f>IF(J40&lt;=0,"",IF(J40&lt;=2,"Muy Baja",IF(J40&lt;=24,"Baja",IF(J40&lt;=500,"Media",IF(J40&lt;=5000,"Alta","Muy Alta")))))</f>
        <v>Alta</v>
      </c>
      <c r="L40" s="410">
        <f>IF(K40="","",IF(K40="Muy Baja",0.2,IF(K40="Baja",0.4,IF(K40="Media",0.6,IF(K40="Alta",0.8,IF(K40="Muy Alta",1,))))))</f>
        <v>0.8</v>
      </c>
      <c r="M40" s="404" t="s">
        <v>926</v>
      </c>
      <c r="N40" s="404" t="s">
        <v>926</v>
      </c>
      <c r="O40" s="404" t="s">
        <v>926</v>
      </c>
      <c r="P40" s="404" t="s">
        <v>71</v>
      </c>
      <c r="Q40" s="404" t="s">
        <v>71</v>
      </c>
      <c r="R40" s="404" t="s">
        <v>926</v>
      </c>
      <c r="S40" s="404" t="s">
        <v>926</v>
      </c>
      <c r="T40" s="404" t="s">
        <v>71</v>
      </c>
      <c r="U40" s="404" t="s">
        <v>71</v>
      </c>
      <c r="V40" s="404" t="s">
        <v>71</v>
      </c>
      <c r="W40" s="404" t="s">
        <v>926</v>
      </c>
      <c r="X40" s="404" t="s">
        <v>926</v>
      </c>
      <c r="Y40" s="404" t="s">
        <v>926</v>
      </c>
      <c r="Z40" s="404" t="s">
        <v>71</v>
      </c>
      <c r="AA40" s="404" t="s">
        <v>926</v>
      </c>
      <c r="AB40" s="404" t="s">
        <v>71</v>
      </c>
      <c r="AC40" s="404" t="s">
        <v>71</v>
      </c>
      <c r="AD40" s="404" t="s">
        <v>71</v>
      </c>
      <c r="AE40" s="404" t="s">
        <v>71</v>
      </c>
      <c r="AF40" s="436">
        <v>9</v>
      </c>
      <c r="AG40" s="217">
        <v>5</v>
      </c>
      <c r="AH40" s="408" t="str">
        <f>IF(AG40=5,"Moderado",IF(AG40=10,"Mayor",IF(AG40=20,"Catastrófico",0)))</f>
        <v>Moderado</v>
      </c>
      <c r="AI40" s="410">
        <f>IF(AH40="","",IF(AH40="Leve",0.2,IF(AH40="Menor",0.4,IF(AH40="Moderado",0.6,IF(AH40="Mayor",0.8,IF(AH40="Catastrófico",1,))))))</f>
        <v>0.6</v>
      </c>
      <c r="AJ40" s="414"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181">
        <v>1</v>
      </c>
      <c r="AL40" s="199" t="s">
        <v>1086</v>
      </c>
      <c r="AM40" s="183" t="s">
        <v>106</v>
      </c>
      <c r="AN40" s="184" t="s">
        <v>117</v>
      </c>
      <c r="AO40" s="184" t="s">
        <v>928</v>
      </c>
      <c r="AP40" s="185" t="str">
        <f t="shared" si="5"/>
        <v>40%</v>
      </c>
      <c r="AQ40" s="184" t="s">
        <v>929</v>
      </c>
      <c r="AR40" s="184" t="s">
        <v>950</v>
      </c>
      <c r="AS40" s="184" t="s">
        <v>931</v>
      </c>
      <c r="AT40" s="186">
        <f>IFERROR(IF(AM40="Probabilidad",(L40-(+L40*AP40)),IF(AM40="Impacto",L40,"")),"")</f>
        <v>0.48</v>
      </c>
      <c r="AU40" s="187" t="str">
        <f t="shared" si="0"/>
        <v>Media</v>
      </c>
      <c r="AV40" s="218">
        <f t="shared" si="1"/>
        <v>0.48</v>
      </c>
      <c r="AW40" s="187" t="str">
        <f t="shared" si="2"/>
        <v>Moderado</v>
      </c>
      <c r="AX40" s="218">
        <f>IFERROR(IF(AM40="Impacto",(AI40-(+AI40*AP40)),IF(AM40="Probabilidad",AI40,"")),"")</f>
        <v>0.6</v>
      </c>
      <c r="AY40" s="188" t="str">
        <f t="shared" si="3"/>
        <v>Moderado</v>
      </c>
      <c r="AZ40" s="219" t="s">
        <v>932</v>
      </c>
      <c r="BA40" s="189"/>
      <c r="BB40" s="190" t="s">
        <v>1072</v>
      </c>
      <c r="BC40" s="190" t="s">
        <v>1073</v>
      </c>
      <c r="BD40" s="190" t="s">
        <v>1074</v>
      </c>
      <c r="BE40" s="190" t="s">
        <v>1075</v>
      </c>
      <c r="BF40" s="197">
        <v>44530</v>
      </c>
      <c r="BG40" s="197">
        <v>44530</v>
      </c>
      <c r="BH40" s="225">
        <v>3903</v>
      </c>
      <c r="BI40" s="226" t="s">
        <v>1147</v>
      </c>
      <c r="BJ40" s="227" t="s">
        <v>1148</v>
      </c>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row>
    <row r="41" spans="1:93" ht="78.75" customHeight="1">
      <c r="A41" s="396"/>
      <c r="B41" s="398"/>
      <c r="C41" s="398"/>
      <c r="D41" s="398"/>
      <c r="E41" s="398"/>
      <c r="F41" s="398"/>
      <c r="G41" s="398"/>
      <c r="H41" s="407"/>
      <c r="I41" s="398"/>
      <c r="J41" s="396"/>
      <c r="K41" s="409"/>
      <c r="L41" s="411"/>
      <c r="M41" s="405"/>
      <c r="N41" s="405"/>
      <c r="O41" s="405"/>
      <c r="P41" s="405"/>
      <c r="Q41" s="405"/>
      <c r="R41" s="405"/>
      <c r="S41" s="405"/>
      <c r="T41" s="405"/>
      <c r="U41" s="405"/>
      <c r="V41" s="405"/>
      <c r="W41" s="405"/>
      <c r="X41" s="405"/>
      <c r="Y41" s="405"/>
      <c r="Z41" s="405"/>
      <c r="AA41" s="405"/>
      <c r="AB41" s="405"/>
      <c r="AC41" s="405"/>
      <c r="AD41" s="405"/>
      <c r="AE41" s="405"/>
      <c r="AF41" s="437"/>
      <c r="AG41" s="217">
        <f t="shared" si="4"/>
        <v>5</v>
      </c>
      <c r="AH41" s="409"/>
      <c r="AI41" s="411"/>
      <c r="AJ41" s="415"/>
      <c r="AK41" s="181">
        <v>2</v>
      </c>
      <c r="AL41" s="199" t="s">
        <v>1087</v>
      </c>
      <c r="AM41" s="183" t="s">
        <v>106</v>
      </c>
      <c r="AN41" s="184" t="s">
        <v>117</v>
      </c>
      <c r="AO41" s="184" t="s">
        <v>928</v>
      </c>
      <c r="AP41" s="185" t="str">
        <f t="shared" si="5"/>
        <v>40%</v>
      </c>
      <c r="AQ41" s="184" t="s">
        <v>929</v>
      </c>
      <c r="AR41" s="184" t="s">
        <v>950</v>
      </c>
      <c r="AS41" s="184" t="s">
        <v>931</v>
      </c>
      <c r="AT41" s="186">
        <v>0.28000000000000003</v>
      </c>
      <c r="AU41" s="187" t="str">
        <f t="shared" si="0"/>
        <v>Baja</v>
      </c>
      <c r="AV41" s="218">
        <v>0.28999999999999998</v>
      </c>
      <c r="AW41" s="187" t="str">
        <f t="shared" si="2"/>
        <v>Moderado</v>
      </c>
      <c r="AX41" s="218">
        <v>0.6</v>
      </c>
      <c r="AY41" s="188" t="str">
        <f t="shared" si="3"/>
        <v>Moderado</v>
      </c>
      <c r="AZ41" s="219" t="s">
        <v>932</v>
      </c>
      <c r="BA41" s="189"/>
      <c r="BB41" s="190" t="s">
        <v>1072</v>
      </c>
      <c r="BC41" s="190" t="s">
        <v>1073</v>
      </c>
      <c r="BD41" s="190" t="s">
        <v>1074</v>
      </c>
      <c r="BE41" s="190" t="s">
        <v>1075</v>
      </c>
      <c r="BF41" s="197">
        <v>44530</v>
      </c>
      <c r="BG41" s="197">
        <v>44530</v>
      </c>
      <c r="BH41" s="225">
        <v>3903</v>
      </c>
      <c r="BI41" s="226" t="s">
        <v>1147</v>
      </c>
      <c r="BJ41" s="228" t="s">
        <v>1149</v>
      </c>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row>
    <row r="42" spans="1:93" ht="99" customHeight="1">
      <c r="A42" s="396"/>
      <c r="B42" s="398"/>
      <c r="C42" s="398"/>
      <c r="D42" s="398"/>
      <c r="E42" s="398"/>
      <c r="F42" s="398"/>
      <c r="G42" s="398"/>
      <c r="H42" s="407"/>
      <c r="I42" s="398"/>
      <c r="J42" s="396"/>
      <c r="K42" s="409"/>
      <c r="L42" s="411"/>
      <c r="M42" s="405"/>
      <c r="N42" s="405"/>
      <c r="O42" s="405"/>
      <c r="P42" s="405"/>
      <c r="Q42" s="405"/>
      <c r="R42" s="405"/>
      <c r="S42" s="405"/>
      <c r="T42" s="405"/>
      <c r="U42" s="405"/>
      <c r="V42" s="405"/>
      <c r="W42" s="405"/>
      <c r="X42" s="405"/>
      <c r="Y42" s="405"/>
      <c r="Z42" s="405"/>
      <c r="AA42" s="405"/>
      <c r="AB42" s="405"/>
      <c r="AC42" s="405"/>
      <c r="AD42" s="405"/>
      <c r="AE42" s="405"/>
      <c r="AF42" s="437"/>
      <c r="AG42" s="217">
        <f t="shared" si="4"/>
        <v>5</v>
      </c>
      <c r="AH42" s="409"/>
      <c r="AI42" s="411"/>
      <c r="AJ42" s="415"/>
      <c r="AK42" s="181">
        <v>3</v>
      </c>
      <c r="AL42" s="199" t="s">
        <v>1088</v>
      </c>
      <c r="AM42" s="183" t="s">
        <v>106</v>
      </c>
      <c r="AN42" s="184" t="s">
        <v>117</v>
      </c>
      <c r="AO42" s="184" t="s">
        <v>928</v>
      </c>
      <c r="AP42" s="185" t="str">
        <f t="shared" si="5"/>
        <v>40%</v>
      </c>
      <c r="AQ42" s="184" t="s">
        <v>1024</v>
      </c>
      <c r="AR42" s="184" t="s">
        <v>950</v>
      </c>
      <c r="AS42" s="184" t="s">
        <v>931</v>
      </c>
      <c r="AT42" s="186">
        <v>0.17299999999999999</v>
      </c>
      <c r="AU42" s="187" t="str">
        <f t="shared" si="0"/>
        <v>Muy Baja</v>
      </c>
      <c r="AV42" s="218">
        <v>0.17</v>
      </c>
      <c r="AW42" s="187" t="str">
        <f t="shared" si="2"/>
        <v>Moderado</v>
      </c>
      <c r="AX42" s="218">
        <v>0.6</v>
      </c>
      <c r="AY42" s="188" t="str">
        <f t="shared" si="3"/>
        <v>Moderado</v>
      </c>
      <c r="AZ42" s="219" t="s">
        <v>932</v>
      </c>
      <c r="BA42" s="189"/>
      <c r="BB42" s="190" t="s">
        <v>1080</v>
      </c>
      <c r="BC42" s="190" t="s">
        <v>1089</v>
      </c>
      <c r="BD42" s="190" t="s">
        <v>1090</v>
      </c>
      <c r="BE42" s="190" t="s">
        <v>1082</v>
      </c>
      <c r="BF42" s="197">
        <v>44561</v>
      </c>
      <c r="BG42" s="197">
        <v>44561</v>
      </c>
      <c r="BH42" s="225">
        <v>3903</v>
      </c>
      <c r="BI42" s="226" t="s">
        <v>1147</v>
      </c>
      <c r="BJ42" s="227" t="s">
        <v>1150</v>
      </c>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row>
    <row r="43" spans="1:93" ht="121.5" customHeight="1">
      <c r="A43" s="396"/>
      <c r="B43" s="398"/>
      <c r="C43" s="398"/>
      <c r="D43" s="398"/>
      <c r="E43" s="398"/>
      <c r="F43" s="399"/>
      <c r="G43" s="399"/>
      <c r="H43" s="407"/>
      <c r="I43" s="398"/>
      <c r="J43" s="396"/>
      <c r="K43" s="409"/>
      <c r="L43" s="411"/>
      <c r="M43" s="405"/>
      <c r="N43" s="405"/>
      <c r="O43" s="405"/>
      <c r="P43" s="405"/>
      <c r="Q43" s="405"/>
      <c r="R43" s="405"/>
      <c r="S43" s="405"/>
      <c r="T43" s="405"/>
      <c r="U43" s="405"/>
      <c r="V43" s="405"/>
      <c r="W43" s="405"/>
      <c r="X43" s="405"/>
      <c r="Y43" s="405"/>
      <c r="Z43" s="405"/>
      <c r="AA43" s="405"/>
      <c r="AB43" s="405"/>
      <c r="AC43" s="405"/>
      <c r="AD43" s="405"/>
      <c r="AE43" s="405"/>
      <c r="AF43" s="438"/>
      <c r="AG43" s="217">
        <f t="shared" si="4"/>
        <v>5</v>
      </c>
      <c r="AH43" s="409"/>
      <c r="AI43" s="411"/>
      <c r="AJ43" s="415"/>
      <c r="AK43" s="181">
        <v>4</v>
      </c>
      <c r="AL43" s="199" t="s">
        <v>1091</v>
      </c>
      <c r="AM43" s="183" t="s">
        <v>106</v>
      </c>
      <c r="AN43" s="184" t="s">
        <v>117</v>
      </c>
      <c r="AO43" s="184" t="s">
        <v>928</v>
      </c>
      <c r="AP43" s="185" t="str">
        <f t="shared" si="5"/>
        <v>40%</v>
      </c>
      <c r="AQ43" s="184" t="s">
        <v>929</v>
      </c>
      <c r="AR43" s="184" t="s">
        <v>950</v>
      </c>
      <c r="AS43" s="184" t="s">
        <v>931</v>
      </c>
      <c r="AT43" s="186">
        <v>0.104</v>
      </c>
      <c r="AU43" s="187" t="str">
        <f t="shared" si="0"/>
        <v>Muy Baja</v>
      </c>
      <c r="AV43" s="218">
        <f t="shared" ref="AV43" si="7">+AT43</f>
        <v>0.104</v>
      </c>
      <c r="AW43" s="187" t="str">
        <f t="shared" si="2"/>
        <v>Moderado</v>
      </c>
      <c r="AX43" s="218">
        <v>0.6</v>
      </c>
      <c r="AY43" s="188" t="str">
        <f t="shared" si="3"/>
        <v>Moderado</v>
      </c>
      <c r="AZ43" s="219" t="s">
        <v>932</v>
      </c>
      <c r="BA43" s="189"/>
      <c r="BB43" s="190" t="s">
        <v>1072</v>
      </c>
      <c r="BC43" s="190" t="s">
        <v>1073</v>
      </c>
      <c r="BD43" s="190" t="s">
        <v>1074</v>
      </c>
      <c r="BE43" s="190" t="s">
        <v>1075</v>
      </c>
      <c r="BF43" s="197">
        <v>44561</v>
      </c>
      <c r="BG43" s="197">
        <v>44561</v>
      </c>
      <c r="BH43" s="225">
        <v>3903</v>
      </c>
      <c r="BI43" s="226" t="s">
        <v>1147</v>
      </c>
      <c r="BJ43" s="227" t="s">
        <v>1151</v>
      </c>
    </row>
    <row r="44" spans="1:93" ht="173.25" customHeight="1">
      <c r="A44" s="207">
        <v>13</v>
      </c>
      <c r="B44" s="208" t="s">
        <v>1092</v>
      </c>
      <c r="C44" s="208" t="s">
        <v>1093</v>
      </c>
      <c r="D44" s="208" t="s">
        <v>1094</v>
      </c>
      <c r="E44" s="208" t="s">
        <v>945</v>
      </c>
      <c r="F44" s="208" t="s">
        <v>1095</v>
      </c>
      <c r="G44" s="208" t="s">
        <v>1096</v>
      </c>
      <c r="H44" s="212" t="s">
        <v>1097</v>
      </c>
      <c r="I44" s="208" t="s">
        <v>1013</v>
      </c>
      <c r="J44" s="207">
        <v>51</v>
      </c>
      <c r="K44" s="213" t="str">
        <f>IF(J44&lt;=0,"",IF(J44&lt;=2,"Muy Baja",IF(J44&lt;=24,"Baja",IF(J44&lt;=500,"Media",IF(J44&lt;=5000,"Alta","Muy Alta")))))</f>
        <v>Media</v>
      </c>
      <c r="L44" s="214">
        <f>IF(K44="","",IF(K44="Muy Baja",0.2,IF(K44="Baja",0.4,IF(K44="Media",0.6,IF(K44="Alta",0.8,IF(K44="Muy Alta",1,))))))</f>
        <v>0.6</v>
      </c>
      <c r="M44" s="211" t="s">
        <v>926</v>
      </c>
      <c r="N44" s="211" t="s">
        <v>71</v>
      </c>
      <c r="O44" s="211" t="s">
        <v>926</v>
      </c>
      <c r="P44" s="211" t="s">
        <v>926</v>
      </c>
      <c r="Q44" s="211" t="s">
        <v>926</v>
      </c>
      <c r="R44" s="211" t="s">
        <v>926</v>
      </c>
      <c r="S44" s="211" t="s">
        <v>926</v>
      </c>
      <c r="T44" s="211" t="s">
        <v>71</v>
      </c>
      <c r="U44" s="211" t="s">
        <v>926</v>
      </c>
      <c r="V44" s="211" t="s">
        <v>926</v>
      </c>
      <c r="W44" s="211" t="s">
        <v>926</v>
      </c>
      <c r="X44" s="211" t="s">
        <v>926</v>
      </c>
      <c r="Y44" s="211" t="s">
        <v>926</v>
      </c>
      <c r="Z44" s="211" t="s">
        <v>926</v>
      </c>
      <c r="AA44" s="211" t="s">
        <v>926</v>
      </c>
      <c r="AB44" s="211" t="s">
        <v>71</v>
      </c>
      <c r="AC44" s="211" t="s">
        <v>926</v>
      </c>
      <c r="AD44" s="211" t="s">
        <v>926</v>
      </c>
      <c r="AE44" s="211" t="s">
        <v>71</v>
      </c>
      <c r="AF44" s="220">
        <v>15</v>
      </c>
      <c r="AG44" s="217">
        <f t="shared" si="4"/>
        <v>20</v>
      </c>
      <c r="AH44" s="213" t="str">
        <f>IF(AG44=5,"Moderado",IF(AG44=10,"Mayor",IF(AG44=20,"Catastrófico",0)))</f>
        <v>Catastrófico</v>
      </c>
      <c r="AI44" s="214">
        <f>IF(AH44="","",IF(AH44="Leve",0.2,IF(AH44="Menor",0.4,IF(AH44="Moderado",0.6,IF(AH44="Mayor",0.8,IF(AH44="Catastrófico",1,))))))</f>
        <v>1</v>
      </c>
      <c r="AJ44" s="215" t="str">
        <f>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181">
        <v>1</v>
      </c>
      <c r="AL44" s="182" t="s">
        <v>1098</v>
      </c>
      <c r="AM44" s="183" t="s">
        <v>106</v>
      </c>
      <c r="AN44" s="184" t="s">
        <v>117</v>
      </c>
      <c r="AO44" s="184" t="s">
        <v>928</v>
      </c>
      <c r="AP44" s="185" t="str">
        <f t="shared" si="5"/>
        <v>40%</v>
      </c>
      <c r="AQ44" s="184" t="s">
        <v>929</v>
      </c>
      <c r="AR44" s="184" t="s">
        <v>930</v>
      </c>
      <c r="AS44" s="184" t="s">
        <v>931</v>
      </c>
      <c r="AT44" s="186">
        <f>IFERROR(IF(AM44="Probabilidad",(L44-(+L44*AP44)),IF(AM44="Impacto",L44,"")),"")</f>
        <v>0.36</v>
      </c>
      <c r="AU44" s="187" t="str">
        <f t="shared" si="0"/>
        <v>Baja</v>
      </c>
      <c r="AV44" s="218">
        <f t="shared" si="1"/>
        <v>0.36</v>
      </c>
      <c r="AW44" s="187" t="str">
        <f t="shared" si="2"/>
        <v>Catastrófico</v>
      </c>
      <c r="AX44" s="218">
        <f>IFERROR(IF(AM44="Impacto",(AI44-(+AI44*AP44)),IF(AM44="Probabilidad",AI44,"")),"")</f>
        <v>1</v>
      </c>
      <c r="AY44" s="188" t="str">
        <f t="shared" si="3"/>
        <v>Extremo</v>
      </c>
      <c r="AZ44" s="219" t="s">
        <v>932</v>
      </c>
      <c r="BA44" s="189"/>
      <c r="BB44" s="190"/>
      <c r="BC44" s="190" t="s">
        <v>1099</v>
      </c>
      <c r="BD44" s="190" t="s">
        <v>1100</v>
      </c>
      <c r="BE44" s="190" t="s">
        <v>1101</v>
      </c>
      <c r="BF44" s="197">
        <v>44378</v>
      </c>
      <c r="BG44" s="197">
        <v>44560</v>
      </c>
      <c r="BH44" s="190">
        <v>3848</v>
      </c>
      <c r="BI44" s="181"/>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row>
    <row r="45" spans="1:93" ht="346.5">
      <c r="A45" s="181">
        <v>14</v>
      </c>
      <c r="B45" s="190" t="s">
        <v>1102</v>
      </c>
      <c r="C45" s="190" t="s">
        <v>1103</v>
      </c>
      <c r="D45" s="190" t="s">
        <v>1104</v>
      </c>
      <c r="E45" s="208" t="s">
        <v>945</v>
      </c>
      <c r="F45" s="208" t="s">
        <v>1105</v>
      </c>
      <c r="G45" s="208" t="s">
        <v>1106</v>
      </c>
      <c r="H45" s="212" t="s">
        <v>1107</v>
      </c>
      <c r="I45" s="208" t="s">
        <v>1013</v>
      </c>
      <c r="J45" s="207">
        <v>50</v>
      </c>
      <c r="K45" s="213" t="str">
        <f>IF(J45&lt;=0,"",IF(J45&lt;=2,"Muy Baja",IF(J45&lt;=24,"Baja",IF(J45&lt;=500,"Media",IF(J45&lt;=5000,"Alta","Muy Alta")))))</f>
        <v>Media</v>
      </c>
      <c r="L45" s="214">
        <f>IF(K45="","",IF(K45="Muy Baja",0.2,IF(K45="Baja",0.4,IF(K45="Media",0.6,IF(K45="Alta",0.8,IF(K45="Muy Alta",1,))))))</f>
        <v>0.6</v>
      </c>
      <c r="M45" s="211" t="s">
        <v>926</v>
      </c>
      <c r="N45" s="211" t="s">
        <v>926</v>
      </c>
      <c r="O45" s="211" t="s">
        <v>926</v>
      </c>
      <c r="P45" s="211" t="s">
        <v>926</v>
      </c>
      <c r="Q45" s="211" t="s">
        <v>926</v>
      </c>
      <c r="R45" s="211" t="s">
        <v>926</v>
      </c>
      <c r="S45" s="211" t="s">
        <v>926</v>
      </c>
      <c r="T45" s="211" t="s">
        <v>926</v>
      </c>
      <c r="U45" s="211" t="s">
        <v>71</v>
      </c>
      <c r="V45" s="211" t="s">
        <v>926</v>
      </c>
      <c r="W45" s="211" t="s">
        <v>926</v>
      </c>
      <c r="X45" s="211" t="s">
        <v>926</v>
      </c>
      <c r="Y45" s="211" t="s">
        <v>926</v>
      </c>
      <c r="Z45" s="211" t="s">
        <v>926</v>
      </c>
      <c r="AA45" s="211" t="s">
        <v>926</v>
      </c>
      <c r="AB45" s="211" t="s">
        <v>71</v>
      </c>
      <c r="AC45" s="211" t="s">
        <v>926</v>
      </c>
      <c r="AD45" s="211" t="s">
        <v>926</v>
      </c>
      <c r="AE45" s="211" t="s">
        <v>71</v>
      </c>
      <c r="AF45" s="220">
        <v>15</v>
      </c>
      <c r="AG45" s="217">
        <f t="shared" si="4"/>
        <v>20</v>
      </c>
      <c r="AH45" s="213" t="str">
        <f>IF(AG45=5,"Moderado",IF(AG45=10,"Mayor",IF(AG45=20,"Catastrófico",0)))</f>
        <v>Catastrófico</v>
      </c>
      <c r="AI45" s="214">
        <f>IF(AH45="","",IF(AH45="Leve",0.2,IF(AH45="Menor",0.4,IF(AH45="Moderado",0.6,IF(AH45="Mayor",0.8,IF(AH45="Catastrófico",1,))))))</f>
        <v>1</v>
      </c>
      <c r="AJ45" s="215" t="str">
        <f>IF(OR(AND(K45="Muy Baja",AH45="Leve"),AND(K45="Muy Baja",AH45="Menor"),AND(K45="Baja",AH45="Leve")),"Bajo",IF(OR(AND(K45="Muy baja",AH45="Moderado"),AND(K45="Baja",AH45="Menor"),AND(K45="Baja",AH45="Moderado"),AND(K45="Media",AH45="Leve"),AND(K45="Media",AH45="Menor"),AND(K45="Media",AH45="Moderado"),AND(K45="Alta",AH45="Leve"),AND(K45="Alta",AH45="Menor")),"Moderado",IF(OR(AND(K45="Muy Baja",AH45="Mayor"),AND(K45="Baja",AH45="Mayor"),AND(K45="Media",AH45="Mayor"),AND(K45="Alta",AH45="Moderado"),AND(K45="Alta",AH45="Mayor"),AND(K45="Muy Alta",AH45="Leve"),AND(K45="Muy Alta",AH45="Menor"),AND(K45="Muy Alta",AH45="Moderado"),AND(K45="Muy Alta",AH45="Mayor")),"Alto",IF(OR(AND(K45="Muy Baja",AH45="Catastrófico"),AND(K45="Baja",AH45="Catastrófico"),AND(K45="Media",AH45="Catastrófico"),AND(K45="Alta",AH45="Catastrófico"),AND(K45="Muy Alta",AH45="Catastrófico")),"Extremo",""))))</f>
        <v>Extremo</v>
      </c>
      <c r="AK45" s="181">
        <v>1</v>
      </c>
      <c r="AL45" s="182" t="s">
        <v>1108</v>
      </c>
      <c r="AM45" s="183" t="s">
        <v>106</v>
      </c>
      <c r="AN45" s="184" t="s">
        <v>117</v>
      </c>
      <c r="AO45" s="184" t="s">
        <v>928</v>
      </c>
      <c r="AP45" s="185" t="str">
        <f t="shared" si="5"/>
        <v>40%</v>
      </c>
      <c r="AQ45" s="184" t="s">
        <v>929</v>
      </c>
      <c r="AR45" s="184" t="s">
        <v>930</v>
      </c>
      <c r="AS45" s="184" t="s">
        <v>931</v>
      </c>
      <c r="AT45" s="186">
        <f>IFERROR(IF(AM45="Probabilidad",(L45-(+L45*AP45)),IF(AM45="Impacto",L45,"")),"")</f>
        <v>0.36</v>
      </c>
      <c r="AU45" s="187" t="str">
        <f t="shared" si="0"/>
        <v>Baja</v>
      </c>
      <c r="AV45" s="218">
        <f t="shared" si="1"/>
        <v>0.36</v>
      </c>
      <c r="AW45" s="187" t="str">
        <f t="shared" si="2"/>
        <v>Catastrófico</v>
      </c>
      <c r="AX45" s="218">
        <f>IFERROR(IF(AM45="Impacto",(AI45-(+AI45*AP45)),IF(AM45="Probabilidad",AI45,"")),"")</f>
        <v>1</v>
      </c>
      <c r="AY45" s="188" t="str">
        <f t="shared" si="3"/>
        <v>Extremo</v>
      </c>
      <c r="AZ45" s="219" t="s">
        <v>932</v>
      </c>
      <c r="BA45" s="189"/>
      <c r="BB45" s="190" t="s">
        <v>1109</v>
      </c>
      <c r="BC45" s="181" t="s">
        <v>1110</v>
      </c>
      <c r="BD45" s="190" t="s">
        <v>1111</v>
      </c>
      <c r="BE45" s="181" t="s">
        <v>1112</v>
      </c>
      <c r="BF45" s="191">
        <v>44408</v>
      </c>
      <c r="BG45" s="191">
        <v>44560</v>
      </c>
      <c r="BH45" s="190">
        <v>3847</v>
      </c>
      <c r="BI45" s="181"/>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row>
    <row r="46" spans="1:93" ht="49.5" customHeight="1">
      <c r="A46" s="200"/>
      <c r="B46" s="201"/>
      <c r="E46" s="443" t="s">
        <v>1113</v>
      </c>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5"/>
    </row>
    <row r="47" spans="1:93">
      <c r="A47" s="202"/>
      <c r="B47" s="163"/>
    </row>
    <row r="48" spans="1:93">
      <c r="A48" s="163"/>
      <c r="E48" s="205" t="s">
        <v>1114</v>
      </c>
      <c r="F48" s="163"/>
      <c r="G48" s="163"/>
      <c r="I48" s="163"/>
    </row>
  </sheetData>
  <mergeCells count="422">
    <mergeCell ref="AE40:AE43"/>
    <mergeCell ref="AF40:AF43"/>
    <mergeCell ref="AH40:AH43"/>
    <mergeCell ref="AI40:AI43"/>
    <mergeCell ref="AJ40:AJ43"/>
    <mergeCell ref="E46:BI46"/>
    <mergeCell ref="Y40:Y43"/>
    <mergeCell ref="Z40:Z43"/>
    <mergeCell ref="AA40:AA43"/>
    <mergeCell ref="AB40:AB43"/>
    <mergeCell ref="AC40:AC43"/>
    <mergeCell ref="AD40:AD43"/>
    <mergeCell ref="S40:S43"/>
    <mergeCell ref="T40:T43"/>
    <mergeCell ref="U40:U43"/>
    <mergeCell ref="V40:V43"/>
    <mergeCell ref="W40:W43"/>
    <mergeCell ref="X40:X43"/>
    <mergeCell ref="M40:M43"/>
    <mergeCell ref="N40:N43"/>
    <mergeCell ref="O40:O43"/>
    <mergeCell ref="P40:P43"/>
    <mergeCell ref="Q40:Q43"/>
    <mergeCell ref="R40:R43"/>
    <mergeCell ref="G40:G43"/>
    <mergeCell ref="H40:H43"/>
    <mergeCell ref="I40:I43"/>
    <mergeCell ref="J40:J43"/>
    <mergeCell ref="K40:K43"/>
    <mergeCell ref="L40:L43"/>
    <mergeCell ref="F37:F39"/>
    <mergeCell ref="A40:A43"/>
    <mergeCell ref="B40:B43"/>
    <mergeCell ref="C40:C43"/>
    <mergeCell ref="D40:D43"/>
    <mergeCell ref="E40:E43"/>
    <mergeCell ref="F40:F43"/>
    <mergeCell ref="G35:G39"/>
    <mergeCell ref="H35:H39"/>
    <mergeCell ref="I35:I39"/>
    <mergeCell ref="J35:J39"/>
    <mergeCell ref="K35:K39"/>
    <mergeCell ref="L35:L39"/>
    <mergeCell ref="AE35:AE39"/>
    <mergeCell ref="AF35:AF39"/>
    <mergeCell ref="AG35:AG39"/>
    <mergeCell ref="AH35:AH39"/>
    <mergeCell ref="AI35:AI39"/>
    <mergeCell ref="AJ35:AJ39"/>
    <mergeCell ref="Y35:Y39"/>
    <mergeCell ref="Z35:Z39"/>
    <mergeCell ref="AA35:AA39"/>
    <mergeCell ref="AB35:AB39"/>
    <mergeCell ref="AC35:AC39"/>
    <mergeCell ref="AD35:AD39"/>
    <mergeCell ref="S35:S39"/>
    <mergeCell ref="T35:T39"/>
    <mergeCell ref="U35:U39"/>
    <mergeCell ref="V35:V39"/>
    <mergeCell ref="W35:W39"/>
    <mergeCell ref="X35:X39"/>
    <mergeCell ref="M35:M39"/>
    <mergeCell ref="N35:N39"/>
    <mergeCell ref="O35:O39"/>
    <mergeCell ref="P35:P39"/>
    <mergeCell ref="Q35:Q39"/>
    <mergeCell ref="R35:R39"/>
    <mergeCell ref="AF33:AF34"/>
    <mergeCell ref="AH33:AH34"/>
    <mergeCell ref="AI33:AI34"/>
    <mergeCell ref="AJ33:AJ34"/>
    <mergeCell ref="A35:A39"/>
    <mergeCell ref="B35:B39"/>
    <mergeCell ref="C35:C39"/>
    <mergeCell ref="D35:D39"/>
    <mergeCell ref="E35:E39"/>
    <mergeCell ref="F35:F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F31:AF32"/>
    <mergeCell ref="AH31:AH32"/>
    <mergeCell ref="AI31:AI32"/>
    <mergeCell ref="AJ31:AJ32"/>
    <mergeCell ref="A33:A34"/>
    <mergeCell ref="B33:B34"/>
    <mergeCell ref="C33:C34"/>
    <mergeCell ref="D33:D34"/>
    <mergeCell ref="E33:E34"/>
    <mergeCell ref="F33:F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AW29:AW30"/>
    <mergeCell ref="AX29:AX30"/>
    <mergeCell ref="AY29:AY30"/>
    <mergeCell ref="AZ29:AZ30"/>
    <mergeCell ref="A31:A32"/>
    <mergeCell ref="B31:B32"/>
    <mergeCell ref="C31:C32"/>
    <mergeCell ref="D31:D32"/>
    <mergeCell ref="E31:E32"/>
    <mergeCell ref="F31:F32"/>
    <mergeCell ref="AQ29:AQ30"/>
    <mergeCell ref="AR29:AR30"/>
    <mergeCell ref="AS29:AS30"/>
    <mergeCell ref="AT29:AT30"/>
    <mergeCell ref="AU29:AU30"/>
    <mergeCell ref="AV29:AV30"/>
    <mergeCell ref="AK29:AK30"/>
    <mergeCell ref="AL29:AL30"/>
    <mergeCell ref="AM29:AM30"/>
    <mergeCell ref="AN29:AN30"/>
    <mergeCell ref="AO29:AO30"/>
    <mergeCell ref="AP29:AP30"/>
    <mergeCell ref="AE28:AE30"/>
    <mergeCell ref="AF28:AF30"/>
    <mergeCell ref="AI28:AI30"/>
    <mergeCell ref="AJ28:AJ30"/>
    <mergeCell ref="G29:G30"/>
    <mergeCell ref="AG29:AG30"/>
    <mergeCell ref="Y28:Y30"/>
    <mergeCell ref="Z28:Z30"/>
    <mergeCell ref="AA28:AA30"/>
    <mergeCell ref="AB28:AB30"/>
    <mergeCell ref="AC28:AC30"/>
    <mergeCell ref="AD28:AD30"/>
    <mergeCell ref="S28:S30"/>
    <mergeCell ref="T28:T30"/>
    <mergeCell ref="U28:U30"/>
    <mergeCell ref="V28:V30"/>
    <mergeCell ref="W28:W30"/>
    <mergeCell ref="X28:X30"/>
    <mergeCell ref="M28:M30"/>
    <mergeCell ref="N28:N30"/>
    <mergeCell ref="O28:O30"/>
    <mergeCell ref="P28:P30"/>
    <mergeCell ref="Q28:Q30"/>
    <mergeCell ref="R28:R30"/>
    <mergeCell ref="F28:F30"/>
    <mergeCell ref="H28:H30"/>
    <mergeCell ref="I28:I30"/>
    <mergeCell ref="J28:J30"/>
    <mergeCell ref="K28:K30"/>
    <mergeCell ref="L28:L30"/>
    <mergeCell ref="AE25:AE27"/>
    <mergeCell ref="AF25:AF27"/>
    <mergeCell ref="AH25:AH27"/>
    <mergeCell ref="R25:R27"/>
    <mergeCell ref="G25:G26"/>
    <mergeCell ref="H25:H27"/>
    <mergeCell ref="I25:I27"/>
    <mergeCell ref="J25:J27"/>
    <mergeCell ref="K25:K27"/>
    <mergeCell ref="L25:L27"/>
    <mergeCell ref="AH28:AH30"/>
    <mergeCell ref="AI25:AI27"/>
    <mergeCell ref="AJ25:AJ27"/>
    <mergeCell ref="A28:A30"/>
    <mergeCell ref="B28:B30"/>
    <mergeCell ref="C28:C30"/>
    <mergeCell ref="D28:D30"/>
    <mergeCell ref="E28:E30"/>
    <mergeCell ref="Y25:Y27"/>
    <mergeCell ref="Z25:Z27"/>
    <mergeCell ref="AA25:AA27"/>
    <mergeCell ref="AB25:AB27"/>
    <mergeCell ref="AC25:AC27"/>
    <mergeCell ref="AD25:AD27"/>
    <mergeCell ref="S25:S27"/>
    <mergeCell ref="T25:T27"/>
    <mergeCell ref="U25:U27"/>
    <mergeCell ref="V25:V27"/>
    <mergeCell ref="W25:W27"/>
    <mergeCell ref="X25:X27"/>
    <mergeCell ref="M25:M27"/>
    <mergeCell ref="N25:N27"/>
    <mergeCell ref="O25:O27"/>
    <mergeCell ref="P25:P27"/>
    <mergeCell ref="Q25:Q27"/>
    <mergeCell ref="AE23:AE24"/>
    <mergeCell ref="AF23:AF24"/>
    <mergeCell ref="AH23:AH24"/>
    <mergeCell ref="AI23:AI24"/>
    <mergeCell ref="AJ23:AJ24"/>
    <mergeCell ref="A25:A27"/>
    <mergeCell ref="B25:B27"/>
    <mergeCell ref="C25:C27"/>
    <mergeCell ref="D25:D27"/>
    <mergeCell ref="E25:E27"/>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23:A24"/>
    <mergeCell ref="B23:B24"/>
    <mergeCell ref="C23:C24"/>
    <mergeCell ref="D23:D24"/>
    <mergeCell ref="E23:E24"/>
    <mergeCell ref="F23:F24"/>
    <mergeCell ref="AD20:AD22"/>
    <mergeCell ref="AE20:AE22"/>
    <mergeCell ref="AF20:AF22"/>
    <mergeCell ref="R20:R22"/>
    <mergeCell ref="S20:S22"/>
    <mergeCell ref="T20:T22"/>
    <mergeCell ref="U20:U22"/>
    <mergeCell ref="V20:V22"/>
    <mergeCell ref="W20:W22"/>
    <mergeCell ref="L20:L22"/>
    <mergeCell ref="M20:M22"/>
    <mergeCell ref="N20:N22"/>
    <mergeCell ref="O20:O22"/>
    <mergeCell ref="P20:P22"/>
    <mergeCell ref="Q20:Q22"/>
    <mergeCell ref="F20:F22"/>
    <mergeCell ref="G20:G22"/>
    <mergeCell ref="H20:H22"/>
    <mergeCell ref="AH20:AH22"/>
    <mergeCell ref="AI20:AI22"/>
    <mergeCell ref="AJ20:AJ22"/>
    <mergeCell ref="X20:X22"/>
    <mergeCell ref="Y20:Y22"/>
    <mergeCell ref="Z20:Z22"/>
    <mergeCell ref="AA20:AA22"/>
    <mergeCell ref="AB20:AB22"/>
    <mergeCell ref="AC20:AC22"/>
    <mergeCell ref="I20:I22"/>
    <mergeCell ref="J20:J22"/>
    <mergeCell ref="K20:K22"/>
    <mergeCell ref="AE16:AE17"/>
    <mergeCell ref="AF16:AF17"/>
    <mergeCell ref="AH16:AH17"/>
    <mergeCell ref="AI16:AI17"/>
    <mergeCell ref="AJ16:AJ17"/>
    <mergeCell ref="A20:A22"/>
    <mergeCell ref="B20:B22"/>
    <mergeCell ref="C20:C22"/>
    <mergeCell ref="D20:D22"/>
    <mergeCell ref="E20:E22"/>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F13:AF15"/>
    <mergeCell ref="AH13:AH15"/>
    <mergeCell ref="AI13:AI15"/>
    <mergeCell ref="AJ13:AJ15"/>
    <mergeCell ref="A16:A17"/>
    <mergeCell ref="B16:B17"/>
    <mergeCell ref="C16:C17"/>
    <mergeCell ref="D16:D17"/>
    <mergeCell ref="E16:E17"/>
    <mergeCell ref="F16:F17"/>
    <mergeCell ref="Z13:Z15"/>
    <mergeCell ref="AA13:AA15"/>
    <mergeCell ref="AB13:AB15"/>
    <mergeCell ref="AC13:AC15"/>
    <mergeCell ref="AD13:AD15"/>
    <mergeCell ref="AE13:AE15"/>
    <mergeCell ref="T13:T15"/>
    <mergeCell ref="U13:U15"/>
    <mergeCell ref="V13:V15"/>
    <mergeCell ref="W13:W15"/>
    <mergeCell ref="X13:X15"/>
    <mergeCell ref="Y13:Y15"/>
    <mergeCell ref="N13:N15"/>
    <mergeCell ref="O13:O15"/>
    <mergeCell ref="P13:P15"/>
    <mergeCell ref="Q13:Q15"/>
    <mergeCell ref="R13:R15"/>
    <mergeCell ref="S13:S15"/>
    <mergeCell ref="H13:H15"/>
    <mergeCell ref="I13:I15"/>
    <mergeCell ref="J13:J15"/>
    <mergeCell ref="K13:K15"/>
    <mergeCell ref="L13:L15"/>
    <mergeCell ref="M13:M15"/>
    <mergeCell ref="BG11:BG12"/>
    <mergeCell ref="BH11:BH12"/>
    <mergeCell ref="BI11:BI12"/>
    <mergeCell ref="A13:A15"/>
    <mergeCell ref="B13:B15"/>
    <mergeCell ref="C13:C15"/>
    <mergeCell ref="D13:D15"/>
    <mergeCell ref="E13:E15"/>
    <mergeCell ref="F13:F15"/>
    <mergeCell ref="G13:G15"/>
    <mergeCell ref="BA11:BA12"/>
    <mergeCell ref="BB11:BB12"/>
    <mergeCell ref="BC11:BC12"/>
    <mergeCell ref="BD11:BD12"/>
    <mergeCell ref="BE11:BE12"/>
    <mergeCell ref="BF11:BF12"/>
    <mergeCell ref="AU11:AU12"/>
    <mergeCell ref="AV11:AV12"/>
    <mergeCell ref="AW11:AW12"/>
    <mergeCell ref="AX11:AX12"/>
    <mergeCell ref="AY11:AY12"/>
    <mergeCell ref="AZ11:AZ12"/>
    <mergeCell ref="AJ11:AJ12"/>
    <mergeCell ref="AK11:AK12"/>
    <mergeCell ref="K11:K12"/>
    <mergeCell ref="A10:J10"/>
    <mergeCell ref="K10:AJ10"/>
    <mergeCell ref="AK10:AS10"/>
    <mergeCell ref="AL11:AL12"/>
    <mergeCell ref="AM11:AM12"/>
    <mergeCell ref="AN11:AS11"/>
    <mergeCell ref="AT11:AT12"/>
    <mergeCell ref="L11:L12"/>
    <mergeCell ref="M11:AE11"/>
    <mergeCell ref="AF11:AF12"/>
    <mergeCell ref="AG11:AG12"/>
    <mergeCell ref="AH11:AH12"/>
    <mergeCell ref="AI11:AI12"/>
    <mergeCell ref="B1:E4"/>
    <mergeCell ref="F1:G2"/>
    <mergeCell ref="F3:G4"/>
    <mergeCell ref="H3:H4"/>
    <mergeCell ref="A6:E6"/>
    <mergeCell ref="F6:AJ6"/>
    <mergeCell ref="AT10:AZ10"/>
    <mergeCell ref="BB10:BI10"/>
    <mergeCell ref="A11:A12"/>
    <mergeCell ref="B11:B12"/>
    <mergeCell ref="C11:C12"/>
    <mergeCell ref="D11:D12"/>
    <mergeCell ref="E11:E12"/>
    <mergeCell ref="AK6:AM6"/>
    <mergeCell ref="A7:E7"/>
    <mergeCell ref="F7:AJ7"/>
    <mergeCell ref="A8:E8"/>
    <mergeCell ref="F8:AJ8"/>
    <mergeCell ref="A9:E9"/>
    <mergeCell ref="F11:F12"/>
    <mergeCell ref="G11:G12"/>
    <mergeCell ref="H11:H12"/>
    <mergeCell ref="I11:I12"/>
    <mergeCell ref="J11:J12"/>
  </mergeCells>
  <conditionalFormatting sqref="K13 K16 AU16:AU17 AU25:AU29 AU31:AU32 AU45 K45">
    <cfRule type="cellIs" dxfId="271" priority="268" operator="equal">
      <formula>"Muy Alta"</formula>
    </cfRule>
    <cfRule type="cellIs" dxfId="270" priority="269" operator="equal">
      <formula>"Alta"</formula>
    </cfRule>
    <cfRule type="cellIs" dxfId="269" priority="270" operator="equal">
      <formula>"Media"</formula>
    </cfRule>
    <cfRule type="cellIs" dxfId="268" priority="271" operator="equal">
      <formula>"Baja"</formula>
    </cfRule>
    <cfRule type="cellIs" dxfId="267" priority="272" operator="equal">
      <formula>"Muy Baja"</formula>
    </cfRule>
  </conditionalFormatting>
  <conditionalFormatting sqref="AH13 AW16:AW17 AW25:AW29 AW31:AW32 AW45 AH45">
    <cfRule type="cellIs" dxfId="266" priority="263" operator="equal">
      <formula>"Catastrófico"</formula>
    </cfRule>
    <cfRule type="cellIs" dxfId="265" priority="264" operator="equal">
      <formula>"Mayor"</formula>
    </cfRule>
    <cfRule type="cellIs" dxfId="264" priority="265" operator="equal">
      <formula>"Moderado"</formula>
    </cfRule>
    <cfRule type="cellIs" dxfId="263" priority="266" operator="equal">
      <formula>"Menor"</formula>
    </cfRule>
    <cfRule type="cellIs" dxfId="262" priority="267" operator="equal">
      <formula>"Leve"</formula>
    </cfRule>
  </conditionalFormatting>
  <conditionalFormatting sqref="AJ13 AY16:AY17 AY25:AY29 AY31:AY32 AY45 AJ45">
    <cfRule type="cellIs" dxfId="261" priority="259" operator="equal">
      <formula>"Extremo"</formula>
    </cfRule>
    <cfRule type="cellIs" dxfId="260" priority="260" operator="equal">
      <formula>"Alto"</formula>
    </cfRule>
    <cfRule type="cellIs" dxfId="259" priority="261" operator="equal">
      <formula>"Moderado"</formula>
    </cfRule>
    <cfRule type="cellIs" dxfId="258" priority="262" operator="equal">
      <formula>"Bajo"</formula>
    </cfRule>
  </conditionalFormatting>
  <conditionalFormatting sqref="AU13:AU15">
    <cfRule type="cellIs" dxfId="257" priority="254" operator="equal">
      <formula>"Muy Alta"</formula>
    </cfRule>
    <cfRule type="cellIs" dxfId="256" priority="255" operator="equal">
      <formula>"Alta"</formula>
    </cfRule>
    <cfRule type="cellIs" dxfId="255" priority="256" operator="equal">
      <formula>"Media"</formula>
    </cfRule>
    <cfRule type="cellIs" dxfId="254" priority="257" operator="equal">
      <formula>"Baja"</formula>
    </cfRule>
    <cfRule type="cellIs" dxfId="253" priority="258" operator="equal">
      <formula>"Muy Baja"</formula>
    </cfRule>
  </conditionalFormatting>
  <conditionalFormatting sqref="AW13:AW15">
    <cfRule type="cellIs" dxfId="252" priority="249" operator="equal">
      <formula>"Catastrófico"</formula>
    </cfRule>
    <cfRule type="cellIs" dxfId="251" priority="250" operator="equal">
      <formula>"Mayor"</formula>
    </cfRule>
    <cfRule type="cellIs" dxfId="250" priority="251" operator="equal">
      <formula>"Moderado"</formula>
    </cfRule>
    <cfRule type="cellIs" dxfId="249" priority="252" operator="equal">
      <formula>"Menor"</formula>
    </cfRule>
    <cfRule type="cellIs" dxfId="248" priority="253" operator="equal">
      <formula>"Leve"</formula>
    </cfRule>
  </conditionalFormatting>
  <conditionalFormatting sqref="AY13:AY15">
    <cfRule type="cellIs" dxfId="247" priority="245" operator="equal">
      <formula>"Extremo"</formula>
    </cfRule>
    <cfRule type="cellIs" dxfId="246" priority="246" operator="equal">
      <formula>"Alto"</formula>
    </cfRule>
    <cfRule type="cellIs" dxfId="245" priority="247" operator="equal">
      <formula>"Moderado"</formula>
    </cfRule>
    <cfRule type="cellIs" dxfId="244" priority="248" operator="equal">
      <formula>"Bajo"</formula>
    </cfRule>
  </conditionalFormatting>
  <conditionalFormatting sqref="K31">
    <cfRule type="cellIs" dxfId="243" priority="182" operator="equal">
      <formula>"Muy Alta"</formula>
    </cfRule>
    <cfRule type="cellIs" dxfId="242" priority="183" operator="equal">
      <formula>"Alta"</formula>
    </cfRule>
    <cfRule type="cellIs" dxfId="241" priority="184" operator="equal">
      <formula>"Media"</formula>
    </cfRule>
    <cfRule type="cellIs" dxfId="240" priority="185" operator="equal">
      <formula>"Baja"</formula>
    </cfRule>
    <cfRule type="cellIs" dxfId="239" priority="186" operator="equal">
      <formula>"Muy Baja"</formula>
    </cfRule>
  </conditionalFormatting>
  <conditionalFormatting sqref="AJ16">
    <cfRule type="cellIs" dxfId="238" priority="241" operator="equal">
      <formula>"Extremo"</formula>
    </cfRule>
    <cfRule type="cellIs" dxfId="237" priority="242" operator="equal">
      <formula>"Alto"</formula>
    </cfRule>
    <cfRule type="cellIs" dxfId="236" priority="243" operator="equal">
      <formula>"Moderado"</formula>
    </cfRule>
    <cfRule type="cellIs" dxfId="235" priority="244" operator="equal">
      <formula>"Bajo"</formula>
    </cfRule>
  </conditionalFormatting>
  <conditionalFormatting sqref="K18">
    <cfRule type="cellIs" dxfId="234" priority="236" operator="equal">
      <formula>"Muy Alta"</formula>
    </cfRule>
    <cfRule type="cellIs" dxfId="233" priority="237" operator="equal">
      <formula>"Alta"</formula>
    </cfRule>
    <cfRule type="cellIs" dxfId="232" priority="238" operator="equal">
      <formula>"Media"</formula>
    </cfRule>
    <cfRule type="cellIs" dxfId="231" priority="239" operator="equal">
      <formula>"Baja"</formula>
    </cfRule>
    <cfRule type="cellIs" dxfId="230" priority="240" operator="equal">
      <formula>"Muy Baja"</formula>
    </cfRule>
  </conditionalFormatting>
  <conditionalFormatting sqref="AJ18">
    <cfRule type="cellIs" dxfId="229" priority="232" operator="equal">
      <formula>"Extremo"</formula>
    </cfRule>
    <cfRule type="cellIs" dxfId="228" priority="233" operator="equal">
      <formula>"Alto"</formula>
    </cfRule>
    <cfRule type="cellIs" dxfId="227" priority="234" operator="equal">
      <formula>"Moderado"</formula>
    </cfRule>
    <cfRule type="cellIs" dxfId="226" priority="235" operator="equal">
      <formula>"Bajo"</formula>
    </cfRule>
  </conditionalFormatting>
  <conditionalFormatting sqref="K19">
    <cfRule type="cellIs" dxfId="225" priority="227" operator="equal">
      <formula>"Muy Alta"</formula>
    </cfRule>
    <cfRule type="cellIs" dxfId="224" priority="228" operator="equal">
      <formula>"Alta"</formula>
    </cfRule>
    <cfRule type="cellIs" dxfId="223" priority="229" operator="equal">
      <formula>"Media"</formula>
    </cfRule>
    <cfRule type="cellIs" dxfId="222" priority="230" operator="equal">
      <formula>"Baja"</formula>
    </cfRule>
    <cfRule type="cellIs" dxfId="221" priority="231" operator="equal">
      <formula>"Muy Baja"</formula>
    </cfRule>
  </conditionalFormatting>
  <conditionalFormatting sqref="AJ19">
    <cfRule type="cellIs" dxfId="220" priority="223" operator="equal">
      <formula>"Extremo"</formula>
    </cfRule>
    <cfRule type="cellIs" dxfId="219" priority="224" operator="equal">
      <formula>"Alto"</formula>
    </cfRule>
    <cfRule type="cellIs" dxfId="218" priority="225" operator="equal">
      <formula>"Moderado"</formula>
    </cfRule>
    <cfRule type="cellIs" dxfId="217" priority="226" operator="equal">
      <formula>"Bajo"</formula>
    </cfRule>
  </conditionalFormatting>
  <conditionalFormatting sqref="K20">
    <cfRule type="cellIs" dxfId="216" priority="218" operator="equal">
      <formula>"Muy Alta"</formula>
    </cfRule>
    <cfRule type="cellIs" dxfId="215" priority="219" operator="equal">
      <formula>"Alta"</formula>
    </cfRule>
    <cfRule type="cellIs" dxfId="214" priority="220" operator="equal">
      <formula>"Media"</formula>
    </cfRule>
    <cfRule type="cellIs" dxfId="213" priority="221" operator="equal">
      <formula>"Baja"</formula>
    </cfRule>
    <cfRule type="cellIs" dxfId="212" priority="222" operator="equal">
      <formula>"Muy Baja"</formula>
    </cfRule>
  </conditionalFormatting>
  <conditionalFormatting sqref="AJ20">
    <cfRule type="cellIs" dxfId="211" priority="214" operator="equal">
      <formula>"Extremo"</formula>
    </cfRule>
    <cfRule type="cellIs" dxfId="210" priority="215" operator="equal">
      <formula>"Alto"</formula>
    </cfRule>
    <cfRule type="cellIs" dxfId="209" priority="216" operator="equal">
      <formula>"Moderado"</formula>
    </cfRule>
    <cfRule type="cellIs" dxfId="208" priority="217" operator="equal">
      <formula>"Bajo"</formula>
    </cfRule>
  </conditionalFormatting>
  <conditionalFormatting sqref="K23">
    <cfRule type="cellIs" dxfId="207" priority="209" operator="equal">
      <formula>"Muy Alta"</formula>
    </cfRule>
    <cfRule type="cellIs" dxfId="206" priority="210" operator="equal">
      <formula>"Alta"</formula>
    </cfRule>
    <cfRule type="cellIs" dxfId="205" priority="211" operator="equal">
      <formula>"Media"</formula>
    </cfRule>
    <cfRule type="cellIs" dxfId="204" priority="212" operator="equal">
      <formula>"Baja"</formula>
    </cfRule>
    <cfRule type="cellIs" dxfId="203" priority="213" operator="equal">
      <formula>"Muy Baja"</formula>
    </cfRule>
  </conditionalFormatting>
  <conditionalFormatting sqref="AJ23">
    <cfRule type="cellIs" dxfId="202" priority="205" operator="equal">
      <formula>"Extremo"</formula>
    </cfRule>
    <cfRule type="cellIs" dxfId="201" priority="206" operator="equal">
      <formula>"Alto"</formula>
    </cfRule>
    <cfRule type="cellIs" dxfId="200" priority="207" operator="equal">
      <formula>"Moderado"</formula>
    </cfRule>
    <cfRule type="cellIs" dxfId="199" priority="208" operator="equal">
      <formula>"Bajo"</formula>
    </cfRule>
  </conditionalFormatting>
  <conditionalFormatting sqref="K25">
    <cfRule type="cellIs" dxfId="198" priority="200" operator="equal">
      <formula>"Muy Alta"</formula>
    </cfRule>
    <cfRule type="cellIs" dxfId="197" priority="201" operator="equal">
      <formula>"Alta"</formula>
    </cfRule>
    <cfRule type="cellIs" dxfId="196" priority="202" operator="equal">
      <formula>"Media"</formula>
    </cfRule>
    <cfRule type="cellIs" dxfId="195" priority="203" operator="equal">
      <formula>"Baja"</formula>
    </cfRule>
    <cfRule type="cellIs" dxfId="194" priority="204" operator="equal">
      <formula>"Muy Baja"</formula>
    </cfRule>
  </conditionalFormatting>
  <conditionalFormatting sqref="AJ25">
    <cfRule type="cellIs" dxfId="193" priority="196" operator="equal">
      <formula>"Extremo"</formula>
    </cfRule>
    <cfRule type="cellIs" dxfId="192" priority="197" operator="equal">
      <formula>"Alto"</formula>
    </cfRule>
    <cfRule type="cellIs" dxfId="191" priority="198" operator="equal">
      <formula>"Moderado"</formula>
    </cfRule>
    <cfRule type="cellIs" dxfId="190" priority="199" operator="equal">
      <formula>"Bajo"</formula>
    </cfRule>
  </conditionalFormatting>
  <conditionalFormatting sqref="K28">
    <cfRule type="cellIs" dxfId="189" priority="191" operator="equal">
      <formula>"Muy Alta"</formula>
    </cfRule>
    <cfRule type="cellIs" dxfId="188" priority="192" operator="equal">
      <formula>"Alta"</formula>
    </cfRule>
    <cfRule type="cellIs" dxfId="187" priority="193" operator="equal">
      <formula>"Media"</formula>
    </cfRule>
    <cfRule type="cellIs" dxfId="186" priority="194" operator="equal">
      <formula>"Baja"</formula>
    </cfRule>
    <cfRule type="cellIs" dxfId="185" priority="195" operator="equal">
      <formula>"Muy Baja"</formula>
    </cfRule>
  </conditionalFormatting>
  <conditionalFormatting sqref="AJ28">
    <cfRule type="cellIs" dxfId="184" priority="187" operator="equal">
      <formula>"Extremo"</formula>
    </cfRule>
    <cfRule type="cellIs" dxfId="183" priority="188" operator="equal">
      <formula>"Alto"</formula>
    </cfRule>
    <cfRule type="cellIs" dxfId="182" priority="189" operator="equal">
      <formula>"Moderado"</formula>
    </cfRule>
    <cfRule type="cellIs" dxfId="181" priority="190" operator="equal">
      <formula>"Bajo"</formula>
    </cfRule>
  </conditionalFormatting>
  <conditionalFormatting sqref="AJ31">
    <cfRule type="cellIs" dxfId="180" priority="178" operator="equal">
      <formula>"Extremo"</formula>
    </cfRule>
    <cfRule type="cellIs" dxfId="179" priority="179" operator="equal">
      <formula>"Alto"</formula>
    </cfRule>
    <cfRule type="cellIs" dxfId="178" priority="180" operator="equal">
      <formula>"Moderado"</formula>
    </cfRule>
    <cfRule type="cellIs" dxfId="177" priority="181" operator="equal">
      <formula>"Bajo"</formula>
    </cfRule>
  </conditionalFormatting>
  <conditionalFormatting sqref="AG13:AG29 AG31:AG34 AG45">
    <cfRule type="containsText" dxfId="176" priority="177" operator="containsText" text="❌">
      <formula>NOT(ISERROR(SEARCH("❌",AG13)))</formula>
    </cfRule>
  </conditionalFormatting>
  <conditionalFormatting sqref="AH16 AH18:AH20 AH23 AH25 AH28 AH31">
    <cfRule type="cellIs" dxfId="175" priority="172" operator="equal">
      <formula>"Catastrófico"</formula>
    </cfRule>
    <cfRule type="cellIs" dxfId="174" priority="173" operator="equal">
      <formula>"Mayor"</formula>
    </cfRule>
    <cfRule type="cellIs" dxfId="173" priority="174" operator="equal">
      <formula>"Moderado"</formula>
    </cfRule>
    <cfRule type="cellIs" dxfId="172" priority="175" operator="equal">
      <formula>"Menor"</formula>
    </cfRule>
    <cfRule type="cellIs" dxfId="171" priority="176" operator="equal">
      <formula>"Leve"</formula>
    </cfRule>
  </conditionalFormatting>
  <conditionalFormatting sqref="AU18">
    <cfRule type="cellIs" dxfId="170" priority="167" operator="equal">
      <formula>"Muy Alta"</formula>
    </cfRule>
    <cfRule type="cellIs" dxfId="169" priority="168" operator="equal">
      <formula>"Alta"</formula>
    </cfRule>
    <cfRule type="cellIs" dxfId="168" priority="169" operator="equal">
      <formula>"Media"</formula>
    </cfRule>
    <cfRule type="cellIs" dxfId="167" priority="170" operator="equal">
      <formula>"Baja"</formula>
    </cfRule>
    <cfRule type="cellIs" dxfId="166" priority="171" operator="equal">
      <formula>"Muy Baja"</formula>
    </cfRule>
  </conditionalFormatting>
  <conditionalFormatting sqref="AW18">
    <cfRule type="cellIs" dxfId="165" priority="162" operator="equal">
      <formula>"Catastrófico"</formula>
    </cfRule>
    <cfRule type="cellIs" dxfId="164" priority="163" operator="equal">
      <formula>"Mayor"</formula>
    </cfRule>
    <cfRule type="cellIs" dxfId="163" priority="164" operator="equal">
      <formula>"Moderado"</formula>
    </cfRule>
    <cfRule type="cellIs" dxfId="162" priority="165" operator="equal">
      <formula>"Menor"</formula>
    </cfRule>
    <cfRule type="cellIs" dxfId="161" priority="166" operator="equal">
      <formula>"Leve"</formula>
    </cfRule>
  </conditionalFormatting>
  <conditionalFormatting sqref="AY18">
    <cfRule type="cellIs" dxfId="160" priority="158" operator="equal">
      <formula>"Extremo"</formula>
    </cfRule>
    <cfRule type="cellIs" dxfId="159" priority="159" operator="equal">
      <formula>"Alto"</formula>
    </cfRule>
    <cfRule type="cellIs" dxfId="158" priority="160" operator="equal">
      <formula>"Moderado"</formula>
    </cfRule>
    <cfRule type="cellIs" dxfId="157" priority="161" operator="equal">
      <formula>"Bajo"</formula>
    </cfRule>
  </conditionalFormatting>
  <conditionalFormatting sqref="AU19">
    <cfRule type="cellIs" dxfId="156" priority="153" operator="equal">
      <formula>"Muy Alta"</formula>
    </cfRule>
    <cfRule type="cellIs" dxfId="155" priority="154" operator="equal">
      <formula>"Alta"</formula>
    </cfRule>
    <cfRule type="cellIs" dxfId="154" priority="155" operator="equal">
      <formula>"Media"</formula>
    </cfRule>
    <cfRule type="cellIs" dxfId="153" priority="156" operator="equal">
      <formula>"Baja"</formula>
    </cfRule>
    <cfRule type="cellIs" dxfId="152" priority="157" operator="equal">
      <formula>"Muy Baja"</formula>
    </cfRule>
  </conditionalFormatting>
  <conditionalFormatting sqref="AW19">
    <cfRule type="cellIs" dxfId="151" priority="148" operator="equal">
      <formula>"Catastrófico"</formula>
    </cfRule>
    <cfRule type="cellIs" dxfId="150" priority="149" operator="equal">
      <formula>"Mayor"</formula>
    </cfRule>
    <cfRule type="cellIs" dxfId="149" priority="150" operator="equal">
      <formula>"Moderado"</formula>
    </cfRule>
    <cfRule type="cellIs" dxfId="148" priority="151" operator="equal">
      <formula>"Menor"</formula>
    </cfRule>
    <cfRule type="cellIs" dxfId="147" priority="152" operator="equal">
      <formula>"Leve"</formula>
    </cfRule>
  </conditionalFormatting>
  <conditionalFormatting sqref="AY19">
    <cfRule type="cellIs" dxfId="146" priority="144" operator="equal">
      <formula>"Extremo"</formula>
    </cfRule>
    <cfRule type="cellIs" dxfId="145" priority="145" operator="equal">
      <formula>"Alto"</formula>
    </cfRule>
    <cfRule type="cellIs" dxfId="144" priority="146" operator="equal">
      <formula>"Moderado"</formula>
    </cfRule>
    <cfRule type="cellIs" dxfId="143" priority="147" operator="equal">
      <formula>"Bajo"</formula>
    </cfRule>
  </conditionalFormatting>
  <conditionalFormatting sqref="AU20:AU22">
    <cfRule type="cellIs" dxfId="142" priority="139" operator="equal">
      <formula>"Muy Alta"</formula>
    </cfRule>
    <cfRule type="cellIs" dxfId="141" priority="140" operator="equal">
      <formula>"Alta"</formula>
    </cfRule>
    <cfRule type="cellIs" dxfId="140" priority="141" operator="equal">
      <formula>"Media"</formula>
    </cfRule>
    <cfRule type="cellIs" dxfId="139" priority="142" operator="equal">
      <formula>"Baja"</formula>
    </cfRule>
    <cfRule type="cellIs" dxfId="138" priority="143" operator="equal">
      <formula>"Muy Baja"</formula>
    </cfRule>
  </conditionalFormatting>
  <conditionalFormatting sqref="AW20:AW22">
    <cfRule type="cellIs" dxfId="137" priority="134" operator="equal">
      <formula>"Catastrófico"</formula>
    </cfRule>
    <cfRule type="cellIs" dxfId="136" priority="135" operator="equal">
      <formula>"Mayor"</formula>
    </cfRule>
    <cfRule type="cellIs" dxfId="135" priority="136" operator="equal">
      <formula>"Moderado"</formula>
    </cfRule>
    <cfRule type="cellIs" dxfId="134" priority="137" operator="equal">
      <formula>"Menor"</formula>
    </cfRule>
    <cfRule type="cellIs" dxfId="133" priority="138" operator="equal">
      <formula>"Leve"</formula>
    </cfRule>
  </conditionalFormatting>
  <conditionalFormatting sqref="AY20:AY22">
    <cfRule type="cellIs" dxfId="132" priority="130" operator="equal">
      <formula>"Extremo"</formula>
    </cfRule>
    <cfRule type="cellIs" dxfId="131" priority="131" operator="equal">
      <formula>"Alto"</formula>
    </cfRule>
    <cfRule type="cellIs" dxfId="130" priority="132" operator="equal">
      <formula>"Moderado"</formula>
    </cfRule>
    <cfRule type="cellIs" dxfId="129" priority="133" operator="equal">
      <formula>"Bajo"</formula>
    </cfRule>
  </conditionalFormatting>
  <conditionalFormatting sqref="AU23:AU24">
    <cfRule type="cellIs" dxfId="128" priority="125" operator="equal">
      <formula>"Muy Alta"</formula>
    </cfRule>
    <cfRule type="cellIs" dxfId="127" priority="126" operator="equal">
      <formula>"Alta"</formula>
    </cfRule>
    <cfRule type="cellIs" dxfId="126" priority="127" operator="equal">
      <formula>"Media"</formula>
    </cfRule>
    <cfRule type="cellIs" dxfId="125" priority="128" operator="equal">
      <formula>"Baja"</formula>
    </cfRule>
    <cfRule type="cellIs" dxfId="124" priority="129" operator="equal">
      <formula>"Muy Baja"</formula>
    </cfRule>
  </conditionalFormatting>
  <conditionalFormatting sqref="AW23:AW24">
    <cfRule type="cellIs" dxfId="123" priority="120" operator="equal">
      <formula>"Catastrófico"</formula>
    </cfRule>
    <cfRule type="cellIs" dxfId="122" priority="121" operator="equal">
      <formula>"Mayor"</formula>
    </cfRule>
    <cfRule type="cellIs" dxfId="121" priority="122" operator="equal">
      <formula>"Moderado"</formula>
    </cfRule>
    <cfRule type="cellIs" dxfId="120" priority="123" operator="equal">
      <formula>"Menor"</formula>
    </cfRule>
    <cfRule type="cellIs" dxfId="119" priority="124" operator="equal">
      <formula>"Leve"</formula>
    </cfRule>
  </conditionalFormatting>
  <conditionalFormatting sqref="AY23:AY24">
    <cfRule type="cellIs" dxfId="118" priority="116" operator="equal">
      <formula>"Extremo"</formula>
    </cfRule>
    <cfRule type="cellIs" dxfId="117" priority="117" operator="equal">
      <formula>"Alto"</formula>
    </cfRule>
    <cfRule type="cellIs" dxfId="116" priority="118" operator="equal">
      <formula>"Moderado"</formula>
    </cfRule>
    <cfRule type="cellIs" dxfId="115" priority="119" operator="equal">
      <formula>"Bajo"</formula>
    </cfRule>
  </conditionalFormatting>
  <conditionalFormatting sqref="AU33:AU34">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AW33:AW34">
    <cfRule type="cellIs" dxfId="109" priority="106" operator="equal">
      <formula>"Catastrófico"</formula>
    </cfRule>
    <cfRule type="cellIs" dxfId="108" priority="107" operator="equal">
      <formula>"Mayor"</formula>
    </cfRule>
    <cfRule type="cellIs" dxfId="107" priority="108" operator="equal">
      <formula>"Moderado"</formula>
    </cfRule>
    <cfRule type="cellIs" dxfId="106" priority="109" operator="equal">
      <formula>"Menor"</formula>
    </cfRule>
    <cfRule type="cellIs" dxfId="105" priority="110" operator="equal">
      <formula>"Leve"</formula>
    </cfRule>
  </conditionalFormatting>
  <conditionalFormatting sqref="AY33:AY34">
    <cfRule type="cellIs" dxfId="104" priority="102" operator="equal">
      <formula>"Extremo"</formula>
    </cfRule>
    <cfRule type="cellIs" dxfId="103" priority="103" operator="equal">
      <formula>"Alto"</formula>
    </cfRule>
    <cfRule type="cellIs" dxfId="102" priority="104" operator="equal">
      <formula>"Moderado"</formula>
    </cfRule>
    <cfRule type="cellIs" dxfId="101" priority="105" operator="equal">
      <formula>"Bajo"</formula>
    </cfRule>
  </conditionalFormatting>
  <conditionalFormatting sqref="K33">
    <cfRule type="cellIs" dxfId="100" priority="97" operator="equal">
      <formula>"Muy Alta"</formula>
    </cfRule>
    <cfRule type="cellIs" dxfId="99" priority="98" operator="equal">
      <formula>"Alta"</formula>
    </cfRule>
    <cfRule type="cellIs" dxfId="98" priority="99" operator="equal">
      <formula>"Media"</formula>
    </cfRule>
    <cfRule type="cellIs" dxfId="97" priority="100" operator="equal">
      <formula>"Baja"</formula>
    </cfRule>
    <cfRule type="cellIs" dxfId="96" priority="101" operator="equal">
      <formula>"Muy Baja"</formula>
    </cfRule>
  </conditionalFormatting>
  <conditionalFormatting sqref="AJ33">
    <cfRule type="cellIs" dxfId="95" priority="93" operator="equal">
      <formula>"Extremo"</formula>
    </cfRule>
    <cfRule type="cellIs" dxfId="94" priority="94" operator="equal">
      <formula>"Alto"</formula>
    </cfRule>
    <cfRule type="cellIs" dxfId="93" priority="95" operator="equal">
      <formula>"Moderado"</formula>
    </cfRule>
    <cfRule type="cellIs" dxfId="92" priority="96" operator="equal">
      <formula>"Bajo"</formula>
    </cfRule>
  </conditionalFormatting>
  <conditionalFormatting sqref="AH33">
    <cfRule type="cellIs" dxfId="91" priority="88" operator="equal">
      <formula>"Catastrófico"</formula>
    </cfRule>
    <cfRule type="cellIs" dxfId="90" priority="89" operator="equal">
      <formula>"Mayor"</formula>
    </cfRule>
    <cfRule type="cellIs" dxfId="89" priority="90" operator="equal">
      <formula>"Moderado"</formula>
    </cfRule>
    <cfRule type="cellIs" dxfId="88" priority="91" operator="equal">
      <formula>"Menor"</formula>
    </cfRule>
    <cfRule type="cellIs" dxfId="87" priority="92" operator="equal">
      <formula>"Leve"</formula>
    </cfRule>
  </conditionalFormatting>
  <conditionalFormatting sqref="AU35:AU39">
    <cfRule type="cellIs" dxfId="86" priority="83" operator="equal">
      <formula>"Muy Alta"</formula>
    </cfRule>
    <cfRule type="cellIs" dxfId="85" priority="84" operator="equal">
      <formula>"Alta"</formula>
    </cfRule>
    <cfRule type="cellIs" dxfId="84" priority="85" operator="equal">
      <formula>"Media"</formula>
    </cfRule>
    <cfRule type="cellIs" dxfId="83" priority="86" operator="equal">
      <formula>"Baja"</formula>
    </cfRule>
    <cfRule type="cellIs" dxfId="82" priority="87" operator="equal">
      <formula>"Muy Baja"</formula>
    </cfRule>
  </conditionalFormatting>
  <conditionalFormatting sqref="AW35:AW39">
    <cfRule type="cellIs" dxfId="81" priority="78" operator="equal">
      <formula>"Catastrófico"</formula>
    </cfRule>
    <cfRule type="cellIs" dxfId="80" priority="79" operator="equal">
      <formula>"Mayor"</formula>
    </cfRule>
    <cfRule type="cellIs" dxfId="79" priority="80" operator="equal">
      <formula>"Moderado"</formula>
    </cfRule>
    <cfRule type="cellIs" dxfId="78" priority="81" operator="equal">
      <formula>"Menor"</formula>
    </cfRule>
    <cfRule type="cellIs" dxfId="77" priority="82" operator="equal">
      <formula>"Leve"</formula>
    </cfRule>
  </conditionalFormatting>
  <conditionalFormatting sqref="AY35:AY39">
    <cfRule type="cellIs" dxfId="76" priority="74" operator="equal">
      <formula>"Extremo"</formula>
    </cfRule>
    <cfRule type="cellIs" dxfId="75" priority="75" operator="equal">
      <formula>"Alto"</formula>
    </cfRule>
    <cfRule type="cellIs" dxfId="74" priority="76" operator="equal">
      <formula>"Moderado"</formula>
    </cfRule>
    <cfRule type="cellIs" dxfId="73" priority="77" operator="equal">
      <formula>"Bajo"</formula>
    </cfRule>
  </conditionalFormatting>
  <conditionalFormatting sqref="K35:K38">
    <cfRule type="cellIs" dxfId="72" priority="69" operator="equal">
      <formula>"Muy Alta"</formula>
    </cfRule>
    <cfRule type="cellIs" dxfId="71" priority="70" operator="equal">
      <formula>"Alta"</formula>
    </cfRule>
    <cfRule type="cellIs" dxfId="70" priority="71" operator="equal">
      <formula>"Media"</formula>
    </cfRule>
    <cfRule type="cellIs" dxfId="69" priority="72" operator="equal">
      <formula>"Baja"</formula>
    </cfRule>
    <cfRule type="cellIs" dxfId="68" priority="73" operator="equal">
      <formula>"Muy Baja"</formula>
    </cfRule>
  </conditionalFormatting>
  <conditionalFormatting sqref="AJ35:AJ38">
    <cfRule type="cellIs" dxfId="67" priority="65" operator="equal">
      <formula>"Extremo"</formula>
    </cfRule>
    <cfRule type="cellIs" dxfId="66" priority="66" operator="equal">
      <formula>"Alto"</formula>
    </cfRule>
    <cfRule type="cellIs" dxfId="65" priority="67" operator="equal">
      <formula>"Moderado"</formula>
    </cfRule>
    <cfRule type="cellIs" dxfId="64" priority="68" operator="equal">
      <formula>"Bajo"</formula>
    </cfRule>
  </conditionalFormatting>
  <conditionalFormatting sqref="AG35">
    <cfRule type="containsText" dxfId="63" priority="64" operator="containsText" text="❌">
      <formula>NOT(ISERROR(SEARCH("❌",AG35)))</formula>
    </cfRule>
  </conditionalFormatting>
  <conditionalFormatting sqref="AH35:AH38">
    <cfRule type="cellIs" dxfId="62" priority="59" operator="equal">
      <formula>"Catastrófico"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AU40:AU43">
    <cfRule type="cellIs" dxfId="57" priority="54" operator="equal">
      <formula>"Muy Alta"</formula>
    </cfRule>
    <cfRule type="cellIs" dxfId="56" priority="55" operator="equal">
      <formula>"Alta"</formula>
    </cfRule>
    <cfRule type="cellIs" dxfId="55" priority="56" operator="equal">
      <formula>"Media"</formula>
    </cfRule>
    <cfRule type="cellIs" dxfId="54" priority="57" operator="equal">
      <formula>"Baja"</formula>
    </cfRule>
    <cfRule type="cellIs" dxfId="53" priority="58" operator="equal">
      <formula>"Muy Baja"</formula>
    </cfRule>
  </conditionalFormatting>
  <conditionalFormatting sqref="AW40:AW43">
    <cfRule type="cellIs" dxfId="52" priority="49" operator="equal">
      <formula>"Catastrófico"</formula>
    </cfRule>
    <cfRule type="cellIs" dxfId="51" priority="50" operator="equal">
      <formula>"Mayor"</formula>
    </cfRule>
    <cfRule type="cellIs" dxfId="50" priority="51" operator="equal">
      <formula>"Moderado"</formula>
    </cfRule>
    <cfRule type="cellIs" dxfId="49" priority="52" operator="equal">
      <formula>"Menor"</formula>
    </cfRule>
    <cfRule type="cellIs" dxfId="48" priority="53" operator="equal">
      <formula>"Leve"</formula>
    </cfRule>
  </conditionalFormatting>
  <conditionalFormatting sqref="AY40:AY43">
    <cfRule type="cellIs" dxfId="47" priority="45" operator="equal">
      <formula>"Extremo"</formula>
    </cfRule>
    <cfRule type="cellIs" dxfId="46" priority="46" operator="equal">
      <formula>"Alto"</formula>
    </cfRule>
    <cfRule type="cellIs" dxfId="45" priority="47" operator="equal">
      <formula>"Moderado"</formula>
    </cfRule>
    <cfRule type="cellIs" dxfId="44" priority="48" operator="equal">
      <formula>"Bajo"</formula>
    </cfRule>
  </conditionalFormatting>
  <conditionalFormatting sqref="K40:K42">
    <cfRule type="cellIs" dxfId="43" priority="40" operator="equal">
      <formula>"Muy Alta"</formula>
    </cfRule>
    <cfRule type="cellIs" dxfId="42" priority="41" operator="equal">
      <formula>"Alta"</formula>
    </cfRule>
    <cfRule type="cellIs" dxfId="41" priority="42" operator="equal">
      <formula>"Media"</formula>
    </cfRule>
    <cfRule type="cellIs" dxfId="40" priority="43" operator="equal">
      <formula>"Baja"</formula>
    </cfRule>
    <cfRule type="cellIs" dxfId="39" priority="44" operator="equal">
      <formula>"Muy Baja"</formula>
    </cfRule>
  </conditionalFormatting>
  <conditionalFormatting sqref="AJ40:AJ42">
    <cfRule type="cellIs" dxfId="38" priority="36" operator="equal">
      <formula>"Extremo"</formula>
    </cfRule>
    <cfRule type="cellIs" dxfId="37" priority="37" operator="equal">
      <formula>"Alto"</formula>
    </cfRule>
    <cfRule type="cellIs" dxfId="36" priority="38" operator="equal">
      <formula>"Moderado"</formula>
    </cfRule>
    <cfRule type="cellIs" dxfId="35" priority="39" operator="equal">
      <formula>"Bajo"</formula>
    </cfRule>
  </conditionalFormatting>
  <conditionalFormatting sqref="AG40:AG43">
    <cfRule type="containsText" dxfId="34" priority="35" operator="containsText" text="❌">
      <formula>NOT(ISERROR(SEARCH("❌",AG40)))</formula>
    </cfRule>
  </conditionalFormatting>
  <conditionalFormatting sqref="AH40:AH42">
    <cfRule type="cellIs" dxfId="33" priority="30" operator="equal">
      <formula>"Catastrófico"</formula>
    </cfRule>
    <cfRule type="cellIs" dxfId="32" priority="31" operator="equal">
      <formula>"Mayor"</formula>
    </cfRule>
    <cfRule type="cellIs" dxfId="31" priority="32" operator="equal">
      <formula>"Moderado"</formula>
    </cfRule>
    <cfRule type="cellIs" dxfId="30" priority="33" operator="equal">
      <formula>"Menor"</formula>
    </cfRule>
    <cfRule type="cellIs" dxfId="29" priority="34" operator="equal">
      <formula>"Leve"</formula>
    </cfRule>
  </conditionalFormatting>
  <conditionalFormatting sqref="AU44">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W44">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Y4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K44">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J44">
    <cfRule type="cellIs" dxfId="9" priority="7" operator="equal">
      <formula>"Extremo"</formula>
    </cfRule>
    <cfRule type="cellIs" dxfId="8" priority="8" operator="equal">
      <formula>"Alto"</formula>
    </cfRule>
    <cfRule type="cellIs" dxfId="7" priority="9" operator="equal">
      <formula>"Moderado"</formula>
    </cfRule>
    <cfRule type="cellIs" dxfId="6" priority="10" operator="equal">
      <formula>"Bajo"</formula>
    </cfRule>
  </conditionalFormatting>
  <conditionalFormatting sqref="AG44">
    <cfRule type="containsText" dxfId="5" priority="6" operator="containsText" text="❌">
      <formula>NOT(ISERROR(SEARCH("❌",AG44)))</formula>
    </cfRule>
  </conditionalFormatting>
  <conditionalFormatting sqref="AH44">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1">
    <dataValidation type="list" allowBlank="1" showInputMessage="1" showErrorMessage="1" sqref="M13:AE45" xr:uid="{57F6D5FB-FAAB-44D0-BD14-BCA0F6985FF0}">
      <formula1>"si,no"</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N1000"/>
  <sheetViews>
    <sheetView topLeftCell="H31" zoomScale="50" zoomScaleNormal="50" workbookViewId="0">
      <selection activeCell="V49" sqref="V49"/>
    </sheetView>
  </sheetViews>
  <sheetFormatPr baseColWidth="10" defaultColWidth="14.42578125" defaultRowHeight="15"/>
  <cols>
    <col min="1" max="1" width="18.7109375" style="223" customWidth="1"/>
    <col min="2" max="2" width="33" style="223" customWidth="1"/>
    <col min="3" max="3" width="5.7109375" style="223" customWidth="1"/>
    <col min="4" max="4" width="15.85546875" style="223" customWidth="1"/>
    <col min="5" max="5" width="16.7109375" style="223" customWidth="1"/>
    <col min="6" max="6" width="18.28515625" style="223" customWidth="1"/>
    <col min="7" max="7" width="28" style="223" customWidth="1"/>
    <col min="8" max="8" width="37.140625" style="223" customWidth="1"/>
    <col min="9" max="9" width="18" style="223" customWidth="1"/>
    <col min="10" max="10" width="2.28515625" style="223" customWidth="1"/>
    <col min="11" max="11" width="15.7109375" style="223" customWidth="1"/>
    <col min="12" max="12" width="13.85546875" style="223" customWidth="1"/>
    <col min="13" max="13" width="20.7109375" style="223" customWidth="1"/>
    <col min="14" max="14" width="20.140625" style="223" customWidth="1"/>
    <col min="15" max="15" width="24.85546875" style="223" customWidth="1"/>
    <col min="16" max="16" width="29" style="223" hidden="1" customWidth="1"/>
    <col min="17" max="17" width="41.85546875" style="223" customWidth="1"/>
    <col min="18" max="22" width="28.42578125" style="223" customWidth="1"/>
    <col min="23" max="26" width="27.7109375" style="223" customWidth="1"/>
    <col min="27" max="40" width="10.7109375" style="223" customWidth="1"/>
    <col min="41" max="16384" width="14.42578125" style="223"/>
  </cols>
  <sheetData>
    <row r="1" spans="1:40" hidden="1">
      <c r="A1" s="229"/>
      <c r="B1" s="230"/>
      <c r="C1" s="230"/>
      <c r="D1" s="230"/>
      <c r="E1" s="230"/>
      <c r="F1" s="230"/>
      <c r="G1" s="231"/>
      <c r="U1" s="232"/>
      <c r="V1" s="233"/>
      <c r="W1" s="233"/>
      <c r="X1" s="233"/>
      <c r="Y1" s="233"/>
      <c r="Z1" s="233"/>
    </row>
    <row r="2" spans="1:40" hidden="1">
      <c r="A2" s="229"/>
      <c r="B2" s="230"/>
      <c r="C2" s="230"/>
      <c r="D2" s="230"/>
      <c r="E2" s="230"/>
      <c r="F2" s="230"/>
      <c r="G2" s="231"/>
      <c r="U2" s="232"/>
      <c r="V2" s="233"/>
      <c r="W2" s="233"/>
      <c r="X2" s="233"/>
      <c r="Y2" s="233"/>
      <c r="Z2" s="233"/>
    </row>
    <row r="3" spans="1:40" ht="15" customHeight="1">
      <c r="A3" s="230"/>
      <c r="B3" s="230"/>
      <c r="C3" s="230"/>
      <c r="D3" s="230"/>
      <c r="E3" s="230"/>
      <c r="F3" s="230"/>
      <c r="G3" s="231"/>
      <c r="U3" s="232"/>
      <c r="V3" s="233"/>
      <c r="W3" s="233"/>
      <c r="X3" s="233"/>
      <c r="Y3" s="233"/>
      <c r="Z3" s="233"/>
    </row>
    <row r="4" spans="1:40" ht="7.5" customHeight="1" thickBot="1">
      <c r="A4" s="230"/>
      <c r="B4" s="230"/>
      <c r="C4" s="230"/>
      <c r="D4" s="230"/>
      <c r="E4" s="230"/>
      <c r="F4" s="230"/>
      <c r="G4" s="231"/>
      <c r="U4" s="232"/>
      <c r="V4" s="233"/>
      <c r="W4" s="233"/>
      <c r="X4" s="233"/>
      <c r="Y4" s="233"/>
      <c r="Z4" s="233"/>
    </row>
    <row r="5" spans="1:40" ht="27" customHeight="1" thickBot="1">
      <c r="A5" s="470"/>
      <c r="B5" s="471"/>
      <c r="C5" s="471"/>
      <c r="D5" s="471"/>
      <c r="E5" s="472"/>
      <c r="F5" s="474" t="s">
        <v>32</v>
      </c>
      <c r="G5" s="465"/>
      <c r="H5" s="465"/>
      <c r="I5" s="465"/>
      <c r="J5" s="465"/>
      <c r="K5" s="465"/>
      <c r="L5" s="465"/>
      <c r="M5" s="465"/>
      <c r="N5" s="465"/>
      <c r="O5" s="465"/>
      <c r="P5" s="465"/>
      <c r="Q5" s="234" t="s">
        <v>322</v>
      </c>
      <c r="U5" s="232"/>
      <c r="V5" s="233"/>
      <c r="W5" s="233"/>
      <c r="X5" s="233"/>
      <c r="Y5" s="233"/>
      <c r="Z5" s="233"/>
    </row>
    <row r="6" spans="1:40" ht="19.5" thickBot="1">
      <c r="A6" s="459"/>
      <c r="B6" s="467"/>
      <c r="C6" s="467"/>
      <c r="D6" s="467"/>
      <c r="E6" s="463"/>
      <c r="F6" s="454"/>
      <c r="G6" s="461"/>
      <c r="H6" s="461"/>
      <c r="I6" s="461"/>
      <c r="J6" s="461"/>
      <c r="K6" s="461"/>
      <c r="L6" s="461"/>
      <c r="M6" s="461"/>
      <c r="N6" s="461"/>
      <c r="O6" s="461"/>
      <c r="P6" s="461"/>
      <c r="Q6" s="234" t="s">
        <v>323</v>
      </c>
      <c r="R6" s="235"/>
      <c r="S6" s="235"/>
      <c r="T6" s="235"/>
      <c r="U6" s="236"/>
      <c r="V6" s="235"/>
      <c r="W6" s="235"/>
      <c r="X6" s="235"/>
      <c r="Y6" s="235"/>
      <c r="Z6" s="235"/>
      <c r="AA6" s="235"/>
      <c r="AB6" s="235"/>
      <c r="AC6" s="235"/>
      <c r="AD6" s="235"/>
      <c r="AE6" s="235"/>
      <c r="AF6" s="235"/>
      <c r="AG6" s="235"/>
      <c r="AH6" s="237"/>
      <c r="AI6" s="237"/>
      <c r="AJ6" s="237"/>
      <c r="AK6" s="237"/>
      <c r="AL6" s="237"/>
      <c r="AM6" s="237"/>
      <c r="AN6" s="237"/>
    </row>
    <row r="7" spans="1:40" ht="33" customHeight="1" thickBot="1">
      <c r="A7" s="459"/>
      <c r="B7" s="467"/>
      <c r="C7" s="467"/>
      <c r="D7" s="467"/>
      <c r="E7" s="463"/>
      <c r="F7" s="475" t="s">
        <v>324</v>
      </c>
      <c r="G7" s="448"/>
      <c r="H7" s="448"/>
      <c r="I7" s="448"/>
      <c r="J7" s="448"/>
      <c r="K7" s="448"/>
      <c r="L7" s="448"/>
      <c r="M7" s="448"/>
      <c r="N7" s="448"/>
      <c r="O7" s="448"/>
      <c r="P7" s="448"/>
      <c r="Q7" s="476" t="s">
        <v>325</v>
      </c>
      <c r="R7" s="230"/>
      <c r="S7" s="230"/>
      <c r="T7" s="230"/>
      <c r="U7" s="238"/>
      <c r="V7" s="239"/>
      <c r="W7" s="239"/>
      <c r="X7" s="239"/>
      <c r="Y7" s="239"/>
      <c r="Z7" s="239"/>
      <c r="AA7" s="230"/>
      <c r="AB7" s="230"/>
      <c r="AC7" s="230"/>
      <c r="AD7" s="230"/>
      <c r="AE7" s="230"/>
      <c r="AF7" s="230"/>
      <c r="AG7" s="230"/>
      <c r="AH7" s="230"/>
      <c r="AI7" s="230"/>
      <c r="AJ7" s="230"/>
      <c r="AK7" s="230"/>
      <c r="AL7" s="230"/>
      <c r="AM7" s="230"/>
      <c r="AN7" s="230"/>
    </row>
    <row r="8" spans="1:40" ht="27" thickBot="1">
      <c r="A8" s="459"/>
      <c r="B8" s="459"/>
      <c r="C8" s="459"/>
      <c r="D8" s="459"/>
      <c r="E8" s="463"/>
      <c r="F8" s="477" t="s">
        <v>212</v>
      </c>
      <c r="G8" s="448"/>
      <c r="H8" s="448"/>
      <c r="I8" s="448"/>
      <c r="J8" s="448"/>
      <c r="K8" s="448"/>
      <c r="L8" s="448"/>
      <c r="M8" s="448"/>
      <c r="N8" s="448"/>
      <c r="O8" s="448"/>
      <c r="P8" s="448"/>
      <c r="Q8" s="451"/>
      <c r="R8" s="230"/>
      <c r="S8" s="230"/>
      <c r="T8" s="230"/>
      <c r="U8" s="238"/>
      <c r="V8" s="239"/>
      <c r="W8" s="239"/>
      <c r="X8" s="239"/>
      <c r="Y8" s="239"/>
      <c r="Z8" s="239"/>
      <c r="AA8" s="230"/>
      <c r="AB8" s="230"/>
      <c r="AC8" s="230"/>
      <c r="AD8" s="230"/>
      <c r="AE8" s="230"/>
      <c r="AF8" s="230"/>
      <c r="AG8" s="230"/>
      <c r="AH8" s="230"/>
      <c r="AI8" s="230"/>
      <c r="AJ8" s="230"/>
      <c r="AK8" s="230"/>
      <c r="AL8" s="230"/>
      <c r="AM8" s="230"/>
      <c r="AN8" s="230"/>
    </row>
    <row r="9" spans="1:40" ht="15.75" thickBot="1">
      <c r="A9" s="469" t="s">
        <v>213</v>
      </c>
      <c r="B9" s="459"/>
      <c r="C9" s="459"/>
      <c r="D9" s="459"/>
      <c r="E9" s="459"/>
      <c r="F9" s="459"/>
      <c r="G9" s="459"/>
      <c r="H9" s="459"/>
      <c r="I9" s="459"/>
      <c r="J9" s="459"/>
      <c r="K9" s="459"/>
      <c r="L9" s="459"/>
      <c r="M9" s="459"/>
      <c r="N9" s="459"/>
      <c r="O9" s="230"/>
      <c r="P9" s="230"/>
      <c r="Q9" s="230"/>
      <c r="R9" s="230"/>
      <c r="S9" s="230"/>
      <c r="T9" s="230"/>
      <c r="U9" s="238"/>
      <c r="V9" s="239"/>
      <c r="W9" s="239"/>
      <c r="X9" s="239"/>
      <c r="Y9" s="239"/>
      <c r="Z9" s="239"/>
      <c r="AA9" s="230"/>
      <c r="AB9" s="230"/>
      <c r="AC9" s="230"/>
      <c r="AD9" s="230"/>
      <c r="AE9" s="230"/>
      <c r="AF9" s="230"/>
      <c r="AG9" s="230"/>
      <c r="AH9" s="230"/>
      <c r="AI9" s="230"/>
      <c r="AJ9" s="230"/>
      <c r="AK9" s="230"/>
      <c r="AL9" s="230"/>
      <c r="AM9" s="230"/>
      <c r="AN9" s="230"/>
    </row>
    <row r="10" spans="1:40" ht="15.75" thickBot="1">
      <c r="A10" s="466" t="s">
        <v>214</v>
      </c>
      <c r="B10" s="459"/>
      <c r="C10" s="459"/>
      <c r="D10" s="459"/>
      <c r="E10" s="473" t="s">
        <v>215</v>
      </c>
      <c r="F10" s="448"/>
      <c r="G10" s="448"/>
      <c r="H10" s="448"/>
      <c r="I10" s="447"/>
      <c r="J10" s="240"/>
      <c r="K10" s="241"/>
      <c r="L10" s="240"/>
      <c r="M10" s="240"/>
      <c r="N10" s="240"/>
      <c r="O10" s="230"/>
      <c r="P10" s="230"/>
      <c r="Q10" s="230"/>
      <c r="R10" s="230"/>
      <c r="S10" s="230"/>
      <c r="T10" s="230"/>
      <c r="U10" s="238"/>
      <c r="V10" s="239"/>
      <c r="W10" s="239"/>
      <c r="X10" s="239"/>
      <c r="Y10" s="239"/>
      <c r="Z10" s="239"/>
      <c r="AA10" s="230"/>
      <c r="AB10" s="230"/>
      <c r="AC10" s="230"/>
      <c r="AD10" s="230"/>
      <c r="AE10" s="230"/>
      <c r="AF10" s="230"/>
      <c r="AG10" s="230"/>
      <c r="AH10" s="230"/>
      <c r="AI10" s="230"/>
      <c r="AJ10" s="230"/>
      <c r="AK10" s="230"/>
      <c r="AL10" s="230"/>
      <c r="AM10" s="230"/>
      <c r="AN10" s="230"/>
    </row>
    <row r="11" spans="1:40" ht="15.75" thickBot="1">
      <c r="A11" s="240"/>
      <c r="B11" s="240"/>
      <c r="C11" s="240"/>
      <c r="D11" s="240"/>
      <c r="E11" s="240"/>
      <c r="F11" s="240"/>
      <c r="G11" s="240"/>
      <c r="H11" s="240"/>
      <c r="I11" s="240"/>
      <c r="J11" s="240"/>
      <c r="K11" s="241"/>
      <c r="L11" s="240"/>
      <c r="M11" s="464" t="s">
        <v>216</v>
      </c>
      <c r="N11" s="465"/>
      <c r="O11" s="465"/>
      <c r="P11" s="453"/>
      <c r="Q11" s="230"/>
      <c r="R11" s="230"/>
      <c r="S11" s="230"/>
      <c r="T11" s="230"/>
      <c r="U11" s="238"/>
      <c r="V11" s="239"/>
      <c r="W11" s="239"/>
      <c r="X11" s="239"/>
      <c r="Y11" s="239"/>
      <c r="Z11" s="239"/>
      <c r="AA11" s="230"/>
      <c r="AB11" s="230"/>
      <c r="AC11" s="230"/>
      <c r="AD11" s="230"/>
      <c r="AE11" s="230"/>
      <c r="AF11" s="230"/>
      <c r="AG11" s="230"/>
      <c r="AH11" s="230"/>
      <c r="AI11" s="230"/>
      <c r="AJ11" s="230"/>
      <c r="AK11" s="230"/>
      <c r="AL11" s="230"/>
      <c r="AM11" s="230"/>
      <c r="AN11" s="230"/>
    </row>
    <row r="12" spans="1:40" ht="15.75" thickBot="1">
      <c r="A12" s="466" t="s">
        <v>217</v>
      </c>
      <c r="B12" s="459"/>
      <c r="C12" s="459"/>
      <c r="D12" s="459"/>
      <c r="E12" s="468" t="s">
        <v>218</v>
      </c>
      <c r="F12" s="465"/>
      <c r="G12" s="465"/>
      <c r="H12" s="465"/>
      <c r="I12" s="453"/>
      <c r="J12" s="240"/>
      <c r="K12" s="241"/>
      <c r="L12" s="240"/>
      <c r="M12" s="454"/>
      <c r="N12" s="461"/>
      <c r="O12" s="461"/>
      <c r="P12" s="455"/>
      <c r="Q12" s="230"/>
      <c r="R12" s="230"/>
      <c r="S12" s="230"/>
      <c r="T12" s="230"/>
      <c r="U12" s="238"/>
      <c r="V12" s="239"/>
      <c r="W12" s="239"/>
      <c r="X12" s="239"/>
      <c r="Y12" s="239"/>
      <c r="Z12" s="239"/>
      <c r="AA12" s="230"/>
      <c r="AB12" s="230"/>
      <c r="AC12" s="230"/>
      <c r="AD12" s="230"/>
      <c r="AE12" s="230"/>
      <c r="AF12" s="230"/>
      <c r="AG12" s="230"/>
      <c r="AH12" s="230"/>
      <c r="AI12" s="230"/>
      <c r="AJ12" s="230"/>
      <c r="AK12" s="230"/>
      <c r="AL12" s="230"/>
      <c r="AM12" s="230"/>
      <c r="AN12" s="230"/>
    </row>
    <row r="13" spans="1:40" ht="15.75" thickBot="1">
      <c r="A13" s="459"/>
      <c r="B13" s="459"/>
      <c r="C13" s="459"/>
      <c r="D13" s="459"/>
      <c r="E13" s="454"/>
      <c r="F13" s="461"/>
      <c r="G13" s="461"/>
      <c r="H13" s="461"/>
      <c r="I13" s="455"/>
      <c r="J13" s="240"/>
      <c r="K13" s="241"/>
      <c r="L13" s="240"/>
      <c r="M13" s="240"/>
      <c r="N13" s="240"/>
      <c r="O13" s="230"/>
      <c r="P13" s="230"/>
      <c r="Q13" s="230"/>
      <c r="R13" s="230"/>
      <c r="S13" s="230"/>
      <c r="T13" s="230"/>
      <c r="U13" s="238"/>
      <c r="V13" s="239"/>
      <c r="W13" s="239"/>
      <c r="X13" s="239"/>
      <c r="Y13" s="239"/>
      <c r="Z13" s="239"/>
      <c r="AA13" s="230"/>
      <c r="AB13" s="230"/>
      <c r="AC13" s="230"/>
      <c r="AD13" s="230"/>
      <c r="AE13" s="230"/>
      <c r="AF13" s="230"/>
      <c r="AG13" s="230"/>
      <c r="AH13" s="230"/>
      <c r="AI13" s="230"/>
      <c r="AJ13" s="230"/>
      <c r="AK13" s="230"/>
      <c r="AL13" s="230"/>
      <c r="AM13" s="230"/>
      <c r="AN13" s="230"/>
    </row>
    <row r="14" spans="1:40" ht="15.75" thickBot="1">
      <c r="A14" s="240"/>
      <c r="B14" s="240"/>
      <c r="C14" s="240"/>
      <c r="D14" s="240"/>
      <c r="E14" s="240"/>
      <c r="F14" s="240"/>
      <c r="G14" s="240"/>
      <c r="H14" s="240"/>
      <c r="I14" s="240"/>
      <c r="J14" s="240"/>
      <c r="K14" s="241"/>
      <c r="L14" s="240"/>
      <c r="M14" s="464">
        <v>2021</v>
      </c>
      <c r="N14" s="465"/>
      <c r="O14" s="465"/>
      <c r="P14" s="453"/>
      <c r="Q14" s="230"/>
      <c r="R14" s="230"/>
      <c r="S14" s="230"/>
      <c r="T14" s="230"/>
      <c r="U14" s="238"/>
      <c r="V14" s="239"/>
      <c r="W14" s="239"/>
      <c r="X14" s="239"/>
      <c r="Y14" s="239"/>
      <c r="Z14" s="239"/>
      <c r="AA14" s="230"/>
      <c r="AB14" s="230"/>
      <c r="AC14" s="230"/>
      <c r="AD14" s="230"/>
      <c r="AE14" s="230"/>
      <c r="AF14" s="230"/>
      <c r="AG14" s="230"/>
      <c r="AH14" s="230"/>
      <c r="AI14" s="230"/>
      <c r="AJ14" s="230"/>
      <c r="AK14" s="230"/>
      <c r="AL14" s="230"/>
      <c r="AM14" s="230"/>
      <c r="AN14" s="230"/>
    </row>
    <row r="15" spans="1:40" ht="15.75" thickBot="1">
      <c r="A15" s="466" t="s">
        <v>219</v>
      </c>
      <c r="B15" s="459"/>
      <c r="C15" s="459"/>
      <c r="D15" s="459"/>
      <c r="E15" s="468" t="s">
        <v>220</v>
      </c>
      <c r="F15" s="465"/>
      <c r="G15" s="465"/>
      <c r="H15" s="465"/>
      <c r="I15" s="453"/>
      <c r="J15" s="240"/>
      <c r="K15" s="241"/>
      <c r="L15" s="240"/>
      <c r="M15" s="454"/>
      <c r="N15" s="461"/>
      <c r="O15" s="461"/>
      <c r="P15" s="455"/>
      <c r="U15" s="232"/>
      <c r="V15" s="233"/>
      <c r="W15" s="233"/>
      <c r="X15" s="233"/>
      <c r="Y15" s="233"/>
      <c r="Z15" s="233"/>
    </row>
    <row r="16" spans="1:40">
      <c r="A16" s="459"/>
      <c r="B16" s="467"/>
      <c r="C16" s="467"/>
      <c r="D16" s="459"/>
      <c r="E16" s="462"/>
      <c r="F16" s="467"/>
      <c r="G16" s="467"/>
      <c r="H16" s="467"/>
      <c r="I16" s="463"/>
      <c r="J16" s="240"/>
      <c r="K16" s="241"/>
      <c r="L16" s="240"/>
      <c r="M16" s="240"/>
      <c r="N16" s="240"/>
      <c r="O16" s="230"/>
      <c r="P16" s="230"/>
      <c r="U16" s="232"/>
      <c r="V16" s="233"/>
      <c r="W16" s="233"/>
      <c r="X16" s="233"/>
      <c r="Y16" s="233"/>
      <c r="Z16" s="233"/>
    </row>
    <row r="17" spans="1:26" ht="15.75" thickBot="1">
      <c r="A17" s="459"/>
      <c r="B17" s="459"/>
      <c r="C17" s="459"/>
      <c r="D17" s="459"/>
      <c r="E17" s="454"/>
      <c r="F17" s="461"/>
      <c r="G17" s="461"/>
      <c r="H17" s="461"/>
      <c r="I17" s="455"/>
      <c r="J17" s="240"/>
      <c r="K17" s="241"/>
      <c r="L17" s="240"/>
      <c r="M17" s="469"/>
      <c r="N17" s="459"/>
      <c r="O17" s="230"/>
      <c r="P17" s="230"/>
      <c r="U17" s="232"/>
      <c r="V17" s="233"/>
      <c r="W17" s="233"/>
      <c r="X17" s="233"/>
      <c r="Y17" s="233"/>
      <c r="Z17" s="233"/>
    </row>
    <row r="18" spans="1:26" ht="15.75" thickBot="1">
      <c r="A18" s="240"/>
      <c r="B18" s="240"/>
      <c r="C18" s="240"/>
      <c r="D18" s="240"/>
      <c r="E18" s="240"/>
      <c r="F18" s="240"/>
      <c r="G18" s="240"/>
      <c r="H18" s="240"/>
      <c r="I18" s="240"/>
      <c r="J18" s="240"/>
      <c r="K18" s="241"/>
      <c r="L18" s="240"/>
      <c r="M18" s="459"/>
      <c r="N18" s="459"/>
      <c r="O18" s="230"/>
      <c r="P18" s="230"/>
      <c r="U18" s="232"/>
      <c r="V18" s="233"/>
      <c r="W18" s="233"/>
      <c r="X18" s="233"/>
      <c r="Y18" s="233"/>
      <c r="Z18" s="233"/>
    </row>
    <row r="19" spans="1:26">
      <c r="A19" s="466" t="s">
        <v>221</v>
      </c>
      <c r="B19" s="459"/>
      <c r="C19" s="459"/>
      <c r="D19" s="459"/>
      <c r="E19" s="468" t="s">
        <v>222</v>
      </c>
      <c r="F19" s="465"/>
      <c r="G19" s="465"/>
      <c r="H19" s="465"/>
      <c r="I19" s="453"/>
      <c r="J19" s="240"/>
      <c r="K19" s="241"/>
      <c r="L19" s="240"/>
      <c r="M19" s="459"/>
      <c r="N19" s="459"/>
      <c r="O19" s="230"/>
      <c r="P19" s="230"/>
      <c r="U19" s="232"/>
      <c r="V19" s="233"/>
      <c r="W19" s="233"/>
      <c r="X19" s="233"/>
      <c r="Y19" s="233"/>
      <c r="Z19" s="233"/>
    </row>
    <row r="20" spans="1:26" ht="15.75" thickBot="1">
      <c r="A20" s="459"/>
      <c r="B20" s="459"/>
      <c r="C20" s="459"/>
      <c r="D20" s="459"/>
      <c r="E20" s="454"/>
      <c r="F20" s="461"/>
      <c r="G20" s="461"/>
      <c r="H20" s="461"/>
      <c r="I20" s="455"/>
      <c r="J20" s="240"/>
      <c r="K20" s="241"/>
      <c r="L20" s="240"/>
      <c r="M20" s="240"/>
      <c r="N20" s="240"/>
      <c r="O20" s="230"/>
      <c r="P20" s="230"/>
      <c r="U20" s="232"/>
      <c r="V20" s="233"/>
      <c r="W20" s="233"/>
      <c r="X20" s="233"/>
      <c r="Y20" s="233"/>
      <c r="Z20" s="233"/>
    </row>
    <row r="21" spans="1:26" ht="15.75" customHeight="1">
      <c r="A21" s="469" t="s">
        <v>213</v>
      </c>
      <c r="B21" s="459"/>
      <c r="C21" s="459"/>
      <c r="D21" s="459"/>
      <c r="E21" s="459"/>
      <c r="F21" s="459"/>
      <c r="G21" s="459"/>
      <c r="H21" s="459"/>
      <c r="I21" s="459"/>
      <c r="J21" s="459"/>
      <c r="K21" s="459"/>
      <c r="L21" s="459"/>
      <c r="M21" s="459"/>
      <c r="N21" s="459"/>
      <c r="O21" s="230"/>
      <c r="P21" s="230"/>
      <c r="U21" s="232"/>
      <c r="V21" s="233"/>
      <c r="W21" s="233"/>
      <c r="X21" s="233"/>
      <c r="Y21" s="233"/>
      <c r="Z21" s="233"/>
    </row>
    <row r="22" spans="1:26" ht="15.75" customHeight="1">
      <c r="A22" s="458" t="s">
        <v>326</v>
      </c>
      <c r="B22" s="459"/>
      <c r="C22" s="459"/>
      <c r="D22" s="459"/>
      <c r="E22" s="459"/>
      <c r="F22" s="459"/>
      <c r="G22" s="459"/>
      <c r="H22" s="459"/>
      <c r="I22" s="459"/>
      <c r="J22" s="459"/>
      <c r="K22" s="459"/>
      <c r="L22" s="459"/>
      <c r="M22" s="459"/>
      <c r="N22" s="459"/>
      <c r="O22" s="459"/>
      <c r="P22" s="459"/>
      <c r="Q22" s="459"/>
      <c r="U22" s="232"/>
      <c r="V22" s="233"/>
      <c r="W22" s="233"/>
      <c r="X22" s="233"/>
      <c r="Y22" s="233"/>
      <c r="Z22" s="233"/>
    </row>
    <row r="23" spans="1:26" ht="15.75" customHeight="1" thickBot="1">
      <c r="A23" s="460" t="s">
        <v>327</v>
      </c>
      <c r="B23" s="461"/>
      <c r="C23" s="461"/>
      <c r="D23" s="461"/>
      <c r="E23" s="461"/>
      <c r="F23" s="461"/>
      <c r="G23" s="461"/>
      <c r="H23" s="461"/>
      <c r="I23" s="461"/>
      <c r="J23" s="461"/>
      <c r="K23" s="461"/>
      <c r="L23" s="461"/>
      <c r="M23" s="461"/>
      <c r="N23" s="461"/>
      <c r="O23" s="461"/>
      <c r="P23" s="461"/>
      <c r="Q23" s="461"/>
      <c r="U23" s="232"/>
      <c r="V23" s="233"/>
      <c r="W23" s="233"/>
      <c r="X23" s="233"/>
      <c r="Y23" s="233"/>
      <c r="Z23" s="233"/>
    </row>
    <row r="24" spans="1:26" ht="38.25" customHeight="1" thickBot="1">
      <c r="A24" s="478" t="s">
        <v>223</v>
      </c>
      <c r="B24" s="448"/>
      <c r="C24" s="448"/>
      <c r="D24" s="448"/>
      <c r="E24" s="447"/>
      <c r="F24" s="478" t="s">
        <v>224</v>
      </c>
      <c r="G24" s="448"/>
      <c r="H24" s="448"/>
      <c r="I24" s="448"/>
      <c r="J24" s="448"/>
      <c r="K24" s="448"/>
      <c r="L24" s="448"/>
      <c r="M24" s="447"/>
      <c r="N24" s="478" t="s">
        <v>225</v>
      </c>
      <c r="O24" s="448"/>
      <c r="P24" s="448"/>
      <c r="Q24" s="448"/>
      <c r="R24" s="479" t="s">
        <v>479</v>
      </c>
      <c r="S24" s="479" t="s">
        <v>38</v>
      </c>
      <c r="T24" s="480" t="s">
        <v>480</v>
      </c>
      <c r="U24" s="481" t="s">
        <v>1152</v>
      </c>
      <c r="V24" s="482" t="s">
        <v>475</v>
      </c>
      <c r="W24" s="483" t="s">
        <v>483</v>
      </c>
      <c r="X24" s="483" t="s">
        <v>484</v>
      </c>
      <c r="Y24" s="483" t="s">
        <v>485</v>
      </c>
      <c r="Z24" s="483" t="s">
        <v>486</v>
      </c>
    </row>
    <row r="25" spans="1:26" ht="38.25" customHeight="1" thickBot="1">
      <c r="A25" s="242" t="s">
        <v>226</v>
      </c>
      <c r="B25" s="478" t="s">
        <v>227</v>
      </c>
      <c r="C25" s="447"/>
      <c r="D25" s="242" t="s">
        <v>228</v>
      </c>
      <c r="E25" s="242" t="s">
        <v>229</v>
      </c>
      <c r="F25" s="242" t="s">
        <v>230</v>
      </c>
      <c r="G25" s="242" t="s">
        <v>469</v>
      </c>
      <c r="H25" s="478" t="s">
        <v>470</v>
      </c>
      <c r="I25" s="448"/>
      <c r="J25" s="447"/>
      <c r="K25" s="242" t="s">
        <v>328</v>
      </c>
      <c r="L25" s="478" t="s">
        <v>329</v>
      </c>
      <c r="M25" s="447"/>
      <c r="N25" s="242" t="s">
        <v>471</v>
      </c>
      <c r="O25" s="478" t="s">
        <v>330</v>
      </c>
      <c r="P25" s="447"/>
      <c r="Q25" s="242" t="s">
        <v>37</v>
      </c>
      <c r="R25" s="451"/>
      <c r="S25" s="451"/>
      <c r="T25" s="454"/>
      <c r="U25" s="451"/>
      <c r="V25" s="451"/>
      <c r="W25" s="451"/>
      <c r="X25" s="451"/>
      <c r="Y25" s="451"/>
      <c r="Z25" s="451"/>
    </row>
    <row r="26" spans="1:26" ht="15.75" customHeight="1" thickBot="1">
      <c r="A26" s="450" t="s">
        <v>231</v>
      </c>
      <c r="B26" s="452">
        <v>15327</v>
      </c>
      <c r="C26" s="453"/>
      <c r="D26" s="456" t="s">
        <v>591</v>
      </c>
      <c r="E26" s="456" t="s">
        <v>232</v>
      </c>
      <c r="F26" s="243" t="s">
        <v>592</v>
      </c>
      <c r="G26" s="243" t="s">
        <v>593</v>
      </c>
      <c r="H26" s="446" t="s">
        <v>594</v>
      </c>
      <c r="I26" s="448"/>
      <c r="J26" s="447"/>
      <c r="K26" s="243" t="s">
        <v>595</v>
      </c>
      <c r="L26" s="446" t="s">
        <v>331</v>
      </c>
      <c r="M26" s="447"/>
      <c r="N26" s="244"/>
      <c r="O26" s="245">
        <v>44561</v>
      </c>
      <c r="P26" s="246"/>
      <c r="Q26" s="243" t="s">
        <v>596</v>
      </c>
      <c r="R26" s="449" t="s">
        <v>1153</v>
      </c>
      <c r="S26" s="447"/>
      <c r="T26" s="247" t="s">
        <v>1154</v>
      </c>
      <c r="U26" s="248" t="s">
        <v>1155</v>
      </c>
      <c r="V26" s="249"/>
      <c r="W26" s="249"/>
      <c r="X26" s="250">
        <v>0</v>
      </c>
      <c r="Y26" s="250">
        <v>0</v>
      </c>
      <c r="Z26" s="250">
        <f t="shared" ref="Z26:Z50" si="0">W26+X26+Y26</f>
        <v>0</v>
      </c>
    </row>
    <row r="27" spans="1:26" ht="116.25" customHeight="1" thickBot="1">
      <c r="A27" s="457"/>
      <c r="B27" s="462"/>
      <c r="C27" s="463"/>
      <c r="D27" s="457"/>
      <c r="E27" s="457"/>
      <c r="F27" s="243" t="s">
        <v>597</v>
      </c>
      <c r="G27" s="243" t="s">
        <v>598</v>
      </c>
      <c r="H27" s="446" t="s">
        <v>599</v>
      </c>
      <c r="I27" s="448"/>
      <c r="J27" s="447"/>
      <c r="K27" s="243" t="s">
        <v>595</v>
      </c>
      <c r="L27" s="446" t="s">
        <v>600</v>
      </c>
      <c r="M27" s="447"/>
      <c r="N27" s="246"/>
      <c r="O27" s="245">
        <v>44561</v>
      </c>
      <c r="P27" s="246"/>
      <c r="Q27" s="243" t="s">
        <v>596</v>
      </c>
      <c r="R27" s="449" t="s">
        <v>1153</v>
      </c>
      <c r="S27" s="447"/>
      <c r="T27" s="247" t="s">
        <v>1154</v>
      </c>
      <c r="U27" s="248" t="s">
        <v>1155</v>
      </c>
      <c r="V27" s="249"/>
      <c r="W27" s="249"/>
      <c r="X27" s="250">
        <v>0</v>
      </c>
      <c r="Y27" s="250">
        <v>0</v>
      </c>
      <c r="Z27" s="250">
        <f t="shared" si="0"/>
        <v>0</v>
      </c>
    </row>
    <row r="28" spans="1:26" ht="126.75" customHeight="1" thickBot="1">
      <c r="A28" s="451"/>
      <c r="B28" s="454"/>
      <c r="C28" s="455"/>
      <c r="D28" s="451"/>
      <c r="E28" s="451"/>
      <c r="F28" s="243" t="s">
        <v>601</v>
      </c>
      <c r="G28" s="243" t="s">
        <v>602</v>
      </c>
      <c r="H28" s="446" t="s">
        <v>603</v>
      </c>
      <c r="I28" s="448"/>
      <c r="J28" s="447"/>
      <c r="K28" s="243" t="s">
        <v>473</v>
      </c>
      <c r="L28" s="446" t="s">
        <v>604</v>
      </c>
      <c r="M28" s="447"/>
      <c r="N28" s="246"/>
      <c r="O28" s="245">
        <v>44561</v>
      </c>
      <c r="P28" s="246"/>
      <c r="Q28" s="243" t="s">
        <v>596</v>
      </c>
      <c r="R28" s="251" t="s">
        <v>1156</v>
      </c>
      <c r="S28" s="252" t="s">
        <v>1157</v>
      </c>
      <c r="T28" s="253" t="s">
        <v>1154</v>
      </c>
      <c r="U28" s="248" t="s">
        <v>1155</v>
      </c>
      <c r="V28" s="249"/>
      <c r="W28" s="249"/>
      <c r="X28" s="250">
        <v>0</v>
      </c>
      <c r="Y28" s="250">
        <v>0</v>
      </c>
      <c r="Z28" s="250">
        <f t="shared" si="0"/>
        <v>0</v>
      </c>
    </row>
    <row r="29" spans="1:26" ht="15.75" customHeight="1" thickBot="1">
      <c r="A29" s="450" t="s">
        <v>231</v>
      </c>
      <c r="B29" s="452">
        <v>15329</v>
      </c>
      <c r="C29" s="453"/>
      <c r="D29" s="456" t="s">
        <v>605</v>
      </c>
      <c r="E29" s="456" t="s">
        <v>232</v>
      </c>
      <c r="F29" s="243" t="s">
        <v>592</v>
      </c>
      <c r="G29" s="243" t="s">
        <v>593</v>
      </c>
      <c r="H29" s="446" t="s">
        <v>606</v>
      </c>
      <c r="I29" s="448"/>
      <c r="J29" s="447"/>
      <c r="K29" s="243" t="s">
        <v>595</v>
      </c>
      <c r="L29" s="446" t="s">
        <v>331</v>
      </c>
      <c r="M29" s="447"/>
      <c r="N29" s="246"/>
      <c r="O29" s="245">
        <v>44561</v>
      </c>
      <c r="P29" s="246"/>
      <c r="Q29" s="243" t="s">
        <v>596</v>
      </c>
      <c r="R29" s="449" t="s">
        <v>1153</v>
      </c>
      <c r="S29" s="447"/>
      <c r="T29" s="247" t="s">
        <v>1154</v>
      </c>
      <c r="U29" s="248" t="s">
        <v>1155</v>
      </c>
      <c r="V29" s="249"/>
      <c r="W29" s="249"/>
      <c r="X29" s="250">
        <v>0</v>
      </c>
      <c r="Y29" s="250">
        <v>0</v>
      </c>
      <c r="Z29" s="250">
        <f t="shared" si="0"/>
        <v>0</v>
      </c>
    </row>
    <row r="30" spans="1:26" ht="117" customHeight="1" thickBot="1">
      <c r="A30" s="451"/>
      <c r="B30" s="454"/>
      <c r="C30" s="455"/>
      <c r="D30" s="451"/>
      <c r="E30" s="451"/>
      <c r="F30" s="243" t="s">
        <v>607</v>
      </c>
      <c r="G30" s="243" t="s">
        <v>608</v>
      </c>
      <c r="H30" s="446" t="s">
        <v>609</v>
      </c>
      <c r="I30" s="448"/>
      <c r="J30" s="447"/>
      <c r="K30" s="243" t="s">
        <v>473</v>
      </c>
      <c r="L30" s="446" t="s">
        <v>604</v>
      </c>
      <c r="M30" s="447"/>
      <c r="N30" s="246"/>
      <c r="O30" s="245">
        <v>44561</v>
      </c>
      <c r="P30" s="246"/>
      <c r="Q30" s="243" t="s">
        <v>596</v>
      </c>
      <c r="R30" s="251" t="s">
        <v>1156</v>
      </c>
      <c r="S30" s="252" t="s">
        <v>1157</v>
      </c>
      <c r="T30" s="253" t="s">
        <v>1154</v>
      </c>
      <c r="U30" s="248" t="s">
        <v>1155</v>
      </c>
      <c r="V30" s="249"/>
      <c r="W30" s="249"/>
      <c r="X30" s="250">
        <v>0</v>
      </c>
      <c r="Y30" s="250">
        <v>0</v>
      </c>
      <c r="Z30" s="250">
        <f t="shared" si="0"/>
        <v>0</v>
      </c>
    </row>
    <row r="31" spans="1:26" ht="15.75" customHeight="1" thickBot="1">
      <c r="A31" s="450" t="s">
        <v>231</v>
      </c>
      <c r="B31" s="452">
        <v>15332</v>
      </c>
      <c r="C31" s="453"/>
      <c r="D31" s="456" t="s">
        <v>610</v>
      </c>
      <c r="E31" s="456" t="s">
        <v>232</v>
      </c>
      <c r="F31" s="243" t="s">
        <v>592</v>
      </c>
      <c r="G31" s="243" t="s">
        <v>593</v>
      </c>
      <c r="H31" s="446" t="s">
        <v>594</v>
      </c>
      <c r="I31" s="448"/>
      <c r="J31" s="447"/>
      <c r="K31" s="243" t="s">
        <v>595</v>
      </c>
      <c r="L31" s="446" t="s">
        <v>331</v>
      </c>
      <c r="M31" s="447"/>
      <c r="N31" s="246"/>
      <c r="O31" s="245">
        <v>44561</v>
      </c>
      <c r="P31" s="246"/>
      <c r="Q31" s="254" t="s">
        <v>596</v>
      </c>
      <c r="R31" s="449" t="s">
        <v>1153</v>
      </c>
      <c r="S31" s="447"/>
      <c r="T31" s="253" t="s">
        <v>1154</v>
      </c>
      <c r="U31" s="248" t="s">
        <v>1155</v>
      </c>
      <c r="V31" s="249"/>
      <c r="W31" s="249"/>
      <c r="X31" s="250">
        <v>0</v>
      </c>
      <c r="Y31" s="250">
        <v>0</v>
      </c>
      <c r="Z31" s="250">
        <f t="shared" si="0"/>
        <v>0</v>
      </c>
    </row>
    <row r="32" spans="1:26" ht="15.75" customHeight="1" thickBot="1">
      <c r="A32" s="457"/>
      <c r="B32" s="462"/>
      <c r="C32" s="463"/>
      <c r="D32" s="457"/>
      <c r="E32" s="457"/>
      <c r="F32" s="243" t="s">
        <v>597</v>
      </c>
      <c r="G32" s="243" t="s">
        <v>598</v>
      </c>
      <c r="H32" s="446" t="s">
        <v>611</v>
      </c>
      <c r="I32" s="448"/>
      <c r="J32" s="447"/>
      <c r="K32" s="243" t="s">
        <v>595</v>
      </c>
      <c r="L32" s="446" t="s">
        <v>600</v>
      </c>
      <c r="M32" s="447"/>
      <c r="N32" s="246"/>
      <c r="O32" s="245">
        <v>44561</v>
      </c>
      <c r="P32" s="246"/>
      <c r="Q32" s="254" t="s">
        <v>596</v>
      </c>
      <c r="R32" s="449" t="s">
        <v>1153</v>
      </c>
      <c r="S32" s="447"/>
      <c r="T32" s="253" t="s">
        <v>1154</v>
      </c>
      <c r="U32" s="248" t="s">
        <v>1155</v>
      </c>
      <c r="V32" s="249"/>
      <c r="W32" s="249"/>
      <c r="X32" s="250">
        <v>0</v>
      </c>
      <c r="Y32" s="250">
        <v>0</v>
      </c>
      <c r="Z32" s="250">
        <f t="shared" si="0"/>
        <v>0</v>
      </c>
    </row>
    <row r="33" spans="1:26" ht="139.5" customHeight="1" thickBot="1">
      <c r="A33" s="451"/>
      <c r="B33" s="454"/>
      <c r="C33" s="455"/>
      <c r="D33" s="451"/>
      <c r="E33" s="451"/>
      <c r="F33" s="243" t="s">
        <v>612</v>
      </c>
      <c r="G33" s="243" t="s">
        <v>613</v>
      </c>
      <c r="H33" s="446" t="s">
        <v>614</v>
      </c>
      <c r="I33" s="448"/>
      <c r="J33" s="447"/>
      <c r="K33" s="243" t="s">
        <v>473</v>
      </c>
      <c r="L33" s="446" t="s">
        <v>604</v>
      </c>
      <c r="M33" s="447"/>
      <c r="N33" s="246"/>
      <c r="O33" s="245">
        <v>44561</v>
      </c>
      <c r="P33" s="246"/>
      <c r="Q33" s="254" t="s">
        <v>596</v>
      </c>
      <c r="R33" s="251" t="s">
        <v>1156</v>
      </c>
      <c r="S33" s="252" t="s">
        <v>1157</v>
      </c>
      <c r="T33" s="253" t="s">
        <v>1154</v>
      </c>
      <c r="U33" s="248" t="s">
        <v>1155</v>
      </c>
      <c r="V33" s="249"/>
      <c r="W33" s="249"/>
      <c r="X33" s="250">
        <v>0</v>
      </c>
      <c r="Y33" s="250">
        <v>0</v>
      </c>
      <c r="Z33" s="250">
        <f t="shared" si="0"/>
        <v>0</v>
      </c>
    </row>
    <row r="34" spans="1:26" ht="15.75" customHeight="1" thickBot="1">
      <c r="A34" s="450" t="s">
        <v>231</v>
      </c>
      <c r="B34" s="452">
        <v>15335</v>
      </c>
      <c r="C34" s="453"/>
      <c r="D34" s="456" t="s">
        <v>615</v>
      </c>
      <c r="E34" s="456" t="s">
        <v>232</v>
      </c>
      <c r="F34" s="243" t="s">
        <v>592</v>
      </c>
      <c r="G34" s="243" t="s">
        <v>593</v>
      </c>
      <c r="H34" s="446" t="s">
        <v>594</v>
      </c>
      <c r="I34" s="448"/>
      <c r="J34" s="447"/>
      <c r="K34" s="243" t="s">
        <v>595</v>
      </c>
      <c r="L34" s="446" t="s">
        <v>331</v>
      </c>
      <c r="M34" s="447"/>
      <c r="N34" s="246"/>
      <c r="O34" s="245">
        <v>44561</v>
      </c>
      <c r="P34" s="246"/>
      <c r="Q34" s="243" t="s">
        <v>596</v>
      </c>
      <c r="R34" s="449" t="s">
        <v>1153</v>
      </c>
      <c r="S34" s="447"/>
      <c r="T34" s="253" t="s">
        <v>1154</v>
      </c>
      <c r="U34" s="248" t="s">
        <v>1155</v>
      </c>
      <c r="V34" s="249"/>
      <c r="W34" s="249"/>
      <c r="X34" s="250">
        <v>0</v>
      </c>
      <c r="Y34" s="250">
        <v>0</v>
      </c>
      <c r="Z34" s="250">
        <f t="shared" si="0"/>
        <v>0</v>
      </c>
    </row>
    <row r="35" spans="1:26" ht="15.75" customHeight="1" thickBot="1">
      <c r="A35" s="451"/>
      <c r="B35" s="454"/>
      <c r="C35" s="455"/>
      <c r="D35" s="451"/>
      <c r="E35" s="451"/>
      <c r="F35" s="243" t="s">
        <v>597</v>
      </c>
      <c r="G35" s="243" t="s">
        <v>598</v>
      </c>
      <c r="H35" s="446" t="s">
        <v>616</v>
      </c>
      <c r="I35" s="448"/>
      <c r="J35" s="447"/>
      <c r="K35" s="243" t="s">
        <v>595</v>
      </c>
      <c r="L35" s="446" t="s">
        <v>600</v>
      </c>
      <c r="M35" s="447"/>
      <c r="N35" s="246"/>
      <c r="O35" s="245">
        <v>44561</v>
      </c>
      <c r="P35" s="246"/>
      <c r="Q35" s="243" t="s">
        <v>596</v>
      </c>
      <c r="R35" s="449" t="s">
        <v>1153</v>
      </c>
      <c r="S35" s="447"/>
      <c r="T35" s="253" t="s">
        <v>1154</v>
      </c>
      <c r="U35" s="248" t="s">
        <v>1155</v>
      </c>
      <c r="V35" s="249"/>
      <c r="W35" s="249"/>
      <c r="X35" s="250">
        <v>0</v>
      </c>
      <c r="Y35" s="250">
        <v>0</v>
      </c>
      <c r="Z35" s="250">
        <f t="shared" si="0"/>
        <v>0</v>
      </c>
    </row>
    <row r="36" spans="1:26" ht="120.75" customHeight="1" thickBot="1">
      <c r="A36" s="255" t="s">
        <v>231</v>
      </c>
      <c r="B36" s="446">
        <v>30110</v>
      </c>
      <c r="C36" s="447"/>
      <c r="D36" s="243" t="s">
        <v>617</v>
      </c>
      <c r="E36" s="243" t="s">
        <v>232</v>
      </c>
      <c r="F36" s="243" t="s">
        <v>618</v>
      </c>
      <c r="G36" s="243" t="s">
        <v>619</v>
      </c>
      <c r="H36" s="446" t="s">
        <v>620</v>
      </c>
      <c r="I36" s="448"/>
      <c r="J36" s="447"/>
      <c r="K36" s="243" t="s">
        <v>473</v>
      </c>
      <c r="L36" s="446" t="s">
        <v>621</v>
      </c>
      <c r="M36" s="447"/>
      <c r="N36" s="246"/>
      <c r="O36" s="245">
        <v>44561</v>
      </c>
      <c r="P36" s="246"/>
      <c r="Q36" s="243" t="s">
        <v>596</v>
      </c>
      <c r="R36" s="251" t="s">
        <v>1156</v>
      </c>
      <c r="S36" s="252" t="s">
        <v>1157</v>
      </c>
      <c r="T36" s="253" t="s">
        <v>1154</v>
      </c>
      <c r="U36" s="248" t="s">
        <v>1155</v>
      </c>
      <c r="V36" s="249"/>
      <c r="W36" s="249"/>
      <c r="X36" s="250">
        <v>0</v>
      </c>
      <c r="Y36" s="250">
        <v>0</v>
      </c>
      <c r="Z36" s="250">
        <f t="shared" si="0"/>
        <v>0</v>
      </c>
    </row>
    <row r="37" spans="1:26" ht="127.5" customHeight="1" thickBot="1">
      <c r="A37" s="255" t="s">
        <v>231</v>
      </c>
      <c r="B37" s="446">
        <v>30118</v>
      </c>
      <c r="C37" s="447"/>
      <c r="D37" s="243" t="s">
        <v>622</v>
      </c>
      <c r="E37" s="243" t="s">
        <v>232</v>
      </c>
      <c r="F37" s="243" t="s">
        <v>623</v>
      </c>
      <c r="G37" s="243" t="s">
        <v>624</v>
      </c>
      <c r="H37" s="446" t="s">
        <v>625</v>
      </c>
      <c r="I37" s="448"/>
      <c r="J37" s="447"/>
      <c r="K37" s="243" t="s">
        <v>473</v>
      </c>
      <c r="L37" s="446" t="s">
        <v>604</v>
      </c>
      <c r="M37" s="447"/>
      <c r="N37" s="246"/>
      <c r="O37" s="245">
        <v>44561</v>
      </c>
      <c r="P37" s="246"/>
      <c r="Q37" s="243" t="s">
        <v>596</v>
      </c>
      <c r="R37" s="251" t="s">
        <v>1156</v>
      </c>
      <c r="S37" s="252" t="s">
        <v>1157</v>
      </c>
      <c r="T37" s="253" t="s">
        <v>1154</v>
      </c>
      <c r="U37" s="248" t="s">
        <v>1155</v>
      </c>
      <c r="V37" s="249"/>
      <c r="W37" s="249"/>
      <c r="X37" s="250">
        <v>0</v>
      </c>
      <c r="Y37" s="250">
        <v>0</v>
      </c>
      <c r="Z37" s="250">
        <f t="shared" si="0"/>
        <v>0</v>
      </c>
    </row>
    <row r="38" spans="1:26" ht="138" customHeight="1" thickBot="1">
      <c r="A38" s="255" t="s">
        <v>231</v>
      </c>
      <c r="B38" s="446">
        <v>30148</v>
      </c>
      <c r="C38" s="447"/>
      <c r="D38" s="243" t="s">
        <v>626</v>
      </c>
      <c r="E38" s="243" t="s">
        <v>232</v>
      </c>
      <c r="F38" s="243" t="s">
        <v>627</v>
      </c>
      <c r="G38" s="243" t="s">
        <v>628</v>
      </c>
      <c r="H38" s="446" t="s">
        <v>629</v>
      </c>
      <c r="I38" s="448"/>
      <c r="J38" s="447"/>
      <c r="K38" s="243" t="s">
        <v>473</v>
      </c>
      <c r="L38" s="446" t="s">
        <v>604</v>
      </c>
      <c r="M38" s="447"/>
      <c r="N38" s="246"/>
      <c r="O38" s="245">
        <v>44561</v>
      </c>
      <c r="P38" s="246"/>
      <c r="Q38" s="243" t="s">
        <v>596</v>
      </c>
      <c r="R38" s="251" t="s">
        <v>1156</v>
      </c>
      <c r="S38" s="252" t="s">
        <v>1157</v>
      </c>
      <c r="T38" s="253" t="s">
        <v>1154</v>
      </c>
      <c r="U38" s="248" t="s">
        <v>1155</v>
      </c>
      <c r="V38" s="249"/>
      <c r="W38" s="249"/>
      <c r="X38" s="250">
        <v>0</v>
      </c>
      <c r="Y38" s="250">
        <v>0</v>
      </c>
      <c r="Z38" s="250">
        <f t="shared" si="0"/>
        <v>0</v>
      </c>
    </row>
    <row r="39" spans="1:26" ht="15.75" customHeight="1" thickBot="1">
      <c r="A39" s="255" t="s">
        <v>231</v>
      </c>
      <c r="B39" s="446">
        <v>33878</v>
      </c>
      <c r="C39" s="447"/>
      <c r="D39" s="243" t="s">
        <v>630</v>
      </c>
      <c r="E39" s="243" t="s">
        <v>232</v>
      </c>
      <c r="F39" s="243" t="s">
        <v>597</v>
      </c>
      <c r="G39" s="243" t="s">
        <v>631</v>
      </c>
      <c r="H39" s="446" t="s">
        <v>616</v>
      </c>
      <c r="I39" s="448"/>
      <c r="J39" s="447"/>
      <c r="K39" s="243" t="s">
        <v>595</v>
      </c>
      <c r="L39" s="446" t="s">
        <v>600</v>
      </c>
      <c r="M39" s="447"/>
      <c r="N39" s="246"/>
      <c r="O39" s="245">
        <v>44561</v>
      </c>
      <c r="P39" s="246"/>
      <c r="Q39" s="254" t="s">
        <v>596</v>
      </c>
      <c r="R39" s="449" t="s">
        <v>1153</v>
      </c>
      <c r="S39" s="447"/>
      <c r="T39" s="253" t="s">
        <v>1154</v>
      </c>
      <c r="U39" s="248" t="s">
        <v>1155</v>
      </c>
      <c r="V39" s="249"/>
      <c r="W39" s="249"/>
      <c r="X39" s="250">
        <v>0</v>
      </c>
      <c r="Y39" s="250">
        <v>0</v>
      </c>
      <c r="Z39" s="250">
        <f t="shared" si="0"/>
        <v>0</v>
      </c>
    </row>
    <row r="40" spans="1:26" ht="15.75" customHeight="1" thickBot="1">
      <c r="A40" s="255" t="s">
        <v>231</v>
      </c>
      <c r="B40" s="446">
        <v>15165</v>
      </c>
      <c r="C40" s="447"/>
      <c r="D40" s="243" t="s">
        <v>632</v>
      </c>
      <c r="E40" s="243" t="s">
        <v>232</v>
      </c>
      <c r="F40" s="243" t="s">
        <v>633</v>
      </c>
      <c r="G40" s="243" t="s">
        <v>634</v>
      </c>
      <c r="H40" s="446" t="s">
        <v>472</v>
      </c>
      <c r="I40" s="448"/>
      <c r="J40" s="447"/>
      <c r="K40" s="243" t="s">
        <v>595</v>
      </c>
      <c r="L40" s="446" t="s">
        <v>331</v>
      </c>
      <c r="M40" s="447"/>
      <c r="N40" s="246"/>
      <c r="O40" s="245">
        <v>44561</v>
      </c>
      <c r="P40" s="246"/>
      <c r="Q40" s="243" t="s">
        <v>596</v>
      </c>
      <c r="R40" s="449" t="s">
        <v>1153</v>
      </c>
      <c r="S40" s="447"/>
      <c r="T40" s="253" t="s">
        <v>1154</v>
      </c>
      <c r="U40" s="248" t="s">
        <v>1155</v>
      </c>
      <c r="V40" s="249"/>
      <c r="W40" s="249"/>
      <c r="X40" s="250">
        <v>0</v>
      </c>
      <c r="Y40" s="250">
        <v>0</v>
      </c>
      <c r="Z40" s="250">
        <f t="shared" si="0"/>
        <v>0</v>
      </c>
    </row>
    <row r="41" spans="1:26" ht="15.75" customHeight="1" thickBot="1">
      <c r="A41" s="255" t="s">
        <v>231</v>
      </c>
      <c r="B41" s="446">
        <v>15167</v>
      </c>
      <c r="C41" s="447"/>
      <c r="D41" s="243" t="s">
        <v>635</v>
      </c>
      <c r="E41" s="243" t="s">
        <v>232</v>
      </c>
      <c r="F41" s="243" t="s">
        <v>633</v>
      </c>
      <c r="G41" s="243" t="s">
        <v>634</v>
      </c>
      <c r="H41" s="446" t="s">
        <v>472</v>
      </c>
      <c r="I41" s="448"/>
      <c r="J41" s="447"/>
      <c r="K41" s="243" t="s">
        <v>595</v>
      </c>
      <c r="L41" s="446" t="s">
        <v>331</v>
      </c>
      <c r="M41" s="447"/>
      <c r="N41" s="246"/>
      <c r="O41" s="245">
        <v>44561</v>
      </c>
      <c r="P41" s="246"/>
      <c r="Q41" s="243" t="s">
        <v>596</v>
      </c>
      <c r="R41" s="449" t="s">
        <v>1153</v>
      </c>
      <c r="S41" s="447"/>
      <c r="T41" s="253" t="s">
        <v>1154</v>
      </c>
      <c r="U41" s="248" t="s">
        <v>1155</v>
      </c>
      <c r="V41" s="249"/>
      <c r="W41" s="249"/>
      <c r="X41" s="250">
        <v>0</v>
      </c>
      <c r="Y41" s="250">
        <v>0</v>
      </c>
      <c r="Z41" s="250">
        <f t="shared" si="0"/>
        <v>0</v>
      </c>
    </row>
    <row r="42" spans="1:26" ht="15.75" customHeight="1" thickBot="1">
      <c r="A42" s="255" t="s">
        <v>231</v>
      </c>
      <c r="B42" s="446">
        <v>28759</v>
      </c>
      <c r="C42" s="447"/>
      <c r="D42" s="243" t="s">
        <v>636</v>
      </c>
      <c r="E42" s="243" t="s">
        <v>232</v>
      </c>
      <c r="F42" s="243" t="s">
        <v>633</v>
      </c>
      <c r="G42" s="243" t="s">
        <v>634</v>
      </c>
      <c r="H42" s="446" t="s">
        <v>472</v>
      </c>
      <c r="I42" s="448"/>
      <c r="J42" s="447"/>
      <c r="K42" s="243" t="s">
        <v>595</v>
      </c>
      <c r="L42" s="446" t="s">
        <v>331</v>
      </c>
      <c r="M42" s="447"/>
      <c r="N42" s="246"/>
      <c r="O42" s="245">
        <v>44561</v>
      </c>
      <c r="P42" s="246"/>
      <c r="Q42" s="243" t="s">
        <v>596</v>
      </c>
      <c r="R42" s="449" t="s">
        <v>1153</v>
      </c>
      <c r="S42" s="447"/>
      <c r="T42" s="253" t="s">
        <v>1154</v>
      </c>
      <c r="U42" s="248" t="s">
        <v>1155</v>
      </c>
      <c r="V42" s="249"/>
      <c r="W42" s="249"/>
      <c r="X42" s="250">
        <v>0</v>
      </c>
      <c r="Y42" s="250">
        <v>0</v>
      </c>
      <c r="Z42" s="250">
        <f t="shared" si="0"/>
        <v>0</v>
      </c>
    </row>
    <row r="43" spans="1:26" ht="15.75" customHeight="1" thickBot="1">
      <c r="A43" s="255" t="s">
        <v>231</v>
      </c>
      <c r="B43" s="446">
        <v>28767</v>
      </c>
      <c r="C43" s="447"/>
      <c r="D43" s="243" t="s">
        <v>637</v>
      </c>
      <c r="E43" s="243" t="s">
        <v>232</v>
      </c>
      <c r="F43" s="243" t="s">
        <v>633</v>
      </c>
      <c r="G43" s="243" t="s">
        <v>634</v>
      </c>
      <c r="H43" s="446" t="s">
        <v>472</v>
      </c>
      <c r="I43" s="448"/>
      <c r="J43" s="447"/>
      <c r="K43" s="243" t="s">
        <v>595</v>
      </c>
      <c r="L43" s="446" t="s">
        <v>331</v>
      </c>
      <c r="M43" s="447"/>
      <c r="N43" s="246"/>
      <c r="O43" s="245">
        <v>44561</v>
      </c>
      <c r="P43" s="246"/>
      <c r="Q43" s="243" t="s">
        <v>596</v>
      </c>
      <c r="R43" s="449" t="s">
        <v>1153</v>
      </c>
      <c r="S43" s="447"/>
      <c r="T43" s="253" t="s">
        <v>1154</v>
      </c>
      <c r="U43" s="248" t="s">
        <v>1155</v>
      </c>
      <c r="V43" s="249"/>
      <c r="W43" s="249"/>
      <c r="X43" s="250">
        <v>0</v>
      </c>
      <c r="Y43" s="250">
        <v>0</v>
      </c>
      <c r="Z43" s="250">
        <f t="shared" si="0"/>
        <v>0</v>
      </c>
    </row>
    <row r="44" spans="1:26" ht="15.75" customHeight="1" thickBot="1">
      <c r="A44" s="255" t="s">
        <v>231</v>
      </c>
      <c r="B44" s="446">
        <v>28916</v>
      </c>
      <c r="C44" s="447"/>
      <c r="D44" s="243" t="s">
        <v>638</v>
      </c>
      <c r="E44" s="243" t="s">
        <v>232</v>
      </c>
      <c r="F44" s="243" t="s">
        <v>633</v>
      </c>
      <c r="G44" s="243" t="s">
        <v>634</v>
      </c>
      <c r="H44" s="446" t="s">
        <v>472</v>
      </c>
      <c r="I44" s="448"/>
      <c r="J44" s="447"/>
      <c r="K44" s="243" t="s">
        <v>595</v>
      </c>
      <c r="L44" s="446" t="s">
        <v>331</v>
      </c>
      <c r="M44" s="447"/>
      <c r="N44" s="246"/>
      <c r="O44" s="245">
        <v>44561</v>
      </c>
      <c r="P44" s="246"/>
      <c r="Q44" s="243" t="s">
        <v>596</v>
      </c>
      <c r="R44" s="449" t="s">
        <v>1153</v>
      </c>
      <c r="S44" s="447"/>
      <c r="T44" s="253" t="s">
        <v>1154</v>
      </c>
      <c r="U44" s="248" t="s">
        <v>1155</v>
      </c>
      <c r="V44" s="249"/>
      <c r="W44" s="249"/>
      <c r="X44" s="250">
        <v>0</v>
      </c>
      <c r="Y44" s="250">
        <v>0</v>
      </c>
      <c r="Z44" s="250">
        <f t="shared" si="0"/>
        <v>0</v>
      </c>
    </row>
    <row r="45" spans="1:26" ht="15.75" customHeight="1" thickBot="1">
      <c r="A45" s="255" t="s">
        <v>231</v>
      </c>
      <c r="B45" s="446">
        <v>29138</v>
      </c>
      <c r="C45" s="447"/>
      <c r="D45" s="243" t="s">
        <v>639</v>
      </c>
      <c r="E45" s="243" t="s">
        <v>232</v>
      </c>
      <c r="F45" s="243" t="s">
        <v>633</v>
      </c>
      <c r="G45" s="243" t="s">
        <v>634</v>
      </c>
      <c r="H45" s="446" t="s">
        <v>472</v>
      </c>
      <c r="I45" s="448"/>
      <c r="J45" s="447"/>
      <c r="K45" s="243" t="s">
        <v>595</v>
      </c>
      <c r="L45" s="446" t="s">
        <v>331</v>
      </c>
      <c r="M45" s="447"/>
      <c r="N45" s="246"/>
      <c r="O45" s="245">
        <v>44561</v>
      </c>
      <c r="P45" s="246"/>
      <c r="Q45" s="243" t="s">
        <v>596</v>
      </c>
      <c r="R45" s="449" t="s">
        <v>1153</v>
      </c>
      <c r="S45" s="447"/>
      <c r="T45" s="253" t="s">
        <v>1154</v>
      </c>
      <c r="U45" s="248" t="s">
        <v>1155</v>
      </c>
      <c r="V45" s="249"/>
      <c r="W45" s="249"/>
      <c r="X45" s="250">
        <v>0</v>
      </c>
      <c r="Y45" s="250">
        <v>0</v>
      </c>
      <c r="Z45" s="250">
        <f t="shared" si="0"/>
        <v>0</v>
      </c>
    </row>
    <row r="46" spans="1:26" ht="15.75" customHeight="1" thickBot="1">
      <c r="A46" s="255" t="s">
        <v>231</v>
      </c>
      <c r="B46" s="446">
        <v>29189</v>
      </c>
      <c r="C46" s="447"/>
      <c r="D46" s="243" t="s">
        <v>640</v>
      </c>
      <c r="E46" s="243" t="s">
        <v>232</v>
      </c>
      <c r="F46" s="243" t="s">
        <v>633</v>
      </c>
      <c r="G46" s="243" t="s">
        <v>634</v>
      </c>
      <c r="H46" s="446" t="s">
        <v>472</v>
      </c>
      <c r="I46" s="448"/>
      <c r="J46" s="447"/>
      <c r="K46" s="243" t="s">
        <v>595</v>
      </c>
      <c r="L46" s="446" t="s">
        <v>331</v>
      </c>
      <c r="M46" s="447"/>
      <c r="N46" s="246"/>
      <c r="O46" s="245">
        <v>44561</v>
      </c>
      <c r="P46" s="246"/>
      <c r="Q46" s="243" t="s">
        <v>596</v>
      </c>
      <c r="R46" s="449" t="s">
        <v>1153</v>
      </c>
      <c r="S46" s="447"/>
      <c r="T46" s="253" t="s">
        <v>1154</v>
      </c>
      <c r="U46" s="248" t="s">
        <v>1155</v>
      </c>
      <c r="V46" s="249"/>
      <c r="W46" s="249"/>
      <c r="X46" s="250">
        <v>0</v>
      </c>
      <c r="Y46" s="250">
        <v>0</v>
      </c>
      <c r="Z46" s="250">
        <f t="shared" si="0"/>
        <v>0</v>
      </c>
    </row>
    <row r="47" spans="1:26" ht="15.75" customHeight="1" thickBot="1">
      <c r="A47" s="255" t="s">
        <v>231</v>
      </c>
      <c r="B47" s="446">
        <v>29246</v>
      </c>
      <c r="C47" s="447"/>
      <c r="D47" s="243" t="s">
        <v>641</v>
      </c>
      <c r="E47" s="243" t="s">
        <v>232</v>
      </c>
      <c r="F47" s="243" t="s">
        <v>633</v>
      </c>
      <c r="G47" s="243" t="s">
        <v>634</v>
      </c>
      <c r="H47" s="446" t="s">
        <v>472</v>
      </c>
      <c r="I47" s="448"/>
      <c r="J47" s="447"/>
      <c r="K47" s="243" t="s">
        <v>595</v>
      </c>
      <c r="L47" s="446" t="s">
        <v>331</v>
      </c>
      <c r="M47" s="447"/>
      <c r="N47" s="246"/>
      <c r="O47" s="245">
        <v>44561</v>
      </c>
      <c r="P47" s="246"/>
      <c r="Q47" s="243" t="s">
        <v>596</v>
      </c>
      <c r="R47" s="449" t="s">
        <v>1153</v>
      </c>
      <c r="S47" s="447"/>
      <c r="T47" s="253" t="s">
        <v>1154</v>
      </c>
      <c r="U47" s="248" t="s">
        <v>1155</v>
      </c>
      <c r="V47" s="249"/>
      <c r="W47" s="249"/>
      <c r="X47" s="250">
        <v>0</v>
      </c>
      <c r="Y47" s="250">
        <v>0</v>
      </c>
      <c r="Z47" s="250">
        <f t="shared" si="0"/>
        <v>0</v>
      </c>
    </row>
    <row r="48" spans="1:26" ht="15.75" customHeight="1" thickBot="1">
      <c r="A48" s="255" t="s">
        <v>231</v>
      </c>
      <c r="B48" s="446">
        <v>29723</v>
      </c>
      <c r="C48" s="447"/>
      <c r="D48" s="243" t="s">
        <v>642</v>
      </c>
      <c r="E48" s="243" t="s">
        <v>232</v>
      </c>
      <c r="F48" s="243" t="s">
        <v>633</v>
      </c>
      <c r="G48" s="243" t="s">
        <v>634</v>
      </c>
      <c r="H48" s="446" t="s">
        <v>472</v>
      </c>
      <c r="I48" s="448"/>
      <c r="J48" s="447"/>
      <c r="K48" s="243" t="s">
        <v>595</v>
      </c>
      <c r="L48" s="446" t="s">
        <v>331</v>
      </c>
      <c r="M48" s="447"/>
      <c r="N48" s="246"/>
      <c r="O48" s="245">
        <v>44561</v>
      </c>
      <c r="P48" s="246"/>
      <c r="Q48" s="243" t="s">
        <v>596</v>
      </c>
      <c r="R48" s="449" t="s">
        <v>1153</v>
      </c>
      <c r="S48" s="447"/>
      <c r="T48" s="253" t="s">
        <v>1154</v>
      </c>
      <c r="U48" s="248" t="s">
        <v>1155</v>
      </c>
      <c r="V48" s="249"/>
      <c r="W48" s="249"/>
      <c r="X48" s="250">
        <v>0</v>
      </c>
      <c r="Y48" s="250">
        <v>0</v>
      </c>
      <c r="Z48" s="250">
        <f t="shared" si="0"/>
        <v>0</v>
      </c>
    </row>
    <row r="49" spans="1:26" ht="15.75" customHeight="1" thickBot="1">
      <c r="A49" s="255" t="s">
        <v>231</v>
      </c>
      <c r="B49" s="446">
        <v>29755</v>
      </c>
      <c r="C49" s="447"/>
      <c r="D49" s="243" t="s">
        <v>643</v>
      </c>
      <c r="E49" s="243" t="s">
        <v>232</v>
      </c>
      <c r="F49" s="243" t="s">
        <v>633</v>
      </c>
      <c r="G49" s="243" t="s">
        <v>634</v>
      </c>
      <c r="H49" s="446" t="s">
        <v>472</v>
      </c>
      <c r="I49" s="448"/>
      <c r="J49" s="447"/>
      <c r="K49" s="243" t="s">
        <v>595</v>
      </c>
      <c r="L49" s="446" t="s">
        <v>331</v>
      </c>
      <c r="M49" s="447"/>
      <c r="N49" s="246"/>
      <c r="O49" s="245">
        <v>44561</v>
      </c>
      <c r="P49" s="246"/>
      <c r="Q49" s="243" t="s">
        <v>596</v>
      </c>
      <c r="R49" s="449" t="s">
        <v>1153</v>
      </c>
      <c r="S49" s="447"/>
      <c r="T49" s="253" t="s">
        <v>1154</v>
      </c>
      <c r="U49" s="248" t="s">
        <v>1155</v>
      </c>
      <c r="V49" s="249"/>
      <c r="W49" s="249"/>
      <c r="X49" s="250">
        <v>0</v>
      </c>
      <c r="Y49" s="250">
        <v>0</v>
      </c>
      <c r="Z49" s="250">
        <f t="shared" si="0"/>
        <v>0</v>
      </c>
    </row>
    <row r="50" spans="1:26" ht="15.75" customHeight="1" thickBot="1">
      <c r="A50" s="255" t="s">
        <v>231</v>
      </c>
      <c r="B50" s="446">
        <v>29760</v>
      </c>
      <c r="C50" s="447"/>
      <c r="D50" s="243" t="s">
        <v>644</v>
      </c>
      <c r="E50" s="243" t="s">
        <v>232</v>
      </c>
      <c r="F50" s="243" t="s">
        <v>633</v>
      </c>
      <c r="G50" s="243" t="s">
        <v>634</v>
      </c>
      <c r="H50" s="446" t="s">
        <v>472</v>
      </c>
      <c r="I50" s="448"/>
      <c r="J50" s="447"/>
      <c r="K50" s="243" t="s">
        <v>595</v>
      </c>
      <c r="L50" s="446" t="s">
        <v>331</v>
      </c>
      <c r="M50" s="447"/>
      <c r="N50" s="246"/>
      <c r="O50" s="245">
        <v>44561</v>
      </c>
      <c r="P50" s="246"/>
      <c r="Q50" s="243" t="s">
        <v>596</v>
      </c>
      <c r="R50" s="449" t="s">
        <v>1153</v>
      </c>
      <c r="S50" s="447"/>
      <c r="T50" s="253" t="s">
        <v>1154</v>
      </c>
      <c r="U50" s="248" t="s">
        <v>1155</v>
      </c>
      <c r="V50" s="249"/>
      <c r="W50" s="249"/>
      <c r="X50" s="250">
        <v>0</v>
      </c>
      <c r="Y50" s="250">
        <v>0</v>
      </c>
      <c r="Z50" s="250">
        <f t="shared" si="0"/>
        <v>0</v>
      </c>
    </row>
    <row r="51" spans="1:26" ht="15.75" customHeight="1">
      <c r="A51" s="256"/>
      <c r="B51" s="256"/>
      <c r="C51" s="256"/>
      <c r="D51" s="256"/>
      <c r="E51" s="256"/>
      <c r="F51" s="256"/>
      <c r="G51" s="257"/>
      <c r="H51" s="256"/>
      <c r="I51" s="256"/>
      <c r="J51" s="256"/>
      <c r="K51" s="256"/>
      <c r="L51" s="256"/>
      <c r="M51" s="256"/>
      <c r="N51" s="256"/>
      <c r="O51" s="256"/>
      <c r="P51" s="256"/>
      <c r="Q51" s="256"/>
      <c r="R51" s="256"/>
      <c r="S51" s="258"/>
      <c r="U51" s="259"/>
      <c r="V51" s="260"/>
      <c r="W51" s="260"/>
      <c r="X51" s="260"/>
      <c r="Y51" s="260"/>
      <c r="Z51" s="260"/>
    </row>
    <row r="52" spans="1:26" ht="15.75" customHeight="1">
      <c r="A52" s="256"/>
      <c r="B52" s="256"/>
      <c r="C52" s="256"/>
      <c r="D52" s="256"/>
      <c r="E52" s="256"/>
      <c r="F52" s="256"/>
      <c r="G52" s="257"/>
      <c r="H52" s="256"/>
      <c r="I52" s="256"/>
      <c r="J52" s="256"/>
      <c r="K52" s="256"/>
      <c r="L52" s="256"/>
      <c r="M52" s="256"/>
      <c r="N52" s="256"/>
      <c r="O52" s="256"/>
      <c r="P52" s="256"/>
      <c r="Q52" s="256"/>
      <c r="R52" s="256"/>
      <c r="S52" s="258"/>
      <c r="U52" s="484" t="s">
        <v>526</v>
      </c>
      <c r="V52" s="485"/>
      <c r="W52" s="261">
        <v>0.72</v>
      </c>
      <c r="X52" s="262">
        <f t="shared" ref="X52:Y52" si="1">AVERAGE(X26:X50)</f>
        <v>0</v>
      </c>
      <c r="Y52" s="262">
        <f t="shared" si="1"/>
        <v>0</v>
      </c>
      <c r="Z52" s="262">
        <f>W52+X52+Y52</f>
        <v>0.72</v>
      </c>
    </row>
    <row r="53" spans="1:26" ht="15.75" customHeight="1">
      <c r="A53" s="256"/>
      <c r="B53" s="256"/>
      <c r="C53" s="256"/>
      <c r="D53" s="256"/>
      <c r="E53" s="256"/>
      <c r="F53" s="256"/>
      <c r="G53" s="257"/>
      <c r="H53" s="256"/>
      <c r="I53" s="256"/>
      <c r="J53" s="256"/>
      <c r="K53" s="256"/>
      <c r="L53" s="256"/>
      <c r="M53" s="256"/>
      <c r="N53" s="256"/>
      <c r="O53" s="256"/>
      <c r="P53" s="256"/>
      <c r="Q53" s="256"/>
      <c r="R53" s="256"/>
      <c r="S53" s="258"/>
      <c r="U53" s="232"/>
      <c r="V53" s="233"/>
      <c r="W53" s="233"/>
      <c r="X53" s="233"/>
      <c r="Y53" s="233"/>
      <c r="Z53" s="233"/>
    </row>
    <row r="54" spans="1:26" ht="15.75" customHeight="1">
      <c r="A54" s="256"/>
      <c r="B54" s="256"/>
      <c r="C54" s="256"/>
      <c r="D54" s="256"/>
      <c r="E54" s="256"/>
      <c r="F54" s="256"/>
      <c r="G54" s="257"/>
      <c r="H54" s="256"/>
      <c r="I54" s="256"/>
      <c r="J54" s="256"/>
      <c r="K54" s="256"/>
      <c r="L54" s="256"/>
      <c r="M54" s="256"/>
      <c r="N54" s="256"/>
      <c r="O54" s="256"/>
      <c r="P54" s="256"/>
      <c r="Q54" s="256"/>
      <c r="R54" s="256"/>
      <c r="S54" s="258"/>
      <c r="U54" s="232"/>
      <c r="V54" s="233"/>
      <c r="W54" s="233"/>
      <c r="X54" s="233"/>
      <c r="Y54" s="233"/>
      <c r="Z54" s="233"/>
    </row>
    <row r="55" spans="1:26" ht="15.75" customHeight="1">
      <c r="A55" s="256"/>
      <c r="B55" s="256"/>
      <c r="C55" s="256"/>
      <c r="D55" s="256"/>
      <c r="E55" s="256"/>
      <c r="F55" s="256"/>
      <c r="G55" s="257"/>
      <c r="H55" s="256"/>
      <c r="I55" s="256"/>
      <c r="J55" s="256"/>
      <c r="K55" s="256"/>
      <c r="L55" s="256"/>
      <c r="M55" s="256"/>
      <c r="N55" s="256"/>
      <c r="O55" s="256"/>
      <c r="P55" s="256"/>
      <c r="Q55" s="256"/>
      <c r="R55" s="256"/>
      <c r="S55" s="258"/>
      <c r="U55" s="232"/>
      <c r="V55" s="233"/>
      <c r="W55" s="233"/>
      <c r="X55" s="233"/>
      <c r="Y55" s="233"/>
      <c r="Z55" s="233"/>
    </row>
    <row r="56" spans="1:26" ht="15.75" customHeight="1">
      <c r="A56" s="256"/>
      <c r="B56" s="256"/>
      <c r="C56" s="256"/>
      <c r="D56" s="256"/>
      <c r="E56" s="256"/>
      <c r="F56" s="256"/>
      <c r="G56" s="257"/>
      <c r="H56" s="256"/>
      <c r="I56" s="256"/>
      <c r="J56" s="256"/>
      <c r="K56" s="256"/>
      <c r="L56" s="256"/>
      <c r="M56" s="256"/>
      <c r="N56" s="256"/>
      <c r="O56" s="256"/>
      <c r="P56" s="256"/>
      <c r="Q56" s="256"/>
      <c r="R56" s="256"/>
      <c r="S56" s="258"/>
      <c r="U56" s="232"/>
      <c r="V56" s="233"/>
      <c r="W56" s="233"/>
      <c r="X56" s="233"/>
      <c r="Y56" s="233"/>
      <c r="Z56" s="233"/>
    </row>
    <row r="57" spans="1:26" ht="15.75" customHeight="1">
      <c r="A57" s="256"/>
      <c r="B57" s="256"/>
      <c r="C57" s="256"/>
      <c r="D57" s="256"/>
      <c r="E57" s="256"/>
      <c r="F57" s="256"/>
      <c r="G57" s="257"/>
      <c r="H57" s="256"/>
      <c r="I57" s="256"/>
      <c r="J57" s="256"/>
      <c r="K57" s="256"/>
      <c r="L57" s="256"/>
      <c r="M57" s="256"/>
      <c r="N57" s="256"/>
      <c r="O57" s="256"/>
      <c r="P57" s="256"/>
      <c r="Q57" s="256"/>
      <c r="R57" s="256"/>
      <c r="S57" s="258"/>
      <c r="U57" s="232"/>
      <c r="V57" s="233"/>
      <c r="W57" s="233"/>
      <c r="X57" s="233"/>
      <c r="Y57" s="233"/>
      <c r="Z57" s="233"/>
    </row>
    <row r="58" spans="1:26" ht="15.75" customHeight="1">
      <c r="A58" s="256"/>
      <c r="B58" s="256"/>
      <c r="C58" s="256"/>
      <c r="D58" s="256"/>
      <c r="E58" s="256"/>
      <c r="F58" s="256"/>
      <c r="G58" s="257"/>
      <c r="H58" s="256"/>
      <c r="I58" s="256"/>
      <c r="J58" s="256"/>
      <c r="K58" s="256"/>
      <c r="L58" s="256"/>
      <c r="M58" s="256"/>
      <c r="N58" s="256"/>
      <c r="O58" s="256"/>
      <c r="P58" s="256"/>
      <c r="Q58" s="256"/>
      <c r="R58" s="256"/>
      <c r="S58" s="258"/>
      <c r="U58" s="232"/>
      <c r="V58" s="233"/>
      <c r="W58" s="233"/>
      <c r="X58" s="233"/>
      <c r="Y58" s="233"/>
      <c r="Z58" s="233"/>
    </row>
    <row r="59" spans="1:26" ht="15.75" customHeight="1">
      <c r="A59" s="256"/>
      <c r="B59" s="256"/>
      <c r="C59" s="256"/>
      <c r="D59" s="256"/>
      <c r="E59" s="256"/>
      <c r="F59" s="256"/>
      <c r="G59" s="257"/>
      <c r="H59" s="256"/>
      <c r="I59" s="256"/>
      <c r="J59" s="256"/>
      <c r="K59" s="256"/>
      <c r="L59" s="256"/>
      <c r="M59" s="256"/>
      <c r="N59" s="256"/>
      <c r="O59" s="256"/>
      <c r="P59" s="256"/>
      <c r="Q59" s="256"/>
      <c r="R59" s="256"/>
      <c r="S59" s="258"/>
      <c r="U59" s="232"/>
      <c r="V59" s="233"/>
      <c r="W59" s="233"/>
      <c r="X59" s="233"/>
      <c r="Y59" s="233"/>
      <c r="Z59" s="233"/>
    </row>
    <row r="60" spans="1:26" ht="15.75" customHeight="1">
      <c r="A60" s="256"/>
      <c r="B60" s="256"/>
      <c r="C60" s="256"/>
      <c r="D60" s="256"/>
      <c r="E60" s="256"/>
      <c r="F60" s="256"/>
      <c r="G60" s="257"/>
      <c r="H60" s="256"/>
      <c r="I60" s="256"/>
      <c r="J60" s="256"/>
      <c r="K60" s="256"/>
      <c r="L60" s="256"/>
      <c r="M60" s="256"/>
      <c r="N60" s="256"/>
      <c r="O60" s="256"/>
      <c r="P60" s="256"/>
      <c r="Q60" s="256"/>
      <c r="R60" s="256"/>
      <c r="S60" s="258"/>
      <c r="U60" s="232"/>
      <c r="V60" s="233"/>
      <c r="W60" s="233"/>
      <c r="X60" s="233"/>
      <c r="Y60" s="233"/>
      <c r="Z60" s="233"/>
    </row>
    <row r="61" spans="1:26" ht="15.75" customHeight="1">
      <c r="A61" s="256"/>
      <c r="B61" s="256"/>
      <c r="C61" s="256"/>
      <c r="D61" s="256"/>
      <c r="E61" s="256"/>
      <c r="F61" s="256"/>
      <c r="G61" s="257"/>
      <c r="H61" s="256"/>
      <c r="I61" s="256"/>
      <c r="J61" s="256"/>
      <c r="K61" s="256"/>
      <c r="L61" s="256"/>
      <c r="M61" s="256"/>
      <c r="N61" s="256"/>
      <c r="O61" s="256"/>
      <c r="P61" s="256"/>
      <c r="Q61" s="256"/>
      <c r="R61" s="256"/>
      <c r="S61" s="258"/>
      <c r="U61" s="232"/>
      <c r="V61" s="233"/>
      <c r="W61" s="233"/>
      <c r="X61" s="233"/>
      <c r="Y61" s="233"/>
      <c r="Z61" s="233"/>
    </row>
    <row r="62" spans="1:26" ht="15.75" customHeight="1">
      <c r="A62" s="256"/>
      <c r="B62" s="256"/>
      <c r="C62" s="256"/>
      <c r="D62" s="256"/>
      <c r="E62" s="256"/>
      <c r="F62" s="256"/>
      <c r="G62" s="257"/>
      <c r="H62" s="256"/>
      <c r="I62" s="256"/>
      <c r="J62" s="256"/>
      <c r="K62" s="256"/>
      <c r="L62" s="256"/>
      <c r="M62" s="256"/>
      <c r="N62" s="256"/>
      <c r="O62" s="256"/>
      <c r="P62" s="256"/>
      <c r="Q62" s="256"/>
      <c r="R62" s="256"/>
      <c r="S62" s="258"/>
      <c r="U62" s="232"/>
      <c r="V62" s="233"/>
      <c r="W62" s="233"/>
      <c r="X62" s="233"/>
      <c r="Y62" s="233"/>
      <c r="Z62" s="233"/>
    </row>
    <row r="63" spans="1:26" ht="15.75" customHeight="1">
      <c r="A63" s="256"/>
      <c r="B63" s="256"/>
      <c r="C63" s="256"/>
      <c r="D63" s="256"/>
      <c r="E63" s="256"/>
      <c r="F63" s="256"/>
      <c r="G63" s="257"/>
      <c r="H63" s="256"/>
      <c r="I63" s="256"/>
      <c r="J63" s="256"/>
      <c r="K63" s="256"/>
      <c r="L63" s="256"/>
      <c r="M63" s="256"/>
      <c r="N63" s="256"/>
      <c r="O63" s="256"/>
      <c r="P63" s="256"/>
      <c r="Q63" s="256"/>
      <c r="R63" s="256"/>
      <c r="S63" s="258"/>
      <c r="U63" s="232"/>
      <c r="V63" s="233"/>
      <c r="W63" s="233"/>
      <c r="X63" s="233"/>
      <c r="Y63" s="233"/>
      <c r="Z63" s="233"/>
    </row>
    <row r="64" spans="1:26" ht="15.75" customHeight="1">
      <c r="A64" s="256"/>
      <c r="B64" s="256"/>
      <c r="C64" s="256"/>
      <c r="D64" s="256"/>
      <c r="E64" s="256"/>
      <c r="F64" s="256"/>
      <c r="G64" s="257"/>
      <c r="H64" s="256"/>
      <c r="I64" s="256"/>
      <c r="J64" s="256"/>
      <c r="K64" s="256"/>
      <c r="L64" s="256"/>
      <c r="M64" s="256"/>
      <c r="N64" s="256"/>
      <c r="O64" s="256"/>
      <c r="P64" s="256"/>
      <c r="Q64" s="256"/>
      <c r="R64" s="256"/>
      <c r="S64" s="258"/>
      <c r="U64" s="232"/>
      <c r="V64" s="233"/>
      <c r="W64" s="233"/>
      <c r="X64" s="233"/>
      <c r="Y64" s="233"/>
      <c r="Z64" s="233"/>
    </row>
    <row r="65" spans="1:26" ht="15.75" customHeight="1">
      <c r="A65" s="256"/>
      <c r="B65" s="256"/>
      <c r="C65" s="256"/>
      <c r="D65" s="256"/>
      <c r="E65" s="256"/>
      <c r="F65" s="256"/>
      <c r="G65" s="257"/>
      <c r="H65" s="256"/>
      <c r="I65" s="256"/>
      <c r="J65" s="256"/>
      <c r="K65" s="256"/>
      <c r="L65" s="256"/>
      <c r="M65" s="256"/>
      <c r="N65" s="256"/>
      <c r="O65" s="256"/>
      <c r="P65" s="256"/>
      <c r="Q65" s="256"/>
      <c r="R65" s="256"/>
      <c r="S65" s="258"/>
      <c r="U65" s="232"/>
      <c r="V65" s="233"/>
      <c r="W65" s="233"/>
      <c r="X65" s="233"/>
      <c r="Y65" s="233"/>
      <c r="Z65" s="233"/>
    </row>
    <row r="66" spans="1:26" ht="15.75" customHeight="1">
      <c r="A66" s="256"/>
      <c r="B66" s="256"/>
      <c r="C66" s="256"/>
      <c r="D66" s="256"/>
      <c r="E66" s="256"/>
      <c r="F66" s="256"/>
      <c r="G66" s="257"/>
      <c r="H66" s="256"/>
      <c r="I66" s="256"/>
      <c r="J66" s="256"/>
      <c r="K66" s="256"/>
      <c r="L66" s="256"/>
      <c r="M66" s="256"/>
      <c r="N66" s="256"/>
      <c r="O66" s="256"/>
      <c r="P66" s="256"/>
      <c r="Q66" s="256"/>
      <c r="R66" s="256"/>
      <c r="S66" s="258"/>
      <c r="U66" s="232"/>
      <c r="V66" s="233"/>
      <c r="W66" s="233"/>
      <c r="X66" s="233"/>
      <c r="Y66" s="233"/>
      <c r="Z66" s="233"/>
    </row>
    <row r="67" spans="1:26" ht="15.75" customHeight="1">
      <c r="A67" s="256"/>
      <c r="B67" s="256"/>
      <c r="C67" s="256"/>
      <c r="D67" s="256"/>
      <c r="E67" s="256"/>
      <c r="F67" s="256"/>
      <c r="G67" s="257"/>
      <c r="H67" s="256"/>
      <c r="I67" s="256"/>
      <c r="J67" s="256"/>
      <c r="K67" s="256"/>
      <c r="L67" s="256"/>
      <c r="M67" s="256"/>
      <c r="N67" s="256"/>
      <c r="O67" s="256"/>
      <c r="P67" s="256"/>
      <c r="Q67" s="256"/>
      <c r="R67" s="256"/>
      <c r="S67" s="258"/>
      <c r="U67" s="232"/>
      <c r="V67" s="233"/>
      <c r="W67" s="233"/>
      <c r="X67" s="233"/>
      <c r="Y67" s="233"/>
      <c r="Z67" s="233"/>
    </row>
    <row r="68" spans="1:26" ht="15.75" customHeight="1">
      <c r="A68" s="256"/>
      <c r="B68" s="256"/>
      <c r="C68" s="256"/>
      <c r="D68" s="256"/>
      <c r="E68" s="256"/>
      <c r="F68" s="256"/>
      <c r="G68" s="257"/>
      <c r="H68" s="256"/>
      <c r="I68" s="256"/>
      <c r="J68" s="256"/>
      <c r="K68" s="256"/>
      <c r="L68" s="256"/>
      <c r="M68" s="256"/>
      <c r="N68" s="256"/>
      <c r="O68" s="256"/>
      <c r="P68" s="256"/>
      <c r="Q68" s="256"/>
      <c r="R68" s="256"/>
      <c r="S68" s="258"/>
      <c r="U68" s="232"/>
      <c r="V68" s="233"/>
      <c r="W68" s="233"/>
      <c r="X68" s="233"/>
      <c r="Y68" s="233"/>
      <c r="Z68" s="233"/>
    </row>
    <row r="69" spans="1:26" ht="15.75" customHeight="1">
      <c r="A69" s="256"/>
      <c r="B69" s="256"/>
      <c r="C69" s="256"/>
      <c r="D69" s="256"/>
      <c r="E69" s="256"/>
      <c r="F69" s="256"/>
      <c r="G69" s="257"/>
      <c r="H69" s="256"/>
      <c r="I69" s="256"/>
      <c r="J69" s="256"/>
      <c r="K69" s="256"/>
      <c r="L69" s="256"/>
      <c r="M69" s="256"/>
      <c r="N69" s="256"/>
      <c r="O69" s="256"/>
      <c r="P69" s="256"/>
      <c r="Q69" s="256"/>
      <c r="R69" s="256"/>
      <c r="S69" s="258"/>
      <c r="U69" s="232"/>
      <c r="V69" s="233"/>
      <c r="W69" s="233"/>
      <c r="X69" s="233"/>
      <c r="Y69" s="233"/>
      <c r="Z69" s="233"/>
    </row>
    <row r="70" spans="1:26" ht="15.75" customHeight="1">
      <c r="A70" s="256"/>
      <c r="B70" s="256"/>
      <c r="C70" s="256"/>
      <c r="D70" s="256"/>
      <c r="E70" s="256"/>
      <c r="F70" s="256"/>
      <c r="G70" s="257"/>
      <c r="H70" s="256"/>
      <c r="I70" s="256"/>
      <c r="J70" s="256"/>
      <c r="K70" s="256"/>
      <c r="L70" s="256"/>
      <c r="M70" s="256"/>
      <c r="N70" s="256"/>
      <c r="O70" s="256"/>
      <c r="P70" s="256"/>
      <c r="Q70" s="256"/>
      <c r="R70" s="256"/>
      <c r="S70" s="258"/>
      <c r="U70" s="232"/>
      <c r="V70" s="233"/>
      <c r="W70" s="233"/>
      <c r="X70" s="233"/>
      <c r="Y70" s="233"/>
      <c r="Z70" s="233"/>
    </row>
    <row r="71" spans="1:26" ht="15.75" customHeight="1">
      <c r="A71" s="256"/>
      <c r="B71" s="256"/>
      <c r="C71" s="256"/>
      <c r="D71" s="256"/>
      <c r="E71" s="256"/>
      <c r="F71" s="256"/>
      <c r="G71" s="257"/>
      <c r="H71" s="256"/>
      <c r="I71" s="256"/>
      <c r="J71" s="256"/>
      <c r="K71" s="256"/>
      <c r="L71" s="256"/>
      <c r="M71" s="256"/>
      <c r="N71" s="256"/>
      <c r="O71" s="256"/>
      <c r="P71" s="256"/>
      <c r="Q71" s="256"/>
      <c r="R71" s="256"/>
      <c r="S71" s="258"/>
      <c r="U71" s="232"/>
      <c r="V71" s="233"/>
      <c r="W71" s="233"/>
      <c r="X71" s="233"/>
      <c r="Y71" s="233"/>
      <c r="Z71" s="233"/>
    </row>
    <row r="72" spans="1:26" ht="15.75" customHeight="1">
      <c r="A72" s="256"/>
      <c r="B72" s="256"/>
      <c r="C72" s="256"/>
      <c r="D72" s="256"/>
      <c r="E72" s="256"/>
      <c r="F72" s="256"/>
      <c r="G72" s="257"/>
      <c r="H72" s="256"/>
      <c r="I72" s="256"/>
      <c r="J72" s="256"/>
      <c r="K72" s="256"/>
      <c r="L72" s="256"/>
      <c r="M72" s="256"/>
      <c r="N72" s="256"/>
      <c r="O72" s="256"/>
      <c r="P72" s="256"/>
      <c r="Q72" s="256"/>
      <c r="R72" s="256"/>
      <c r="S72" s="258"/>
      <c r="U72" s="232"/>
      <c r="V72" s="233"/>
      <c r="W72" s="233"/>
      <c r="X72" s="233"/>
      <c r="Y72" s="233"/>
      <c r="Z72" s="233"/>
    </row>
    <row r="73" spans="1:26" ht="15.75" customHeight="1">
      <c r="A73" s="256"/>
      <c r="B73" s="256"/>
      <c r="C73" s="256"/>
      <c r="D73" s="256"/>
      <c r="E73" s="256"/>
      <c r="F73" s="256"/>
      <c r="G73" s="257"/>
      <c r="H73" s="256"/>
      <c r="I73" s="256"/>
      <c r="J73" s="256"/>
      <c r="K73" s="256"/>
      <c r="L73" s="256"/>
      <c r="M73" s="256"/>
      <c r="N73" s="256"/>
      <c r="O73" s="256"/>
      <c r="P73" s="256"/>
      <c r="Q73" s="256"/>
      <c r="R73" s="256"/>
      <c r="S73" s="258"/>
      <c r="U73" s="232"/>
      <c r="V73" s="233"/>
      <c r="W73" s="233"/>
      <c r="X73" s="233"/>
      <c r="Y73" s="233"/>
      <c r="Z73" s="233"/>
    </row>
    <row r="74" spans="1:26" ht="15.75" customHeight="1">
      <c r="A74" s="256"/>
      <c r="B74" s="256"/>
      <c r="C74" s="256"/>
      <c r="D74" s="256"/>
      <c r="E74" s="256"/>
      <c r="F74" s="256"/>
      <c r="G74" s="257"/>
      <c r="H74" s="256"/>
      <c r="I74" s="256"/>
      <c r="J74" s="256"/>
      <c r="K74" s="256"/>
      <c r="L74" s="256"/>
      <c r="M74" s="256"/>
      <c r="N74" s="256"/>
      <c r="O74" s="256"/>
      <c r="P74" s="256"/>
      <c r="Q74" s="256"/>
      <c r="R74" s="256"/>
      <c r="S74" s="258"/>
      <c r="U74" s="232"/>
      <c r="V74" s="233"/>
      <c r="W74" s="233"/>
      <c r="X74" s="233"/>
      <c r="Y74" s="233"/>
      <c r="Z74" s="233"/>
    </row>
    <row r="75" spans="1:26" ht="15.75" customHeight="1">
      <c r="A75" s="256"/>
      <c r="B75" s="256"/>
      <c r="C75" s="256"/>
      <c r="D75" s="256"/>
      <c r="E75" s="256"/>
      <c r="F75" s="256"/>
      <c r="G75" s="257"/>
      <c r="H75" s="256"/>
      <c r="I75" s="256"/>
      <c r="J75" s="256"/>
      <c r="K75" s="256"/>
      <c r="L75" s="256"/>
      <c r="M75" s="256"/>
      <c r="N75" s="256"/>
      <c r="O75" s="256"/>
      <c r="P75" s="256"/>
      <c r="Q75" s="256"/>
      <c r="R75" s="256"/>
      <c r="S75" s="258"/>
      <c r="U75" s="232"/>
      <c r="V75" s="233"/>
      <c r="W75" s="233"/>
      <c r="X75" s="233"/>
      <c r="Y75" s="233"/>
      <c r="Z75" s="233"/>
    </row>
    <row r="76" spans="1:26" ht="15.75" customHeight="1">
      <c r="A76" s="256"/>
      <c r="B76" s="256"/>
      <c r="C76" s="256"/>
      <c r="D76" s="256"/>
      <c r="E76" s="256"/>
      <c r="F76" s="256"/>
      <c r="G76" s="257"/>
      <c r="H76" s="256"/>
      <c r="I76" s="256"/>
      <c r="J76" s="256"/>
      <c r="K76" s="256"/>
      <c r="L76" s="256"/>
      <c r="M76" s="256"/>
      <c r="N76" s="256"/>
      <c r="O76" s="256"/>
      <c r="P76" s="256"/>
      <c r="Q76" s="256"/>
      <c r="R76" s="256"/>
      <c r="S76" s="258"/>
      <c r="U76" s="232"/>
      <c r="V76" s="233"/>
      <c r="W76" s="233"/>
      <c r="X76" s="233"/>
      <c r="Y76" s="233"/>
      <c r="Z76" s="233"/>
    </row>
    <row r="77" spans="1:26" ht="15.75" customHeight="1">
      <c r="A77" s="256"/>
      <c r="B77" s="256"/>
      <c r="C77" s="256"/>
      <c r="D77" s="256"/>
      <c r="E77" s="256"/>
      <c r="F77" s="256"/>
      <c r="G77" s="257"/>
      <c r="H77" s="256"/>
      <c r="I77" s="256"/>
      <c r="J77" s="256"/>
      <c r="K77" s="256"/>
      <c r="L77" s="256"/>
      <c r="M77" s="256"/>
      <c r="N77" s="256"/>
      <c r="O77" s="256"/>
      <c r="P77" s="256"/>
      <c r="Q77" s="256"/>
      <c r="R77" s="256"/>
      <c r="S77" s="258"/>
      <c r="U77" s="232"/>
      <c r="V77" s="233"/>
      <c r="W77" s="233"/>
      <c r="X77" s="233"/>
      <c r="Y77" s="233"/>
      <c r="Z77" s="233"/>
    </row>
    <row r="78" spans="1:26" ht="15.75" customHeight="1">
      <c r="A78" s="256"/>
      <c r="B78" s="256"/>
      <c r="C78" s="256"/>
      <c r="D78" s="256"/>
      <c r="E78" s="256"/>
      <c r="F78" s="256"/>
      <c r="G78" s="257"/>
      <c r="H78" s="256"/>
      <c r="I78" s="256"/>
      <c r="J78" s="256"/>
      <c r="K78" s="256"/>
      <c r="L78" s="256"/>
      <c r="M78" s="256"/>
      <c r="N78" s="256"/>
      <c r="O78" s="256"/>
      <c r="P78" s="256"/>
      <c r="Q78" s="256"/>
      <c r="R78" s="256"/>
      <c r="S78" s="258"/>
      <c r="U78" s="232"/>
      <c r="V78" s="233"/>
      <c r="W78" s="233"/>
      <c r="X78" s="233"/>
      <c r="Y78" s="233"/>
      <c r="Z78" s="233"/>
    </row>
    <row r="79" spans="1:26" ht="15.75" customHeight="1">
      <c r="A79" s="256"/>
      <c r="B79" s="256"/>
      <c r="C79" s="256"/>
      <c r="D79" s="256"/>
      <c r="E79" s="256"/>
      <c r="F79" s="256"/>
      <c r="G79" s="257"/>
      <c r="H79" s="256"/>
      <c r="I79" s="256"/>
      <c r="J79" s="256"/>
      <c r="K79" s="256"/>
      <c r="L79" s="256"/>
      <c r="M79" s="256"/>
      <c r="N79" s="256"/>
      <c r="O79" s="256"/>
      <c r="P79" s="256"/>
      <c r="Q79" s="256"/>
      <c r="R79" s="256"/>
      <c r="S79" s="258"/>
      <c r="U79" s="232"/>
      <c r="V79" s="233"/>
      <c r="W79" s="233"/>
      <c r="X79" s="233"/>
      <c r="Y79" s="233"/>
      <c r="Z79" s="233"/>
    </row>
    <row r="80" spans="1:26" ht="15.75" customHeight="1">
      <c r="A80" s="256"/>
      <c r="B80" s="256"/>
      <c r="C80" s="256"/>
      <c r="D80" s="256"/>
      <c r="E80" s="256"/>
      <c r="F80" s="256"/>
      <c r="G80" s="257"/>
      <c r="H80" s="256"/>
      <c r="I80" s="256"/>
      <c r="J80" s="256"/>
      <c r="K80" s="256"/>
      <c r="L80" s="256"/>
      <c r="M80" s="256"/>
      <c r="N80" s="256"/>
      <c r="O80" s="256"/>
      <c r="P80" s="256"/>
      <c r="Q80" s="256"/>
      <c r="R80" s="256"/>
      <c r="S80" s="258"/>
      <c r="U80" s="232"/>
      <c r="V80" s="233"/>
      <c r="W80" s="233"/>
      <c r="X80" s="233"/>
      <c r="Y80" s="233"/>
      <c r="Z80" s="233"/>
    </row>
    <row r="81" spans="1:26" ht="15.75" customHeight="1">
      <c r="A81" s="256"/>
      <c r="B81" s="256"/>
      <c r="C81" s="256"/>
      <c r="D81" s="256"/>
      <c r="E81" s="256"/>
      <c r="F81" s="256"/>
      <c r="G81" s="257"/>
      <c r="H81" s="256"/>
      <c r="I81" s="256"/>
      <c r="J81" s="256"/>
      <c r="K81" s="256"/>
      <c r="L81" s="256"/>
      <c r="M81" s="256"/>
      <c r="N81" s="256"/>
      <c r="O81" s="256"/>
      <c r="P81" s="256"/>
      <c r="Q81" s="256"/>
      <c r="R81" s="256"/>
      <c r="S81" s="258"/>
      <c r="U81" s="232"/>
      <c r="V81" s="233"/>
      <c r="W81" s="233"/>
      <c r="X81" s="233"/>
      <c r="Y81" s="233"/>
      <c r="Z81" s="233"/>
    </row>
    <row r="82" spans="1:26" ht="15.75" customHeight="1">
      <c r="A82" s="256"/>
      <c r="B82" s="256"/>
      <c r="C82" s="256"/>
      <c r="D82" s="256"/>
      <c r="E82" s="256"/>
      <c r="F82" s="256"/>
      <c r="G82" s="257"/>
      <c r="H82" s="256"/>
      <c r="I82" s="256"/>
      <c r="J82" s="256"/>
      <c r="K82" s="256"/>
      <c r="L82" s="256"/>
      <c r="M82" s="256"/>
      <c r="N82" s="256"/>
      <c r="O82" s="256"/>
      <c r="P82" s="256"/>
      <c r="Q82" s="256"/>
      <c r="R82" s="256"/>
      <c r="S82" s="258"/>
      <c r="U82" s="232"/>
      <c r="V82" s="233"/>
      <c r="W82" s="233"/>
      <c r="X82" s="233"/>
      <c r="Y82" s="233"/>
      <c r="Z82" s="233"/>
    </row>
    <row r="83" spans="1:26" ht="15.75" customHeight="1">
      <c r="A83" s="256"/>
      <c r="B83" s="256"/>
      <c r="C83" s="256"/>
      <c r="D83" s="256"/>
      <c r="E83" s="256"/>
      <c r="F83" s="256"/>
      <c r="G83" s="257"/>
      <c r="H83" s="256"/>
      <c r="I83" s="256"/>
      <c r="J83" s="256"/>
      <c r="K83" s="256"/>
      <c r="L83" s="256"/>
      <c r="M83" s="256"/>
      <c r="N83" s="256"/>
      <c r="O83" s="256"/>
      <c r="P83" s="256"/>
      <c r="Q83" s="256"/>
      <c r="R83" s="256"/>
      <c r="S83" s="258"/>
      <c r="U83" s="232"/>
      <c r="V83" s="233"/>
      <c r="W83" s="233"/>
      <c r="X83" s="233"/>
      <c r="Y83" s="233"/>
      <c r="Z83" s="233"/>
    </row>
    <row r="84" spans="1:26" ht="15.75" customHeight="1">
      <c r="A84" s="256"/>
      <c r="B84" s="256"/>
      <c r="C84" s="256"/>
      <c r="D84" s="256"/>
      <c r="E84" s="256"/>
      <c r="F84" s="256"/>
      <c r="G84" s="257"/>
      <c r="H84" s="256"/>
      <c r="I84" s="256"/>
      <c r="J84" s="256"/>
      <c r="K84" s="256"/>
      <c r="L84" s="256"/>
      <c r="M84" s="256"/>
      <c r="N84" s="256"/>
      <c r="O84" s="256"/>
      <c r="P84" s="256"/>
      <c r="Q84" s="256"/>
      <c r="R84" s="256"/>
      <c r="S84" s="258"/>
      <c r="U84" s="232"/>
      <c r="V84" s="233"/>
      <c r="W84" s="233"/>
      <c r="X84" s="233"/>
      <c r="Y84" s="233"/>
      <c r="Z84" s="233"/>
    </row>
    <row r="85" spans="1:26" ht="15.75" customHeight="1">
      <c r="A85" s="256"/>
      <c r="B85" s="256"/>
      <c r="C85" s="256"/>
      <c r="D85" s="256"/>
      <c r="E85" s="256"/>
      <c r="F85" s="256"/>
      <c r="G85" s="257"/>
      <c r="H85" s="256"/>
      <c r="I85" s="256"/>
      <c r="J85" s="256"/>
      <c r="K85" s="256"/>
      <c r="L85" s="256"/>
      <c r="M85" s="256"/>
      <c r="N85" s="256"/>
      <c r="O85" s="256"/>
      <c r="P85" s="256"/>
      <c r="Q85" s="256"/>
      <c r="R85" s="256"/>
      <c r="S85" s="258"/>
      <c r="U85" s="232"/>
      <c r="V85" s="233"/>
      <c r="W85" s="233"/>
      <c r="X85" s="233"/>
      <c r="Y85" s="233"/>
      <c r="Z85" s="233"/>
    </row>
    <row r="86" spans="1:26" ht="15.75" customHeight="1">
      <c r="A86" s="256"/>
      <c r="B86" s="256"/>
      <c r="C86" s="256"/>
      <c r="D86" s="256"/>
      <c r="E86" s="256"/>
      <c r="F86" s="256"/>
      <c r="G86" s="257"/>
      <c r="H86" s="256"/>
      <c r="I86" s="256"/>
      <c r="J86" s="256"/>
      <c r="K86" s="256"/>
      <c r="L86" s="256"/>
      <c r="M86" s="256"/>
      <c r="N86" s="256"/>
      <c r="O86" s="256"/>
      <c r="P86" s="256"/>
      <c r="Q86" s="256"/>
      <c r="R86" s="256"/>
      <c r="S86" s="258"/>
      <c r="U86" s="232"/>
      <c r="V86" s="233"/>
      <c r="W86" s="233"/>
      <c r="X86" s="233"/>
      <c r="Y86" s="233"/>
      <c r="Z86" s="233"/>
    </row>
    <row r="87" spans="1:26" ht="15.75" customHeight="1">
      <c r="A87" s="256"/>
      <c r="B87" s="256"/>
      <c r="C87" s="256"/>
      <c r="D87" s="256"/>
      <c r="E87" s="256"/>
      <c r="F87" s="256"/>
      <c r="G87" s="257"/>
      <c r="H87" s="256"/>
      <c r="I87" s="256"/>
      <c r="J87" s="256"/>
      <c r="K87" s="256"/>
      <c r="L87" s="256"/>
      <c r="M87" s="256"/>
      <c r="N87" s="256"/>
      <c r="O87" s="256"/>
      <c r="P87" s="256"/>
      <c r="Q87" s="256"/>
      <c r="R87" s="256"/>
      <c r="S87" s="258"/>
      <c r="U87" s="232"/>
      <c r="V87" s="233"/>
      <c r="W87" s="233"/>
      <c r="X87" s="233"/>
      <c r="Y87" s="233"/>
      <c r="Z87" s="233"/>
    </row>
    <row r="88" spans="1:26" ht="15.75" customHeight="1">
      <c r="A88" s="256"/>
      <c r="B88" s="256"/>
      <c r="C88" s="256"/>
      <c r="D88" s="256"/>
      <c r="E88" s="256"/>
      <c r="F88" s="256"/>
      <c r="G88" s="257"/>
      <c r="H88" s="256"/>
      <c r="I88" s="256"/>
      <c r="J88" s="256"/>
      <c r="K88" s="256"/>
      <c r="L88" s="256"/>
      <c r="M88" s="256"/>
      <c r="N88" s="256"/>
      <c r="O88" s="256"/>
      <c r="P88" s="256"/>
      <c r="Q88" s="256"/>
      <c r="R88" s="256"/>
      <c r="S88" s="258"/>
      <c r="U88" s="232"/>
      <c r="V88" s="233"/>
      <c r="W88" s="233"/>
      <c r="X88" s="233"/>
      <c r="Y88" s="233"/>
      <c r="Z88" s="233"/>
    </row>
    <row r="89" spans="1:26" ht="15.75" customHeight="1">
      <c r="A89" s="256"/>
      <c r="B89" s="256"/>
      <c r="C89" s="256"/>
      <c r="D89" s="256"/>
      <c r="E89" s="256"/>
      <c r="F89" s="256"/>
      <c r="G89" s="257"/>
      <c r="H89" s="256"/>
      <c r="I89" s="256"/>
      <c r="J89" s="256"/>
      <c r="K89" s="256"/>
      <c r="L89" s="256"/>
      <c r="M89" s="256"/>
      <c r="N89" s="256"/>
      <c r="O89" s="256"/>
      <c r="P89" s="256"/>
      <c r="Q89" s="256"/>
      <c r="R89" s="256"/>
      <c r="S89" s="258"/>
      <c r="U89" s="232"/>
      <c r="V89" s="233"/>
      <c r="W89" s="233"/>
      <c r="X89" s="233"/>
      <c r="Y89" s="233"/>
      <c r="Z89" s="233"/>
    </row>
    <row r="90" spans="1:26" ht="15.75" customHeight="1">
      <c r="A90" s="256"/>
      <c r="B90" s="256"/>
      <c r="C90" s="256"/>
      <c r="D90" s="256"/>
      <c r="E90" s="256"/>
      <c r="F90" s="256"/>
      <c r="G90" s="257"/>
      <c r="H90" s="256"/>
      <c r="I90" s="256"/>
      <c r="J90" s="256"/>
      <c r="K90" s="256"/>
      <c r="L90" s="256"/>
      <c r="M90" s="256"/>
      <c r="N90" s="256"/>
      <c r="O90" s="256"/>
      <c r="P90" s="256"/>
      <c r="Q90" s="256"/>
      <c r="R90" s="256"/>
      <c r="S90" s="258"/>
      <c r="U90" s="232"/>
      <c r="V90" s="233"/>
      <c r="W90" s="233"/>
      <c r="X90" s="233"/>
      <c r="Y90" s="233"/>
      <c r="Z90" s="233"/>
    </row>
    <row r="91" spans="1:26" ht="15.75" customHeight="1">
      <c r="A91" s="256"/>
      <c r="B91" s="256"/>
      <c r="C91" s="256"/>
      <c r="D91" s="256"/>
      <c r="E91" s="256"/>
      <c r="F91" s="256"/>
      <c r="G91" s="257"/>
      <c r="H91" s="256"/>
      <c r="I91" s="256"/>
      <c r="J91" s="256"/>
      <c r="K91" s="256"/>
      <c r="L91" s="256"/>
      <c r="M91" s="256"/>
      <c r="N91" s="256"/>
      <c r="O91" s="256"/>
      <c r="P91" s="256"/>
      <c r="Q91" s="256"/>
      <c r="R91" s="256"/>
      <c r="S91" s="258"/>
      <c r="U91" s="232"/>
      <c r="V91" s="233"/>
      <c r="W91" s="233"/>
      <c r="X91" s="233"/>
      <c r="Y91" s="233"/>
      <c r="Z91" s="233"/>
    </row>
    <row r="92" spans="1:26" ht="15.75" customHeight="1">
      <c r="A92" s="256"/>
      <c r="B92" s="256"/>
      <c r="C92" s="256"/>
      <c r="D92" s="256"/>
      <c r="E92" s="256"/>
      <c r="F92" s="256"/>
      <c r="G92" s="257"/>
      <c r="H92" s="256"/>
      <c r="I92" s="256"/>
      <c r="J92" s="256"/>
      <c r="K92" s="256"/>
      <c r="L92" s="256"/>
      <c r="M92" s="256"/>
      <c r="N92" s="256"/>
      <c r="O92" s="256"/>
      <c r="P92" s="256"/>
      <c r="Q92" s="256"/>
      <c r="R92" s="256"/>
      <c r="S92" s="258"/>
      <c r="U92" s="232"/>
      <c r="V92" s="233"/>
      <c r="W92" s="233"/>
      <c r="X92" s="233"/>
      <c r="Y92" s="233"/>
      <c r="Z92" s="233"/>
    </row>
    <row r="93" spans="1:26" ht="15.75" customHeight="1">
      <c r="A93" s="256"/>
      <c r="B93" s="256"/>
      <c r="C93" s="256"/>
      <c r="D93" s="256"/>
      <c r="E93" s="256"/>
      <c r="F93" s="256"/>
      <c r="G93" s="257"/>
      <c r="H93" s="256"/>
      <c r="I93" s="256"/>
      <c r="J93" s="256"/>
      <c r="K93" s="256"/>
      <c r="L93" s="256"/>
      <c r="M93" s="256"/>
      <c r="N93" s="256"/>
      <c r="O93" s="256"/>
      <c r="P93" s="256"/>
      <c r="Q93" s="256"/>
      <c r="R93" s="256"/>
      <c r="S93" s="258"/>
      <c r="U93" s="232"/>
      <c r="V93" s="233"/>
      <c r="W93" s="233"/>
      <c r="X93" s="233"/>
      <c r="Y93" s="233"/>
      <c r="Z93" s="233"/>
    </row>
    <row r="94" spans="1:26" ht="15.75" customHeight="1">
      <c r="A94" s="256"/>
      <c r="B94" s="256"/>
      <c r="C94" s="256"/>
      <c r="D94" s="256"/>
      <c r="E94" s="256"/>
      <c r="F94" s="256"/>
      <c r="G94" s="257"/>
      <c r="H94" s="256"/>
      <c r="I94" s="256"/>
      <c r="J94" s="256"/>
      <c r="K94" s="256"/>
      <c r="L94" s="256"/>
      <c r="M94" s="256"/>
      <c r="N94" s="256"/>
      <c r="O94" s="256"/>
      <c r="P94" s="256"/>
      <c r="Q94" s="256"/>
      <c r="R94" s="256"/>
      <c r="S94" s="258"/>
      <c r="U94" s="232"/>
      <c r="V94" s="233"/>
      <c r="W94" s="233"/>
      <c r="X94" s="233"/>
      <c r="Y94" s="233"/>
      <c r="Z94" s="233"/>
    </row>
    <row r="95" spans="1:26" ht="15.75" customHeight="1">
      <c r="A95" s="256"/>
      <c r="B95" s="256"/>
      <c r="C95" s="256"/>
      <c r="D95" s="256"/>
      <c r="E95" s="256"/>
      <c r="F95" s="256"/>
      <c r="G95" s="257"/>
      <c r="H95" s="256"/>
      <c r="I95" s="256"/>
      <c r="J95" s="256"/>
      <c r="K95" s="256"/>
      <c r="L95" s="256"/>
      <c r="M95" s="256"/>
      <c r="N95" s="256"/>
      <c r="O95" s="256"/>
      <c r="P95" s="256"/>
      <c r="Q95" s="256"/>
      <c r="R95" s="256"/>
      <c r="S95" s="258"/>
      <c r="U95" s="232"/>
      <c r="V95" s="233"/>
      <c r="W95" s="233"/>
      <c r="X95" s="233"/>
      <c r="Y95" s="233"/>
      <c r="Z95" s="233"/>
    </row>
    <row r="96" spans="1:26" ht="15.75" customHeight="1">
      <c r="A96" s="256"/>
      <c r="B96" s="256"/>
      <c r="C96" s="256"/>
      <c r="D96" s="256"/>
      <c r="E96" s="256"/>
      <c r="F96" s="256"/>
      <c r="G96" s="257"/>
      <c r="H96" s="256"/>
      <c r="I96" s="256"/>
      <c r="J96" s="256"/>
      <c r="K96" s="256"/>
      <c r="L96" s="256"/>
      <c r="M96" s="256"/>
      <c r="N96" s="256"/>
      <c r="O96" s="256"/>
      <c r="P96" s="256"/>
      <c r="Q96" s="256"/>
      <c r="R96" s="256"/>
      <c r="S96" s="258"/>
      <c r="U96" s="232"/>
      <c r="V96" s="233"/>
      <c r="W96" s="233"/>
      <c r="X96" s="233"/>
      <c r="Y96" s="233"/>
      <c r="Z96" s="233"/>
    </row>
    <row r="97" spans="1:26" ht="15.75" customHeight="1">
      <c r="A97" s="256"/>
      <c r="B97" s="256"/>
      <c r="C97" s="256"/>
      <c r="D97" s="256"/>
      <c r="E97" s="256"/>
      <c r="F97" s="256"/>
      <c r="G97" s="257"/>
      <c r="H97" s="256"/>
      <c r="I97" s="256"/>
      <c r="J97" s="256"/>
      <c r="K97" s="256"/>
      <c r="L97" s="256"/>
      <c r="M97" s="256"/>
      <c r="N97" s="256"/>
      <c r="O97" s="256"/>
      <c r="P97" s="256"/>
      <c r="Q97" s="256"/>
      <c r="R97" s="256"/>
      <c r="S97" s="258"/>
      <c r="U97" s="232"/>
      <c r="V97" s="233"/>
      <c r="W97" s="233"/>
      <c r="X97" s="233"/>
      <c r="Y97" s="233"/>
      <c r="Z97" s="233"/>
    </row>
    <row r="98" spans="1:26" ht="15.75" customHeight="1">
      <c r="A98" s="256"/>
      <c r="B98" s="256"/>
      <c r="C98" s="256"/>
      <c r="D98" s="256"/>
      <c r="E98" s="256"/>
      <c r="F98" s="256"/>
      <c r="G98" s="257"/>
      <c r="H98" s="256"/>
      <c r="I98" s="256"/>
      <c r="J98" s="256"/>
      <c r="K98" s="256"/>
      <c r="L98" s="256"/>
      <c r="M98" s="256"/>
      <c r="N98" s="256"/>
      <c r="O98" s="256"/>
      <c r="P98" s="256"/>
      <c r="Q98" s="256"/>
      <c r="R98" s="256"/>
      <c r="S98" s="258"/>
      <c r="U98" s="232"/>
      <c r="V98" s="233"/>
      <c r="W98" s="233"/>
      <c r="X98" s="233"/>
      <c r="Y98" s="233"/>
      <c r="Z98" s="233"/>
    </row>
    <row r="99" spans="1:26" ht="15.75" customHeight="1">
      <c r="A99" s="256"/>
      <c r="B99" s="256"/>
      <c r="C99" s="256"/>
      <c r="D99" s="256"/>
      <c r="E99" s="256"/>
      <c r="F99" s="256"/>
      <c r="G99" s="257"/>
      <c r="H99" s="256"/>
      <c r="I99" s="256"/>
      <c r="J99" s="256"/>
      <c r="K99" s="256"/>
      <c r="L99" s="256"/>
      <c r="M99" s="256"/>
      <c r="N99" s="256"/>
      <c r="O99" s="256"/>
      <c r="P99" s="256"/>
      <c r="Q99" s="256"/>
      <c r="R99" s="256"/>
      <c r="S99" s="258"/>
      <c r="U99" s="232"/>
      <c r="V99" s="233"/>
      <c r="W99" s="233"/>
      <c r="X99" s="233"/>
      <c r="Y99" s="233"/>
      <c r="Z99" s="233"/>
    </row>
    <row r="100" spans="1:26" ht="15.75" customHeight="1">
      <c r="A100" s="256"/>
      <c r="B100" s="256"/>
      <c r="C100" s="256"/>
      <c r="D100" s="256"/>
      <c r="E100" s="256"/>
      <c r="F100" s="256"/>
      <c r="G100" s="257"/>
      <c r="H100" s="256"/>
      <c r="I100" s="256"/>
      <c r="J100" s="256"/>
      <c r="K100" s="256"/>
      <c r="L100" s="256"/>
      <c r="M100" s="256"/>
      <c r="N100" s="256"/>
      <c r="O100" s="256"/>
      <c r="P100" s="256"/>
      <c r="Q100" s="256"/>
      <c r="R100" s="256"/>
      <c r="S100" s="258"/>
      <c r="U100" s="232"/>
      <c r="V100" s="233"/>
      <c r="W100" s="233"/>
      <c r="X100" s="233"/>
      <c r="Y100" s="233"/>
      <c r="Z100" s="233"/>
    </row>
    <row r="101" spans="1:26" ht="15.75" customHeight="1">
      <c r="A101" s="256"/>
      <c r="B101" s="256"/>
      <c r="C101" s="256"/>
      <c r="D101" s="256"/>
      <c r="E101" s="256"/>
      <c r="F101" s="256"/>
      <c r="G101" s="257"/>
      <c r="H101" s="256"/>
      <c r="I101" s="256"/>
      <c r="J101" s="256"/>
      <c r="K101" s="256"/>
      <c r="L101" s="256"/>
      <c r="M101" s="256"/>
      <c r="N101" s="256"/>
      <c r="O101" s="256"/>
      <c r="P101" s="256"/>
      <c r="Q101" s="256"/>
      <c r="R101" s="256"/>
      <c r="S101" s="258"/>
      <c r="U101" s="232"/>
      <c r="V101" s="233"/>
      <c r="W101" s="233"/>
      <c r="X101" s="233"/>
      <c r="Y101" s="233"/>
      <c r="Z101" s="233"/>
    </row>
    <row r="102" spans="1:26" ht="15.75" customHeight="1">
      <c r="A102" s="256"/>
      <c r="B102" s="256"/>
      <c r="C102" s="256"/>
      <c r="D102" s="256"/>
      <c r="E102" s="256"/>
      <c r="F102" s="256"/>
      <c r="G102" s="257"/>
      <c r="H102" s="256"/>
      <c r="I102" s="256"/>
      <c r="J102" s="256"/>
      <c r="K102" s="256"/>
      <c r="L102" s="256"/>
      <c r="M102" s="256"/>
      <c r="N102" s="256"/>
      <c r="O102" s="256"/>
      <c r="P102" s="256"/>
      <c r="Q102" s="256"/>
      <c r="R102" s="256"/>
      <c r="S102" s="258"/>
      <c r="U102" s="232"/>
      <c r="V102" s="233"/>
      <c r="W102" s="233"/>
      <c r="X102" s="233"/>
      <c r="Y102" s="233"/>
      <c r="Z102" s="233"/>
    </row>
    <row r="103" spans="1:26" ht="15.75" customHeight="1">
      <c r="A103" s="256"/>
      <c r="B103" s="256"/>
      <c r="C103" s="256"/>
      <c r="D103" s="256"/>
      <c r="E103" s="256"/>
      <c r="F103" s="256"/>
      <c r="G103" s="257"/>
      <c r="H103" s="256"/>
      <c r="I103" s="256"/>
      <c r="J103" s="256"/>
      <c r="K103" s="256"/>
      <c r="L103" s="256"/>
      <c r="M103" s="256"/>
      <c r="N103" s="256"/>
      <c r="O103" s="256"/>
      <c r="P103" s="256"/>
      <c r="Q103" s="256"/>
      <c r="R103" s="256"/>
      <c r="S103" s="258"/>
      <c r="U103" s="232"/>
      <c r="V103" s="233"/>
      <c r="W103" s="233"/>
      <c r="X103" s="233"/>
      <c r="Y103" s="233"/>
      <c r="Z103" s="233"/>
    </row>
    <row r="104" spans="1:26" ht="15.75" customHeight="1">
      <c r="A104" s="256"/>
      <c r="B104" s="256"/>
      <c r="C104" s="256"/>
      <c r="D104" s="256"/>
      <c r="E104" s="256"/>
      <c r="F104" s="256"/>
      <c r="G104" s="257"/>
      <c r="H104" s="256"/>
      <c r="I104" s="256"/>
      <c r="J104" s="256"/>
      <c r="K104" s="256"/>
      <c r="L104" s="256"/>
      <c r="M104" s="256"/>
      <c r="N104" s="256"/>
      <c r="O104" s="256"/>
      <c r="P104" s="256"/>
      <c r="Q104" s="256"/>
      <c r="R104" s="256"/>
      <c r="S104" s="258"/>
      <c r="U104" s="232"/>
      <c r="V104" s="233"/>
      <c r="W104" s="233"/>
      <c r="X104" s="233"/>
      <c r="Y104" s="233"/>
      <c r="Z104" s="233"/>
    </row>
    <row r="105" spans="1:26" ht="15.75" customHeight="1">
      <c r="A105" s="256"/>
      <c r="B105" s="256"/>
      <c r="C105" s="256"/>
      <c r="D105" s="256"/>
      <c r="E105" s="256"/>
      <c r="F105" s="256"/>
      <c r="G105" s="257"/>
      <c r="H105" s="256"/>
      <c r="I105" s="256"/>
      <c r="J105" s="256"/>
      <c r="K105" s="256"/>
      <c r="L105" s="256"/>
      <c r="M105" s="256"/>
      <c r="N105" s="256"/>
      <c r="O105" s="256"/>
      <c r="P105" s="256"/>
      <c r="Q105" s="256"/>
      <c r="R105" s="256"/>
      <c r="S105" s="258"/>
      <c r="U105" s="232"/>
      <c r="V105" s="233"/>
      <c r="W105" s="233"/>
      <c r="X105" s="233"/>
      <c r="Y105" s="233"/>
      <c r="Z105" s="233"/>
    </row>
    <row r="106" spans="1:26" ht="15.75" customHeight="1">
      <c r="A106" s="256"/>
      <c r="B106" s="256"/>
      <c r="C106" s="256"/>
      <c r="D106" s="256"/>
      <c r="E106" s="256"/>
      <c r="F106" s="256"/>
      <c r="G106" s="257"/>
      <c r="H106" s="256"/>
      <c r="I106" s="256"/>
      <c r="J106" s="256"/>
      <c r="K106" s="256"/>
      <c r="L106" s="256"/>
      <c r="M106" s="256"/>
      <c r="N106" s="256"/>
      <c r="O106" s="256"/>
      <c r="P106" s="256"/>
      <c r="Q106" s="256"/>
      <c r="R106" s="256"/>
      <c r="S106" s="258"/>
      <c r="U106" s="232"/>
      <c r="V106" s="233"/>
      <c r="W106" s="233"/>
      <c r="X106" s="233"/>
      <c r="Y106" s="233"/>
      <c r="Z106" s="233"/>
    </row>
    <row r="107" spans="1:26" ht="15.75" customHeight="1">
      <c r="A107" s="256"/>
      <c r="B107" s="256"/>
      <c r="C107" s="256"/>
      <c r="D107" s="256"/>
      <c r="E107" s="256"/>
      <c r="F107" s="256"/>
      <c r="G107" s="257"/>
      <c r="H107" s="256"/>
      <c r="I107" s="256"/>
      <c r="J107" s="256"/>
      <c r="K107" s="256"/>
      <c r="L107" s="256"/>
      <c r="M107" s="256"/>
      <c r="N107" s="256"/>
      <c r="O107" s="256"/>
      <c r="P107" s="256"/>
      <c r="Q107" s="256"/>
      <c r="R107" s="256"/>
      <c r="S107" s="258"/>
      <c r="U107" s="232"/>
      <c r="V107" s="233"/>
      <c r="W107" s="233"/>
      <c r="X107" s="233"/>
      <c r="Y107" s="233"/>
      <c r="Z107" s="233"/>
    </row>
    <row r="108" spans="1:26" ht="15.75" customHeight="1">
      <c r="A108" s="256"/>
      <c r="B108" s="256"/>
      <c r="C108" s="256"/>
      <c r="D108" s="256"/>
      <c r="E108" s="256"/>
      <c r="F108" s="256"/>
      <c r="G108" s="257"/>
      <c r="H108" s="256"/>
      <c r="I108" s="256"/>
      <c r="J108" s="256"/>
      <c r="K108" s="256"/>
      <c r="L108" s="256"/>
      <c r="M108" s="256"/>
      <c r="N108" s="256"/>
      <c r="O108" s="256"/>
      <c r="P108" s="256"/>
      <c r="Q108" s="256"/>
      <c r="R108" s="256"/>
      <c r="S108" s="258"/>
      <c r="U108" s="232"/>
      <c r="V108" s="233"/>
      <c r="W108" s="233"/>
      <c r="X108" s="233"/>
      <c r="Y108" s="233"/>
      <c r="Z108" s="233"/>
    </row>
    <row r="109" spans="1:26" ht="15.75" customHeight="1">
      <c r="A109" s="256"/>
      <c r="B109" s="256"/>
      <c r="C109" s="256"/>
      <c r="D109" s="256"/>
      <c r="E109" s="256"/>
      <c r="F109" s="256"/>
      <c r="G109" s="257"/>
      <c r="H109" s="256"/>
      <c r="I109" s="256"/>
      <c r="J109" s="256"/>
      <c r="K109" s="256"/>
      <c r="L109" s="256"/>
      <c r="M109" s="256"/>
      <c r="N109" s="256"/>
      <c r="O109" s="256"/>
      <c r="P109" s="256"/>
      <c r="Q109" s="256"/>
      <c r="R109" s="256"/>
      <c r="S109" s="258"/>
      <c r="U109" s="232"/>
      <c r="V109" s="233"/>
      <c r="W109" s="233"/>
      <c r="X109" s="233"/>
      <c r="Y109" s="233"/>
      <c r="Z109" s="233"/>
    </row>
    <row r="110" spans="1:26" ht="15.75" customHeight="1">
      <c r="A110" s="256"/>
      <c r="B110" s="256"/>
      <c r="C110" s="256"/>
      <c r="D110" s="256"/>
      <c r="E110" s="256"/>
      <c r="F110" s="256"/>
      <c r="G110" s="257"/>
      <c r="H110" s="256"/>
      <c r="I110" s="256"/>
      <c r="J110" s="256"/>
      <c r="K110" s="256"/>
      <c r="L110" s="256"/>
      <c r="M110" s="256"/>
      <c r="N110" s="256"/>
      <c r="O110" s="256"/>
      <c r="P110" s="256"/>
      <c r="Q110" s="256"/>
      <c r="R110" s="256"/>
      <c r="S110" s="258"/>
      <c r="U110" s="232"/>
      <c r="V110" s="233"/>
      <c r="W110" s="233"/>
      <c r="X110" s="233"/>
      <c r="Y110" s="233"/>
      <c r="Z110" s="233"/>
    </row>
    <row r="111" spans="1:26" ht="15.75" customHeight="1">
      <c r="A111" s="256"/>
      <c r="B111" s="256"/>
      <c r="C111" s="256"/>
      <c r="D111" s="256"/>
      <c r="E111" s="256"/>
      <c r="F111" s="256"/>
      <c r="G111" s="257"/>
      <c r="H111" s="256"/>
      <c r="I111" s="256"/>
      <c r="J111" s="256"/>
      <c r="K111" s="256"/>
      <c r="L111" s="256"/>
      <c r="M111" s="256"/>
      <c r="N111" s="256"/>
      <c r="O111" s="256"/>
      <c r="P111" s="256"/>
      <c r="Q111" s="256"/>
      <c r="R111" s="256"/>
      <c r="S111" s="258"/>
      <c r="U111" s="232"/>
      <c r="V111" s="233"/>
      <c r="W111" s="233"/>
      <c r="X111" s="233"/>
      <c r="Y111" s="233"/>
      <c r="Z111" s="233"/>
    </row>
    <row r="112" spans="1:26" ht="15.75" customHeight="1">
      <c r="A112" s="256"/>
      <c r="B112" s="256"/>
      <c r="C112" s="256"/>
      <c r="D112" s="256"/>
      <c r="E112" s="256"/>
      <c r="F112" s="256"/>
      <c r="G112" s="257"/>
      <c r="H112" s="256"/>
      <c r="I112" s="256"/>
      <c r="J112" s="256"/>
      <c r="K112" s="256"/>
      <c r="L112" s="256"/>
      <c r="M112" s="256"/>
      <c r="N112" s="256"/>
      <c r="O112" s="256"/>
      <c r="P112" s="256"/>
      <c r="Q112" s="256"/>
      <c r="R112" s="256"/>
      <c r="S112" s="258"/>
      <c r="U112" s="232"/>
      <c r="V112" s="233"/>
      <c r="W112" s="233"/>
      <c r="X112" s="233"/>
      <c r="Y112" s="233"/>
      <c r="Z112" s="233"/>
    </row>
    <row r="113" spans="1:26" ht="15.75" customHeight="1">
      <c r="A113" s="256"/>
      <c r="B113" s="256"/>
      <c r="C113" s="256"/>
      <c r="D113" s="256"/>
      <c r="E113" s="256"/>
      <c r="F113" s="256"/>
      <c r="G113" s="257"/>
      <c r="H113" s="256"/>
      <c r="I113" s="256"/>
      <c r="J113" s="256"/>
      <c r="K113" s="256"/>
      <c r="L113" s="256"/>
      <c r="M113" s="256"/>
      <c r="N113" s="256"/>
      <c r="O113" s="256"/>
      <c r="P113" s="256"/>
      <c r="Q113" s="256"/>
      <c r="R113" s="256"/>
      <c r="S113" s="258"/>
      <c r="U113" s="232"/>
      <c r="V113" s="233"/>
      <c r="W113" s="233"/>
      <c r="X113" s="233"/>
      <c r="Y113" s="233"/>
      <c r="Z113" s="233"/>
    </row>
    <row r="114" spans="1:26" ht="15.75" customHeight="1">
      <c r="A114" s="256"/>
      <c r="B114" s="256"/>
      <c r="C114" s="256"/>
      <c r="D114" s="256"/>
      <c r="E114" s="256"/>
      <c r="F114" s="256"/>
      <c r="G114" s="257"/>
      <c r="H114" s="256"/>
      <c r="I114" s="256"/>
      <c r="J114" s="256"/>
      <c r="K114" s="256"/>
      <c r="L114" s="256"/>
      <c r="M114" s="256"/>
      <c r="N114" s="256"/>
      <c r="O114" s="256"/>
      <c r="P114" s="256"/>
      <c r="Q114" s="256"/>
      <c r="R114" s="256"/>
      <c r="S114" s="258"/>
      <c r="U114" s="232"/>
      <c r="V114" s="233"/>
      <c r="W114" s="233"/>
      <c r="X114" s="233"/>
      <c r="Y114" s="233"/>
      <c r="Z114" s="233"/>
    </row>
    <row r="115" spans="1:26" ht="15.75" customHeight="1">
      <c r="A115" s="256"/>
      <c r="B115" s="256"/>
      <c r="C115" s="256"/>
      <c r="D115" s="256"/>
      <c r="E115" s="256"/>
      <c r="F115" s="256"/>
      <c r="G115" s="257"/>
      <c r="H115" s="256"/>
      <c r="I115" s="256"/>
      <c r="J115" s="256"/>
      <c r="K115" s="256"/>
      <c r="L115" s="256"/>
      <c r="M115" s="256"/>
      <c r="N115" s="256"/>
      <c r="O115" s="256"/>
      <c r="P115" s="256"/>
      <c r="Q115" s="256"/>
      <c r="R115" s="256"/>
      <c r="S115" s="258"/>
      <c r="U115" s="232"/>
      <c r="V115" s="233"/>
      <c r="W115" s="233"/>
      <c r="X115" s="233"/>
      <c r="Y115" s="233"/>
      <c r="Z115" s="233"/>
    </row>
    <row r="116" spans="1:26" ht="15.75" customHeight="1">
      <c r="A116" s="256"/>
      <c r="B116" s="256"/>
      <c r="C116" s="256"/>
      <c r="D116" s="256"/>
      <c r="E116" s="256"/>
      <c r="F116" s="256"/>
      <c r="G116" s="257"/>
      <c r="H116" s="256"/>
      <c r="I116" s="256"/>
      <c r="J116" s="256"/>
      <c r="K116" s="256"/>
      <c r="L116" s="256"/>
      <c r="M116" s="256"/>
      <c r="N116" s="256"/>
      <c r="O116" s="256"/>
      <c r="P116" s="256"/>
      <c r="Q116" s="256"/>
      <c r="R116" s="256"/>
      <c r="S116" s="258"/>
      <c r="U116" s="232"/>
      <c r="V116" s="233"/>
      <c r="W116" s="233"/>
      <c r="X116" s="233"/>
      <c r="Y116" s="233"/>
      <c r="Z116" s="233"/>
    </row>
    <row r="117" spans="1:26" ht="15.75" customHeight="1">
      <c r="A117" s="256"/>
      <c r="B117" s="256"/>
      <c r="C117" s="256"/>
      <c r="D117" s="256"/>
      <c r="E117" s="256"/>
      <c r="F117" s="256"/>
      <c r="G117" s="257"/>
      <c r="H117" s="256"/>
      <c r="I117" s="256"/>
      <c r="J117" s="256"/>
      <c r="K117" s="256"/>
      <c r="L117" s="256"/>
      <c r="M117" s="256"/>
      <c r="N117" s="256"/>
      <c r="O117" s="256"/>
      <c r="P117" s="256"/>
      <c r="Q117" s="256"/>
      <c r="R117" s="256"/>
      <c r="S117" s="258"/>
      <c r="U117" s="232"/>
      <c r="V117" s="233"/>
      <c r="W117" s="233"/>
      <c r="X117" s="233"/>
      <c r="Y117" s="233"/>
      <c r="Z117" s="233"/>
    </row>
    <row r="118" spans="1:26" ht="15.75" customHeight="1">
      <c r="A118" s="256"/>
      <c r="B118" s="256"/>
      <c r="C118" s="256"/>
      <c r="D118" s="256"/>
      <c r="E118" s="256"/>
      <c r="F118" s="256"/>
      <c r="G118" s="257"/>
      <c r="H118" s="256"/>
      <c r="I118" s="256"/>
      <c r="J118" s="256"/>
      <c r="K118" s="256"/>
      <c r="L118" s="256"/>
      <c r="M118" s="256"/>
      <c r="N118" s="256"/>
      <c r="O118" s="256"/>
      <c r="P118" s="256"/>
      <c r="Q118" s="256"/>
      <c r="R118" s="256"/>
      <c r="S118" s="258"/>
      <c r="U118" s="232"/>
      <c r="V118" s="233"/>
      <c r="W118" s="233"/>
      <c r="X118" s="233"/>
      <c r="Y118" s="233"/>
      <c r="Z118" s="233"/>
    </row>
    <row r="119" spans="1:26" ht="15.75" customHeight="1">
      <c r="A119" s="256"/>
      <c r="B119" s="256"/>
      <c r="C119" s="256"/>
      <c r="D119" s="256"/>
      <c r="E119" s="256"/>
      <c r="F119" s="256"/>
      <c r="G119" s="257"/>
      <c r="H119" s="256"/>
      <c r="I119" s="256"/>
      <c r="J119" s="256"/>
      <c r="K119" s="256"/>
      <c r="L119" s="256"/>
      <c r="M119" s="256"/>
      <c r="N119" s="256"/>
      <c r="O119" s="256"/>
      <c r="P119" s="256"/>
      <c r="Q119" s="256"/>
      <c r="R119" s="256"/>
      <c r="S119" s="258"/>
      <c r="U119" s="232"/>
      <c r="V119" s="233"/>
      <c r="W119" s="233"/>
      <c r="X119" s="233"/>
      <c r="Y119" s="233"/>
      <c r="Z119" s="233"/>
    </row>
    <row r="120" spans="1:26" ht="15.75" customHeight="1">
      <c r="A120" s="256"/>
      <c r="B120" s="256"/>
      <c r="C120" s="256"/>
      <c r="D120" s="256"/>
      <c r="E120" s="256"/>
      <c r="F120" s="256"/>
      <c r="G120" s="257"/>
      <c r="H120" s="256"/>
      <c r="I120" s="256"/>
      <c r="J120" s="256"/>
      <c r="K120" s="256"/>
      <c r="L120" s="256"/>
      <c r="M120" s="256"/>
      <c r="N120" s="256"/>
      <c r="O120" s="256"/>
      <c r="P120" s="256"/>
      <c r="Q120" s="256"/>
      <c r="R120" s="256"/>
      <c r="S120" s="258"/>
      <c r="U120" s="232"/>
      <c r="V120" s="233"/>
      <c r="W120" s="233"/>
      <c r="X120" s="233"/>
      <c r="Y120" s="233"/>
      <c r="Z120" s="233"/>
    </row>
    <row r="121" spans="1:26" ht="15.75" customHeight="1">
      <c r="A121" s="256"/>
      <c r="B121" s="256"/>
      <c r="C121" s="256"/>
      <c r="D121" s="256"/>
      <c r="E121" s="256"/>
      <c r="F121" s="256"/>
      <c r="G121" s="257"/>
      <c r="H121" s="256"/>
      <c r="I121" s="256"/>
      <c r="J121" s="256"/>
      <c r="K121" s="256"/>
      <c r="L121" s="256"/>
      <c r="M121" s="256"/>
      <c r="N121" s="256"/>
      <c r="O121" s="256"/>
      <c r="P121" s="256"/>
      <c r="Q121" s="256"/>
      <c r="R121" s="256"/>
      <c r="S121" s="258"/>
      <c r="U121" s="232"/>
      <c r="V121" s="233"/>
      <c r="W121" s="233"/>
      <c r="X121" s="233"/>
      <c r="Y121" s="233"/>
      <c r="Z121" s="233"/>
    </row>
    <row r="122" spans="1:26" ht="15.75" customHeight="1">
      <c r="A122" s="256"/>
      <c r="B122" s="256"/>
      <c r="C122" s="256"/>
      <c r="D122" s="256"/>
      <c r="E122" s="256"/>
      <c r="F122" s="256"/>
      <c r="G122" s="257"/>
      <c r="H122" s="256"/>
      <c r="I122" s="256"/>
      <c r="J122" s="256"/>
      <c r="K122" s="256"/>
      <c r="L122" s="256"/>
      <c r="M122" s="256"/>
      <c r="N122" s="256"/>
      <c r="O122" s="256"/>
      <c r="P122" s="256"/>
      <c r="Q122" s="256"/>
      <c r="R122" s="256"/>
      <c r="S122" s="258"/>
      <c r="U122" s="232"/>
      <c r="V122" s="233"/>
      <c r="W122" s="233"/>
      <c r="X122" s="233"/>
      <c r="Y122" s="233"/>
      <c r="Z122" s="233"/>
    </row>
    <row r="123" spans="1:26" ht="15.75" customHeight="1">
      <c r="A123" s="256"/>
      <c r="B123" s="256"/>
      <c r="C123" s="256"/>
      <c r="D123" s="256"/>
      <c r="E123" s="256"/>
      <c r="F123" s="256"/>
      <c r="G123" s="257"/>
      <c r="H123" s="256"/>
      <c r="I123" s="256"/>
      <c r="J123" s="256"/>
      <c r="K123" s="256"/>
      <c r="L123" s="256"/>
      <c r="M123" s="256"/>
      <c r="N123" s="256"/>
      <c r="O123" s="256"/>
      <c r="P123" s="256"/>
      <c r="Q123" s="256"/>
      <c r="R123" s="256"/>
      <c r="S123" s="258"/>
      <c r="U123" s="232"/>
      <c r="V123" s="233"/>
      <c r="W123" s="233"/>
      <c r="X123" s="233"/>
      <c r="Y123" s="233"/>
      <c r="Z123" s="233"/>
    </row>
    <row r="124" spans="1:26" ht="15.75" customHeight="1">
      <c r="A124" s="256"/>
      <c r="B124" s="256"/>
      <c r="C124" s="256"/>
      <c r="D124" s="256"/>
      <c r="E124" s="256"/>
      <c r="F124" s="256"/>
      <c r="G124" s="257"/>
      <c r="H124" s="256"/>
      <c r="I124" s="256"/>
      <c r="J124" s="256"/>
      <c r="K124" s="256"/>
      <c r="L124" s="256"/>
      <c r="M124" s="256"/>
      <c r="N124" s="256"/>
      <c r="O124" s="256"/>
      <c r="P124" s="256"/>
      <c r="Q124" s="256"/>
      <c r="R124" s="256"/>
      <c r="S124" s="258"/>
      <c r="U124" s="232"/>
      <c r="V124" s="233"/>
      <c r="W124" s="233"/>
      <c r="X124" s="233"/>
      <c r="Y124" s="233"/>
      <c r="Z124" s="233"/>
    </row>
    <row r="125" spans="1:26" ht="15.75" customHeight="1">
      <c r="A125" s="256"/>
      <c r="B125" s="256"/>
      <c r="C125" s="256"/>
      <c r="D125" s="256"/>
      <c r="E125" s="256"/>
      <c r="F125" s="256"/>
      <c r="G125" s="257"/>
      <c r="H125" s="256"/>
      <c r="I125" s="256"/>
      <c r="J125" s="256"/>
      <c r="K125" s="256"/>
      <c r="L125" s="256"/>
      <c r="M125" s="256"/>
      <c r="N125" s="256"/>
      <c r="O125" s="256"/>
      <c r="P125" s="256"/>
      <c r="Q125" s="256"/>
      <c r="R125" s="256"/>
      <c r="S125" s="258"/>
      <c r="U125" s="232"/>
      <c r="V125" s="233"/>
      <c r="W125" s="233"/>
      <c r="X125" s="233"/>
      <c r="Y125" s="233"/>
      <c r="Z125" s="233"/>
    </row>
    <row r="126" spans="1:26" ht="15.75" customHeight="1">
      <c r="A126" s="256"/>
      <c r="B126" s="256"/>
      <c r="C126" s="256"/>
      <c r="D126" s="256"/>
      <c r="E126" s="256"/>
      <c r="F126" s="256"/>
      <c r="G126" s="257"/>
      <c r="H126" s="256"/>
      <c r="I126" s="256"/>
      <c r="J126" s="256"/>
      <c r="K126" s="256"/>
      <c r="L126" s="256"/>
      <c r="M126" s="256"/>
      <c r="N126" s="256"/>
      <c r="O126" s="256"/>
      <c r="P126" s="256"/>
      <c r="Q126" s="256"/>
      <c r="R126" s="256"/>
      <c r="S126" s="258"/>
      <c r="U126" s="232"/>
      <c r="V126" s="233"/>
      <c r="W126" s="233"/>
      <c r="X126" s="233"/>
      <c r="Y126" s="233"/>
      <c r="Z126" s="233"/>
    </row>
    <row r="127" spans="1:26" ht="15.75" customHeight="1">
      <c r="A127" s="256"/>
      <c r="B127" s="256"/>
      <c r="C127" s="256"/>
      <c r="D127" s="256"/>
      <c r="E127" s="256"/>
      <c r="F127" s="256"/>
      <c r="G127" s="257"/>
      <c r="H127" s="256"/>
      <c r="I127" s="256"/>
      <c r="J127" s="256"/>
      <c r="K127" s="256"/>
      <c r="L127" s="256"/>
      <c r="M127" s="256"/>
      <c r="N127" s="256"/>
      <c r="O127" s="256"/>
      <c r="P127" s="256"/>
      <c r="Q127" s="256"/>
      <c r="R127" s="256"/>
      <c r="S127" s="258"/>
      <c r="U127" s="232"/>
      <c r="V127" s="233"/>
      <c r="W127" s="233"/>
      <c r="X127" s="233"/>
      <c r="Y127" s="233"/>
      <c r="Z127" s="233"/>
    </row>
    <row r="128" spans="1:26" ht="15.75" customHeight="1">
      <c r="A128" s="256"/>
      <c r="B128" s="256"/>
      <c r="C128" s="256"/>
      <c r="D128" s="256"/>
      <c r="E128" s="256"/>
      <c r="F128" s="256"/>
      <c r="G128" s="257"/>
      <c r="H128" s="256"/>
      <c r="I128" s="256"/>
      <c r="J128" s="256"/>
      <c r="K128" s="256"/>
      <c r="L128" s="256"/>
      <c r="M128" s="256"/>
      <c r="N128" s="256"/>
      <c r="O128" s="256"/>
      <c r="P128" s="256"/>
      <c r="Q128" s="256"/>
      <c r="R128" s="256"/>
      <c r="S128" s="258"/>
      <c r="U128" s="232"/>
      <c r="V128" s="233"/>
      <c r="W128" s="233"/>
      <c r="X128" s="233"/>
      <c r="Y128" s="233"/>
      <c r="Z128" s="233"/>
    </row>
    <row r="129" spans="1:26" ht="15.75" customHeight="1">
      <c r="A129" s="256"/>
      <c r="B129" s="256"/>
      <c r="C129" s="256"/>
      <c r="D129" s="256"/>
      <c r="E129" s="256"/>
      <c r="F129" s="256"/>
      <c r="G129" s="257"/>
      <c r="H129" s="256"/>
      <c r="I129" s="256"/>
      <c r="J129" s="256"/>
      <c r="K129" s="256"/>
      <c r="L129" s="256"/>
      <c r="M129" s="256"/>
      <c r="N129" s="256"/>
      <c r="O129" s="256"/>
      <c r="P129" s="256"/>
      <c r="Q129" s="256"/>
      <c r="R129" s="256"/>
      <c r="S129" s="258"/>
      <c r="U129" s="232"/>
      <c r="V129" s="233"/>
      <c r="W129" s="233"/>
      <c r="X129" s="233"/>
      <c r="Y129" s="233"/>
      <c r="Z129" s="233"/>
    </row>
    <row r="130" spans="1:26" ht="15.75" customHeight="1">
      <c r="A130" s="256"/>
      <c r="B130" s="256"/>
      <c r="C130" s="256"/>
      <c r="D130" s="256"/>
      <c r="E130" s="256"/>
      <c r="F130" s="256"/>
      <c r="G130" s="257"/>
      <c r="H130" s="256"/>
      <c r="I130" s="256"/>
      <c r="J130" s="256"/>
      <c r="K130" s="256"/>
      <c r="L130" s="256"/>
      <c r="M130" s="256"/>
      <c r="N130" s="256"/>
      <c r="O130" s="256"/>
      <c r="P130" s="256"/>
      <c r="Q130" s="256"/>
      <c r="R130" s="256"/>
      <c r="S130" s="258"/>
      <c r="U130" s="232"/>
      <c r="V130" s="233"/>
      <c r="W130" s="233"/>
      <c r="X130" s="233"/>
      <c r="Y130" s="233"/>
      <c r="Z130" s="233"/>
    </row>
    <row r="131" spans="1:26" ht="15.75" customHeight="1">
      <c r="A131" s="256"/>
      <c r="B131" s="256"/>
      <c r="C131" s="256"/>
      <c r="D131" s="256"/>
      <c r="E131" s="256"/>
      <c r="F131" s="256"/>
      <c r="G131" s="257"/>
      <c r="H131" s="256"/>
      <c r="I131" s="256"/>
      <c r="J131" s="256"/>
      <c r="K131" s="256"/>
      <c r="L131" s="256"/>
      <c r="M131" s="256"/>
      <c r="N131" s="256"/>
      <c r="O131" s="256"/>
      <c r="P131" s="256"/>
      <c r="Q131" s="256"/>
      <c r="R131" s="256"/>
      <c r="S131" s="258"/>
      <c r="U131" s="232"/>
      <c r="V131" s="233"/>
      <c r="W131" s="233"/>
      <c r="X131" s="233"/>
      <c r="Y131" s="233"/>
      <c r="Z131" s="233"/>
    </row>
    <row r="132" spans="1:26" ht="15.75" customHeight="1">
      <c r="A132" s="256"/>
      <c r="B132" s="256"/>
      <c r="C132" s="256"/>
      <c r="D132" s="256"/>
      <c r="E132" s="256"/>
      <c r="F132" s="256"/>
      <c r="G132" s="257"/>
      <c r="H132" s="256"/>
      <c r="I132" s="256"/>
      <c r="J132" s="256"/>
      <c r="K132" s="256"/>
      <c r="L132" s="256"/>
      <c r="M132" s="256"/>
      <c r="N132" s="256"/>
      <c r="O132" s="256"/>
      <c r="P132" s="256"/>
      <c r="Q132" s="256"/>
      <c r="R132" s="256"/>
      <c r="S132" s="258"/>
      <c r="U132" s="232"/>
      <c r="V132" s="233"/>
      <c r="W132" s="233"/>
      <c r="X132" s="233"/>
      <c r="Y132" s="233"/>
      <c r="Z132" s="233"/>
    </row>
    <row r="133" spans="1:26" ht="15.75" customHeight="1">
      <c r="A133" s="256"/>
      <c r="B133" s="256"/>
      <c r="C133" s="256"/>
      <c r="D133" s="256"/>
      <c r="E133" s="256"/>
      <c r="F133" s="256"/>
      <c r="G133" s="257"/>
      <c r="H133" s="256"/>
      <c r="I133" s="256"/>
      <c r="J133" s="256"/>
      <c r="K133" s="256"/>
      <c r="L133" s="256"/>
      <c r="M133" s="256"/>
      <c r="N133" s="256"/>
      <c r="O133" s="256"/>
      <c r="P133" s="256"/>
      <c r="Q133" s="256"/>
      <c r="R133" s="256"/>
      <c r="S133" s="258"/>
      <c r="U133" s="232"/>
      <c r="V133" s="233"/>
      <c r="W133" s="233"/>
      <c r="X133" s="233"/>
      <c r="Y133" s="233"/>
      <c r="Z133" s="233"/>
    </row>
    <row r="134" spans="1:26" ht="15.75" customHeight="1">
      <c r="A134" s="256"/>
      <c r="B134" s="256"/>
      <c r="C134" s="256"/>
      <c r="D134" s="256"/>
      <c r="E134" s="256"/>
      <c r="F134" s="256"/>
      <c r="G134" s="257"/>
      <c r="H134" s="256"/>
      <c r="I134" s="256"/>
      <c r="J134" s="256"/>
      <c r="K134" s="256"/>
      <c r="L134" s="256"/>
      <c r="M134" s="256"/>
      <c r="N134" s="256"/>
      <c r="O134" s="256"/>
      <c r="P134" s="256"/>
      <c r="Q134" s="256"/>
      <c r="R134" s="256"/>
      <c r="S134" s="258"/>
      <c r="U134" s="232"/>
      <c r="V134" s="233"/>
      <c r="W134" s="233"/>
      <c r="X134" s="233"/>
      <c r="Y134" s="233"/>
      <c r="Z134" s="233"/>
    </row>
    <row r="135" spans="1:26" ht="15.75" customHeight="1">
      <c r="A135" s="256"/>
      <c r="B135" s="256"/>
      <c r="C135" s="256"/>
      <c r="D135" s="256"/>
      <c r="E135" s="256"/>
      <c r="F135" s="256"/>
      <c r="G135" s="257"/>
      <c r="H135" s="256"/>
      <c r="I135" s="256"/>
      <c r="J135" s="256"/>
      <c r="K135" s="256"/>
      <c r="L135" s="256"/>
      <c r="M135" s="256"/>
      <c r="N135" s="256"/>
      <c r="O135" s="256"/>
      <c r="P135" s="256"/>
      <c r="Q135" s="256"/>
      <c r="R135" s="256"/>
      <c r="S135" s="258"/>
      <c r="U135" s="232"/>
      <c r="V135" s="233"/>
      <c r="W135" s="233"/>
      <c r="X135" s="233"/>
      <c r="Y135" s="233"/>
      <c r="Z135" s="233"/>
    </row>
    <row r="136" spans="1:26" ht="15.75" customHeight="1">
      <c r="A136" s="256"/>
      <c r="B136" s="256"/>
      <c r="C136" s="256"/>
      <c r="D136" s="256"/>
      <c r="E136" s="256"/>
      <c r="F136" s="256"/>
      <c r="G136" s="257"/>
      <c r="H136" s="256"/>
      <c r="I136" s="256"/>
      <c r="J136" s="256"/>
      <c r="K136" s="256"/>
      <c r="L136" s="256"/>
      <c r="M136" s="256"/>
      <c r="N136" s="256"/>
      <c r="O136" s="256"/>
      <c r="P136" s="256"/>
      <c r="Q136" s="256"/>
      <c r="R136" s="256"/>
      <c r="S136" s="258"/>
      <c r="U136" s="232"/>
      <c r="V136" s="233"/>
      <c r="W136" s="233"/>
      <c r="X136" s="233"/>
      <c r="Y136" s="233"/>
      <c r="Z136" s="233"/>
    </row>
    <row r="137" spans="1:26" ht="15.75" customHeight="1">
      <c r="A137" s="256"/>
      <c r="B137" s="256"/>
      <c r="C137" s="256"/>
      <c r="D137" s="256"/>
      <c r="E137" s="256"/>
      <c r="F137" s="256"/>
      <c r="G137" s="257"/>
      <c r="H137" s="256"/>
      <c r="I137" s="256"/>
      <c r="J137" s="256"/>
      <c r="K137" s="256"/>
      <c r="L137" s="256"/>
      <c r="M137" s="256"/>
      <c r="N137" s="256"/>
      <c r="O137" s="256"/>
      <c r="P137" s="256"/>
      <c r="Q137" s="256"/>
      <c r="R137" s="256"/>
      <c r="S137" s="258"/>
      <c r="U137" s="232"/>
      <c r="V137" s="233"/>
      <c r="W137" s="233"/>
      <c r="X137" s="233"/>
      <c r="Y137" s="233"/>
      <c r="Z137" s="233"/>
    </row>
    <row r="138" spans="1:26" ht="15.75" customHeight="1">
      <c r="A138" s="256"/>
      <c r="B138" s="256"/>
      <c r="C138" s="256"/>
      <c r="D138" s="256"/>
      <c r="E138" s="256"/>
      <c r="F138" s="256"/>
      <c r="G138" s="257"/>
      <c r="H138" s="256"/>
      <c r="I138" s="256"/>
      <c r="J138" s="256"/>
      <c r="K138" s="256"/>
      <c r="L138" s="256"/>
      <c r="M138" s="256"/>
      <c r="N138" s="256"/>
      <c r="O138" s="256"/>
      <c r="P138" s="256"/>
      <c r="Q138" s="256"/>
      <c r="R138" s="256"/>
      <c r="S138" s="258"/>
      <c r="U138" s="232"/>
      <c r="V138" s="233"/>
      <c r="W138" s="233"/>
      <c r="X138" s="233"/>
      <c r="Y138" s="233"/>
      <c r="Z138" s="233"/>
    </row>
    <row r="139" spans="1:26" ht="15.75" customHeight="1">
      <c r="A139" s="256"/>
      <c r="B139" s="256"/>
      <c r="C139" s="256"/>
      <c r="D139" s="256"/>
      <c r="E139" s="256"/>
      <c r="F139" s="256"/>
      <c r="G139" s="257"/>
      <c r="H139" s="256"/>
      <c r="I139" s="256"/>
      <c r="J139" s="256"/>
      <c r="K139" s="256"/>
      <c r="L139" s="256"/>
      <c r="M139" s="256"/>
      <c r="N139" s="256"/>
      <c r="O139" s="256"/>
      <c r="P139" s="256"/>
      <c r="Q139" s="256"/>
      <c r="R139" s="256"/>
      <c r="S139" s="258"/>
      <c r="U139" s="232"/>
      <c r="V139" s="233"/>
      <c r="W139" s="233"/>
      <c r="X139" s="233"/>
      <c r="Y139" s="233"/>
      <c r="Z139" s="233"/>
    </row>
    <row r="140" spans="1:26" ht="15.75" customHeight="1">
      <c r="A140" s="256"/>
      <c r="B140" s="256"/>
      <c r="C140" s="256"/>
      <c r="D140" s="256"/>
      <c r="E140" s="256"/>
      <c r="F140" s="256"/>
      <c r="G140" s="257"/>
      <c r="H140" s="256"/>
      <c r="I140" s="256"/>
      <c r="J140" s="256"/>
      <c r="K140" s="256"/>
      <c r="L140" s="256"/>
      <c r="M140" s="256"/>
      <c r="N140" s="256"/>
      <c r="O140" s="256"/>
      <c r="P140" s="256"/>
      <c r="Q140" s="256"/>
      <c r="R140" s="256"/>
      <c r="S140" s="258"/>
      <c r="U140" s="232"/>
      <c r="V140" s="233"/>
      <c r="W140" s="233"/>
      <c r="X140" s="233"/>
      <c r="Y140" s="233"/>
      <c r="Z140" s="233"/>
    </row>
    <row r="141" spans="1:26" ht="15.75" customHeight="1">
      <c r="A141" s="256"/>
      <c r="B141" s="256"/>
      <c r="C141" s="256"/>
      <c r="D141" s="256"/>
      <c r="E141" s="256"/>
      <c r="F141" s="256"/>
      <c r="G141" s="257"/>
      <c r="H141" s="256"/>
      <c r="I141" s="256"/>
      <c r="J141" s="256"/>
      <c r="K141" s="256"/>
      <c r="L141" s="256"/>
      <c r="M141" s="256"/>
      <c r="N141" s="256"/>
      <c r="O141" s="256"/>
      <c r="P141" s="256"/>
      <c r="Q141" s="256"/>
      <c r="R141" s="256"/>
      <c r="S141" s="258"/>
      <c r="U141" s="232"/>
      <c r="V141" s="233"/>
      <c r="W141" s="233"/>
      <c r="X141" s="233"/>
      <c r="Y141" s="233"/>
      <c r="Z141" s="233"/>
    </row>
    <row r="142" spans="1:26" ht="15.75" customHeight="1">
      <c r="A142" s="256"/>
      <c r="B142" s="256"/>
      <c r="C142" s="256"/>
      <c r="D142" s="256"/>
      <c r="E142" s="256"/>
      <c r="F142" s="256"/>
      <c r="G142" s="257"/>
      <c r="H142" s="256"/>
      <c r="I142" s="256"/>
      <c r="J142" s="256"/>
      <c r="K142" s="256"/>
      <c r="L142" s="256"/>
      <c r="M142" s="256"/>
      <c r="N142" s="256"/>
      <c r="O142" s="256"/>
      <c r="P142" s="256"/>
      <c r="Q142" s="256"/>
      <c r="R142" s="256"/>
      <c r="S142" s="258"/>
      <c r="U142" s="232"/>
      <c r="V142" s="233"/>
      <c r="W142" s="233"/>
      <c r="X142" s="233"/>
      <c r="Y142" s="233"/>
      <c r="Z142" s="233"/>
    </row>
    <row r="143" spans="1:26" ht="15.75" customHeight="1">
      <c r="A143" s="256"/>
      <c r="B143" s="256"/>
      <c r="C143" s="256"/>
      <c r="D143" s="256"/>
      <c r="E143" s="256"/>
      <c r="F143" s="256"/>
      <c r="G143" s="257"/>
      <c r="H143" s="256"/>
      <c r="I143" s="256"/>
      <c r="J143" s="256"/>
      <c r="K143" s="256"/>
      <c r="L143" s="256"/>
      <c r="M143" s="256"/>
      <c r="N143" s="256"/>
      <c r="O143" s="256"/>
      <c r="P143" s="256"/>
      <c r="Q143" s="256"/>
      <c r="R143" s="256"/>
      <c r="S143" s="258"/>
      <c r="U143" s="232"/>
      <c r="V143" s="233"/>
      <c r="W143" s="233"/>
      <c r="X143" s="233"/>
      <c r="Y143" s="233"/>
      <c r="Z143" s="233"/>
    </row>
    <row r="144" spans="1:26" ht="15.75" customHeight="1">
      <c r="A144" s="256"/>
      <c r="B144" s="256"/>
      <c r="C144" s="256"/>
      <c r="D144" s="256"/>
      <c r="E144" s="256"/>
      <c r="F144" s="256"/>
      <c r="G144" s="257"/>
      <c r="H144" s="256"/>
      <c r="I144" s="256"/>
      <c r="J144" s="256"/>
      <c r="K144" s="256"/>
      <c r="L144" s="256"/>
      <c r="M144" s="256"/>
      <c r="N144" s="256"/>
      <c r="O144" s="256"/>
      <c r="P144" s="256"/>
      <c r="Q144" s="256"/>
      <c r="R144" s="256"/>
      <c r="S144" s="258"/>
      <c r="U144" s="232"/>
      <c r="V144" s="233"/>
      <c r="W144" s="233"/>
      <c r="X144" s="233"/>
      <c r="Y144" s="233"/>
      <c r="Z144" s="233"/>
    </row>
    <row r="145" spans="1:26" ht="15.75" customHeight="1">
      <c r="A145" s="256"/>
      <c r="B145" s="256"/>
      <c r="C145" s="256"/>
      <c r="D145" s="256"/>
      <c r="E145" s="256"/>
      <c r="F145" s="256"/>
      <c r="G145" s="257"/>
      <c r="H145" s="256"/>
      <c r="I145" s="256"/>
      <c r="J145" s="256"/>
      <c r="K145" s="256"/>
      <c r="L145" s="256"/>
      <c r="M145" s="256"/>
      <c r="N145" s="256"/>
      <c r="O145" s="256"/>
      <c r="P145" s="256"/>
      <c r="Q145" s="256"/>
      <c r="R145" s="256"/>
      <c r="S145" s="258"/>
      <c r="U145" s="232"/>
      <c r="V145" s="233"/>
      <c r="W145" s="233"/>
      <c r="X145" s="233"/>
      <c r="Y145" s="233"/>
      <c r="Z145" s="233"/>
    </row>
    <row r="146" spans="1:26" ht="15.75" customHeight="1">
      <c r="A146" s="256"/>
      <c r="B146" s="256"/>
      <c r="C146" s="256"/>
      <c r="D146" s="256"/>
      <c r="E146" s="256"/>
      <c r="F146" s="256"/>
      <c r="G146" s="257"/>
      <c r="H146" s="256"/>
      <c r="I146" s="256"/>
      <c r="J146" s="256"/>
      <c r="K146" s="256"/>
      <c r="L146" s="256"/>
      <c r="M146" s="256"/>
      <c r="N146" s="256"/>
      <c r="O146" s="256"/>
      <c r="P146" s="256"/>
      <c r="Q146" s="256"/>
      <c r="R146" s="256"/>
      <c r="S146" s="258"/>
      <c r="U146" s="232"/>
      <c r="V146" s="233"/>
      <c r="W146" s="233"/>
      <c r="X146" s="233"/>
      <c r="Y146" s="233"/>
      <c r="Z146" s="233"/>
    </row>
    <row r="147" spans="1:26" ht="15.75" customHeight="1">
      <c r="A147" s="256"/>
      <c r="B147" s="256"/>
      <c r="C147" s="256"/>
      <c r="D147" s="256"/>
      <c r="E147" s="256"/>
      <c r="F147" s="256"/>
      <c r="G147" s="257"/>
      <c r="H147" s="256"/>
      <c r="I147" s="256"/>
      <c r="J147" s="256"/>
      <c r="K147" s="256"/>
      <c r="L147" s="256"/>
      <c r="M147" s="256"/>
      <c r="N147" s="256"/>
      <c r="O147" s="256"/>
      <c r="P147" s="256"/>
      <c r="Q147" s="256"/>
      <c r="R147" s="256"/>
      <c r="S147" s="258"/>
      <c r="U147" s="232"/>
      <c r="V147" s="233"/>
      <c r="W147" s="233"/>
      <c r="X147" s="233"/>
      <c r="Y147" s="233"/>
      <c r="Z147" s="233"/>
    </row>
    <row r="148" spans="1:26" ht="15.75" customHeight="1">
      <c r="A148" s="256"/>
      <c r="B148" s="256"/>
      <c r="C148" s="256"/>
      <c r="D148" s="256"/>
      <c r="E148" s="256"/>
      <c r="F148" s="256"/>
      <c r="G148" s="257"/>
      <c r="H148" s="256"/>
      <c r="I148" s="256"/>
      <c r="J148" s="256"/>
      <c r="K148" s="256"/>
      <c r="L148" s="256"/>
      <c r="M148" s="256"/>
      <c r="N148" s="256"/>
      <c r="O148" s="256"/>
      <c r="P148" s="256"/>
      <c r="Q148" s="256"/>
      <c r="R148" s="256"/>
      <c r="S148" s="258"/>
      <c r="U148" s="232"/>
      <c r="V148" s="233"/>
      <c r="W148" s="233"/>
      <c r="X148" s="233"/>
      <c r="Y148" s="233"/>
      <c r="Z148" s="233"/>
    </row>
    <row r="149" spans="1:26" ht="15.75" customHeight="1">
      <c r="A149" s="256"/>
      <c r="B149" s="256"/>
      <c r="C149" s="256"/>
      <c r="D149" s="256"/>
      <c r="E149" s="256"/>
      <c r="F149" s="256"/>
      <c r="G149" s="257"/>
      <c r="H149" s="256"/>
      <c r="I149" s="256"/>
      <c r="J149" s="256"/>
      <c r="K149" s="256"/>
      <c r="L149" s="256"/>
      <c r="M149" s="256"/>
      <c r="N149" s="256"/>
      <c r="O149" s="256"/>
      <c r="P149" s="256"/>
      <c r="Q149" s="256"/>
      <c r="R149" s="256"/>
      <c r="S149" s="258"/>
      <c r="U149" s="232"/>
      <c r="V149" s="233"/>
      <c r="W149" s="233"/>
      <c r="X149" s="233"/>
      <c r="Y149" s="233"/>
      <c r="Z149" s="233"/>
    </row>
    <row r="150" spans="1:26" ht="15.75" customHeight="1">
      <c r="A150" s="256"/>
      <c r="B150" s="256"/>
      <c r="C150" s="256"/>
      <c r="D150" s="256"/>
      <c r="E150" s="256"/>
      <c r="F150" s="256"/>
      <c r="G150" s="257"/>
      <c r="H150" s="256"/>
      <c r="I150" s="256"/>
      <c r="J150" s="256"/>
      <c r="K150" s="256"/>
      <c r="L150" s="256"/>
      <c r="M150" s="256"/>
      <c r="N150" s="256"/>
      <c r="O150" s="256"/>
      <c r="P150" s="256"/>
      <c r="Q150" s="256"/>
      <c r="R150" s="256"/>
      <c r="S150" s="258"/>
      <c r="U150" s="232"/>
      <c r="V150" s="233"/>
      <c r="W150" s="233"/>
      <c r="X150" s="233"/>
      <c r="Y150" s="233"/>
      <c r="Z150" s="233"/>
    </row>
    <row r="151" spans="1:26" ht="15.75" customHeight="1">
      <c r="A151" s="256"/>
      <c r="B151" s="256"/>
      <c r="C151" s="256"/>
      <c r="D151" s="256"/>
      <c r="E151" s="256"/>
      <c r="F151" s="256"/>
      <c r="G151" s="257"/>
      <c r="H151" s="256"/>
      <c r="I151" s="256"/>
      <c r="J151" s="256"/>
      <c r="K151" s="256"/>
      <c r="L151" s="256"/>
      <c r="M151" s="256"/>
      <c r="N151" s="256"/>
      <c r="O151" s="256"/>
      <c r="P151" s="256"/>
      <c r="Q151" s="256"/>
      <c r="R151" s="256"/>
      <c r="S151" s="258"/>
      <c r="U151" s="232"/>
      <c r="V151" s="233"/>
      <c r="W151" s="233"/>
      <c r="X151" s="233"/>
      <c r="Y151" s="233"/>
      <c r="Z151" s="233"/>
    </row>
    <row r="152" spans="1:26" ht="15.75" customHeight="1">
      <c r="A152" s="256"/>
      <c r="B152" s="256"/>
      <c r="C152" s="256"/>
      <c r="D152" s="256"/>
      <c r="E152" s="256"/>
      <c r="F152" s="256"/>
      <c r="G152" s="257"/>
      <c r="H152" s="256"/>
      <c r="I152" s="256"/>
      <c r="J152" s="256"/>
      <c r="K152" s="256"/>
      <c r="L152" s="256"/>
      <c r="M152" s="256"/>
      <c r="N152" s="256"/>
      <c r="O152" s="256"/>
      <c r="P152" s="256"/>
      <c r="Q152" s="256"/>
      <c r="R152" s="256"/>
      <c r="S152" s="258"/>
      <c r="U152" s="232"/>
      <c r="V152" s="233"/>
      <c r="W152" s="233"/>
      <c r="X152" s="233"/>
      <c r="Y152" s="233"/>
      <c r="Z152" s="233"/>
    </row>
    <row r="153" spans="1:26" ht="15.75" customHeight="1">
      <c r="A153" s="256"/>
      <c r="B153" s="256"/>
      <c r="C153" s="256"/>
      <c r="D153" s="256"/>
      <c r="E153" s="256"/>
      <c r="F153" s="256"/>
      <c r="G153" s="257"/>
      <c r="H153" s="256"/>
      <c r="I153" s="256"/>
      <c r="J153" s="256"/>
      <c r="K153" s="256"/>
      <c r="L153" s="256"/>
      <c r="M153" s="256"/>
      <c r="N153" s="256"/>
      <c r="O153" s="256"/>
      <c r="P153" s="256"/>
      <c r="Q153" s="256"/>
      <c r="R153" s="256"/>
      <c r="S153" s="258"/>
      <c r="U153" s="232"/>
      <c r="V153" s="233"/>
      <c r="W153" s="233"/>
      <c r="X153" s="233"/>
      <c r="Y153" s="233"/>
      <c r="Z153" s="233"/>
    </row>
    <row r="154" spans="1:26" ht="15.75" customHeight="1">
      <c r="A154" s="256"/>
      <c r="B154" s="256"/>
      <c r="C154" s="256"/>
      <c r="D154" s="256"/>
      <c r="E154" s="256"/>
      <c r="F154" s="256"/>
      <c r="G154" s="257"/>
      <c r="H154" s="256"/>
      <c r="I154" s="256"/>
      <c r="J154" s="256"/>
      <c r="K154" s="256"/>
      <c r="L154" s="256"/>
      <c r="M154" s="256"/>
      <c r="N154" s="256"/>
      <c r="O154" s="256"/>
      <c r="P154" s="256"/>
      <c r="Q154" s="256"/>
      <c r="R154" s="256"/>
      <c r="S154" s="258"/>
      <c r="U154" s="232"/>
      <c r="V154" s="233"/>
      <c r="W154" s="233"/>
      <c r="X154" s="233"/>
      <c r="Y154" s="233"/>
      <c r="Z154" s="233"/>
    </row>
    <row r="155" spans="1:26" ht="15.75" customHeight="1">
      <c r="A155" s="256"/>
      <c r="B155" s="256"/>
      <c r="C155" s="256"/>
      <c r="D155" s="256"/>
      <c r="E155" s="256"/>
      <c r="F155" s="256"/>
      <c r="G155" s="257"/>
      <c r="H155" s="256"/>
      <c r="I155" s="256"/>
      <c r="J155" s="256"/>
      <c r="K155" s="256"/>
      <c r="L155" s="256"/>
      <c r="M155" s="256"/>
      <c r="N155" s="256"/>
      <c r="O155" s="256"/>
      <c r="P155" s="256"/>
      <c r="Q155" s="256"/>
      <c r="R155" s="256"/>
      <c r="S155" s="258"/>
      <c r="U155" s="232"/>
      <c r="V155" s="233"/>
      <c r="W155" s="233"/>
      <c r="X155" s="233"/>
      <c r="Y155" s="233"/>
      <c r="Z155" s="233"/>
    </row>
    <row r="156" spans="1:26" ht="15.75" customHeight="1">
      <c r="A156" s="256"/>
      <c r="B156" s="256"/>
      <c r="C156" s="256"/>
      <c r="D156" s="256"/>
      <c r="E156" s="256"/>
      <c r="F156" s="256"/>
      <c r="G156" s="257"/>
      <c r="H156" s="256"/>
      <c r="I156" s="256"/>
      <c r="J156" s="256"/>
      <c r="K156" s="256"/>
      <c r="L156" s="256"/>
      <c r="M156" s="256"/>
      <c r="N156" s="256"/>
      <c r="O156" s="256"/>
      <c r="P156" s="256"/>
      <c r="Q156" s="256"/>
      <c r="R156" s="256"/>
      <c r="S156" s="258"/>
      <c r="U156" s="232"/>
      <c r="V156" s="233"/>
      <c r="W156" s="233"/>
      <c r="X156" s="233"/>
      <c r="Y156" s="233"/>
      <c r="Z156" s="233"/>
    </row>
    <row r="157" spans="1:26" ht="15.75" customHeight="1">
      <c r="A157" s="256"/>
      <c r="B157" s="256"/>
      <c r="C157" s="256"/>
      <c r="D157" s="256"/>
      <c r="E157" s="256"/>
      <c r="F157" s="256"/>
      <c r="G157" s="257"/>
      <c r="H157" s="256"/>
      <c r="I157" s="256"/>
      <c r="J157" s="256"/>
      <c r="K157" s="256"/>
      <c r="L157" s="256"/>
      <c r="M157" s="256"/>
      <c r="N157" s="256"/>
      <c r="O157" s="256"/>
      <c r="P157" s="256"/>
      <c r="Q157" s="256"/>
      <c r="R157" s="256"/>
      <c r="S157" s="258"/>
      <c r="U157" s="232"/>
      <c r="V157" s="233"/>
      <c r="W157" s="233"/>
      <c r="X157" s="233"/>
      <c r="Y157" s="233"/>
      <c r="Z157" s="233"/>
    </row>
    <row r="158" spans="1:26" ht="15.75" customHeight="1">
      <c r="A158" s="256"/>
      <c r="B158" s="256"/>
      <c r="C158" s="256"/>
      <c r="D158" s="256"/>
      <c r="E158" s="256"/>
      <c r="F158" s="256"/>
      <c r="G158" s="257"/>
      <c r="H158" s="256"/>
      <c r="I158" s="256"/>
      <c r="J158" s="256"/>
      <c r="K158" s="256"/>
      <c r="L158" s="256"/>
      <c r="M158" s="256"/>
      <c r="N158" s="256"/>
      <c r="O158" s="256"/>
      <c r="P158" s="256"/>
      <c r="Q158" s="256"/>
      <c r="R158" s="256"/>
      <c r="S158" s="258"/>
      <c r="U158" s="232"/>
      <c r="V158" s="233"/>
      <c r="W158" s="233"/>
      <c r="X158" s="233"/>
      <c r="Y158" s="233"/>
      <c r="Z158" s="233"/>
    </row>
    <row r="159" spans="1:26" ht="15.75" customHeight="1">
      <c r="A159" s="256"/>
      <c r="B159" s="256"/>
      <c r="C159" s="256"/>
      <c r="D159" s="256"/>
      <c r="E159" s="256"/>
      <c r="F159" s="256"/>
      <c r="G159" s="257"/>
      <c r="H159" s="256"/>
      <c r="I159" s="256"/>
      <c r="J159" s="256"/>
      <c r="K159" s="256"/>
      <c r="L159" s="256"/>
      <c r="M159" s="256"/>
      <c r="N159" s="256"/>
      <c r="O159" s="256"/>
      <c r="P159" s="256"/>
      <c r="Q159" s="256"/>
      <c r="R159" s="256"/>
      <c r="S159" s="258"/>
      <c r="U159" s="232"/>
      <c r="V159" s="233"/>
      <c r="W159" s="233"/>
      <c r="X159" s="233"/>
      <c r="Y159" s="233"/>
      <c r="Z159" s="233"/>
    </row>
    <row r="160" spans="1:26" ht="15.75" customHeight="1">
      <c r="A160" s="256"/>
      <c r="B160" s="256"/>
      <c r="C160" s="256"/>
      <c r="D160" s="256"/>
      <c r="E160" s="256"/>
      <c r="F160" s="256"/>
      <c r="G160" s="257"/>
      <c r="H160" s="256"/>
      <c r="I160" s="256"/>
      <c r="J160" s="256"/>
      <c r="K160" s="256"/>
      <c r="L160" s="256"/>
      <c r="M160" s="256"/>
      <c r="N160" s="256"/>
      <c r="O160" s="256"/>
      <c r="P160" s="256"/>
      <c r="Q160" s="256"/>
      <c r="R160" s="256"/>
      <c r="S160" s="258"/>
      <c r="U160" s="232"/>
      <c r="V160" s="233"/>
      <c r="W160" s="233"/>
      <c r="X160" s="233"/>
      <c r="Y160" s="233"/>
      <c r="Z160" s="233"/>
    </row>
    <row r="161" spans="1:26" ht="15.75" customHeight="1">
      <c r="A161" s="256"/>
      <c r="B161" s="256"/>
      <c r="C161" s="256"/>
      <c r="D161" s="256"/>
      <c r="E161" s="256"/>
      <c r="F161" s="256"/>
      <c r="G161" s="257"/>
      <c r="H161" s="256"/>
      <c r="I161" s="256"/>
      <c r="J161" s="256"/>
      <c r="K161" s="256"/>
      <c r="L161" s="256"/>
      <c r="M161" s="256"/>
      <c r="N161" s="256"/>
      <c r="O161" s="256"/>
      <c r="P161" s="256"/>
      <c r="Q161" s="256"/>
      <c r="R161" s="256"/>
      <c r="S161" s="258"/>
      <c r="U161" s="232"/>
      <c r="V161" s="233"/>
      <c r="W161" s="233"/>
      <c r="X161" s="233"/>
      <c r="Y161" s="233"/>
      <c r="Z161" s="233"/>
    </row>
    <row r="162" spans="1:26" ht="15.75" customHeight="1">
      <c r="A162" s="256"/>
      <c r="B162" s="256"/>
      <c r="C162" s="256"/>
      <c r="D162" s="256"/>
      <c r="E162" s="256"/>
      <c r="F162" s="256"/>
      <c r="G162" s="257"/>
      <c r="H162" s="256"/>
      <c r="I162" s="256"/>
      <c r="J162" s="256"/>
      <c r="K162" s="256"/>
      <c r="L162" s="256"/>
      <c r="M162" s="256"/>
      <c r="N162" s="256"/>
      <c r="O162" s="256"/>
      <c r="P162" s="256"/>
      <c r="Q162" s="256"/>
      <c r="R162" s="256"/>
      <c r="S162" s="258"/>
      <c r="U162" s="232"/>
      <c r="V162" s="233"/>
      <c r="W162" s="233"/>
      <c r="X162" s="233"/>
      <c r="Y162" s="233"/>
      <c r="Z162" s="233"/>
    </row>
    <row r="163" spans="1:26" ht="15.75" customHeight="1">
      <c r="A163" s="256"/>
      <c r="B163" s="256"/>
      <c r="C163" s="256"/>
      <c r="D163" s="256"/>
      <c r="E163" s="256"/>
      <c r="F163" s="256"/>
      <c r="G163" s="257"/>
      <c r="H163" s="256"/>
      <c r="I163" s="256"/>
      <c r="J163" s="256"/>
      <c r="K163" s="256"/>
      <c r="L163" s="256"/>
      <c r="M163" s="256"/>
      <c r="N163" s="256"/>
      <c r="O163" s="256"/>
      <c r="P163" s="256"/>
      <c r="Q163" s="256"/>
      <c r="R163" s="256"/>
      <c r="S163" s="258"/>
      <c r="U163" s="232"/>
      <c r="V163" s="233"/>
      <c r="W163" s="233"/>
      <c r="X163" s="233"/>
      <c r="Y163" s="233"/>
      <c r="Z163" s="233"/>
    </row>
    <row r="164" spans="1:26" ht="15.75" customHeight="1">
      <c r="A164" s="256"/>
      <c r="B164" s="256"/>
      <c r="C164" s="256"/>
      <c r="D164" s="256"/>
      <c r="E164" s="256"/>
      <c r="F164" s="256"/>
      <c r="G164" s="257"/>
      <c r="H164" s="256"/>
      <c r="I164" s="256"/>
      <c r="J164" s="256"/>
      <c r="K164" s="256"/>
      <c r="L164" s="256"/>
      <c r="M164" s="256"/>
      <c r="N164" s="256"/>
      <c r="O164" s="256"/>
      <c r="P164" s="256"/>
      <c r="Q164" s="256"/>
      <c r="R164" s="256"/>
      <c r="S164" s="258"/>
      <c r="U164" s="232"/>
      <c r="V164" s="233"/>
      <c r="W164" s="233"/>
      <c r="X164" s="233"/>
      <c r="Y164" s="233"/>
      <c r="Z164" s="233"/>
    </row>
    <row r="165" spans="1:26" ht="15.75" customHeight="1">
      <c r="A165" s="256"/>
      <c r="B165" s="256"/>
      <c r="C165" s="256"/>
      <c r="D165" s="256"/>
      <c r="E165" s="256"/>
      <c r="F165" s="256"/>
      <c r="G165" s="257"/>
      <c r="H165" s="256"/>
      <c r="I165" s="256"/>
      <c r="J165" s="256"/>
      <c r="K165" s="256"/>
      <c r="L165" s="256"/>
      <c r="M165" s="256"/>
      <c r="N165" s="256"/>
      <c r="O165" s="256"/>
      <c r="P165" s="256"/>
      <c r="Q165" s="256"/>
      <c r="R165" s="256"/>
      <c r="S165" s="258"/>
      <c r="U165" s="232"/>
      <c r="V165" s="233"/>
      <c r="W165" s="233"/>
      <c r="X165" s="233"/>
      <c r="Y165" s="233"/>
      <c r="Z165" s="233"/>
    </row>
    <row r="166" spans="1:26" ht="15.75" customHeight="1">
      <c r="A166" s="256"/>
      <c r="B166" s="256"/>
      <c r="C166" s="256"/>
      <c r="D166" s="256"/>
      <c r="E166" s="256"/>
      <c r="F166" s="256"/>
      <c r="G166" s="257"/>
      <c r="H166" s="256"/>
      <c r="I166" s="256"/>
      <c r="J166" s="256"/>
      <c r="K166" s="256"/>
      <c r="L166" s="256"/>
      <c r="M166" s="256"/>
      <c r="N166" s="256"/>
      <c r="O166" s="256"/>
      <c r="P166" s="256"/>
      <c r="Q166" s="256"/>
      <c r="R166" s="256"/>
      <c r="S166" s="258"/>
      <c r="U166" s="232"/>
      <c r="V166" s="233"/>
      <c r="W166" s="233"/>
      <c r="X166" s="233"/>
      <c r="Y166" s="233"/>
      <c r="Z166" s="233"/>
    </row>
    <row r="167" spans="1:26" ht="15.75" customHeight="1">
      <c r="A167" s="256"/>
      <c r="B167" s="256"/>
      <c r="C167" s="256"/>
      <c r="D167" s="256"/>
      <c r="E167" s="256"/>
      <c r="F167" s="256"/>
      <c r="G167" s="257"/>
      <c r="H167" s="256"/>
      <c r="I167" s="256"/>
      <c r="J167" s="256"/>
      <c r="K167" s="256"/>
      <c r="L167" s="256"/>
      <c r="M167" s="256"/>
      <c r="N167" s="256"/>
      <c r="O167" s="256"/>
      <c r="P167" s="256"/>
      <c r="Q167" s="256"/>
      <c r="R167" s="256"/>
      <c r="S167" s="258"/>
      <c r="U167" s="232"/>
      <c r="V167" s="233"/>
      <c r="W167" s="233"/>
      <c r="X167" s="233"/>
      <c r="Y167" s="233"/>
      <c r="Z167" s="233"/>
    </row>
    <row r="168" spans="1:26" ht="15.75" customHeight="1">
      <c r="A168" s="256"/>
      <c r="B168" s="256"/>
      <c r="C168" s="256"/>
      <c r="D168" s="256"/>
      <c r="E168" s="256"/>
      <c r="F168" s="256"/>
      <c r="G168" s="257"/>
      <c r="H168" s="256"/>
      <c r="I168" s="256"/>
      <c r="J168" s="256"/>
      <c r="K168" s="256"/>
      <c r="L168" s="256"/>
      <c r="M168" s="256"/>
      <c r="N168" s="256"/>
      <c r="O168" s="256"/>
      <c r="P168" s="256"/>
      <c r="Q168" s="256"/>
      <c r="R168" s="256"/>
      <c r="S168" s="258"/>
      <c r="U168" s="232"/>
      <c r="V168" s="233"/>
      <c r="W168" s="233"/>
      <c r="X168" s="233"/>
      <c r="Y168" s="233"/>
      <c r="Z168" s="233"/>
    </row>
    <row r="169" spans="1:26" ht="15.75" customHeight="1">
      <c r="A169" s="256"/>
      <c r="B169" s="256"/>
      <c r="C169" s="256"/>
      <c r="D169" s="256"/>
      <c r="E169" s="256"/>
      <c r="F169" s="256"/>
      <c r="G169" s="257"/>
      <c r="H169" s="256"/>
      <c r="I169" s="256"/>
      <c r="J169" s="256"/>
      <c r="K169" s="256"/>
      <c r="L169" s="256"/>
      <c r="M169" s="256"/>
      <c r="N169" s="256"/>
      <c r="O169" s="256"/>
      <c r="P169" s="256"/>
      <c r="Q169" s="256"/>
      <c r="R169" s="256"/>
      <c r="S169" s="258"/>
      <c r="U169" s="232"/>
      <c r="V169" s="233"/>
      <c r="W169" s="233"/>
      <c r="X169" s="233"/>
      <c r="Y169" s="233"/>
      <c r="Z169" s="233"/>
    </row>
    <row r="170" spans="1:26" ht="15.75" customHeight="1">
      <c r="A170" s="256"/>
      <c r="B170" s="256"/>
      <c r="C170" s="256"/>
      <c r="D170" s="256"/>
      <c r="E170" s="256"/>
      <c r="F170" s="256"/>
      <c r="G170" s="257"/>
      <c r="H170" s="256"/>
      <c r="I170" s="256"/>
      <c r="J170" s="256"/>
      <c r="K170" s="256"/>
      <c r="L170" s="256"/>
      <c r="M170" s="256"/>
      <c r="N170" s="256"/>
      <c r="O170" s="256"/>
      <c r="P170" s="256"/>
      <c r="Q170" s="256"/>
      <c r="R170" s="256"/>
      <c r="S170" s="258"/>
      <c r="U170" s="232"/>
      <c r="V170" s="233"/>
      <c r="W170" s="233"/>
      <c r="X170" s="233"/>
      <c r="Y170" s="233"/>
      <c r="Z170" s="233"/>
    </row>
    <row r="171" spans="1:26" ht="15.75" customHeight="1">
      <c r="A171" s="256"/>
      <c r="B171" s="256"/>
      <c r="C171" s="256"/>
      <c r="D171" s="256"/>
      <c r="E171" s="256"/>
      <c r="F171" s="256"/>
      <c r="G171" s="257"/>
      <c r="H171" s="256"/>
      <c r="I171" s="256"/>
      <c r="J171" s="256"/>
      <c r="K171" s="256"/>
      <c r="L171" s="256"/>
      <c r="M171" s="256"/>
      <c r="N171" s="256"/>
      <c r="O171" s="256"/>
      <c r="P171" s="256"/>
      <c r="Q171" s="256"/>
      <c r="R171" s="256"/>
      <c r="S171" s="258"/>
      <c r="U171" s="232"/>
      <c r="V171" s="233"/>
      <c r="W171" s="233"/>
      <c r="X171" s="233"/>
      <c r="Y171" s="233"/>
      <c r="Z171" s="233"/>
    </row>
    <row r="172" spans="1:26" ht="15.75" customHeight="1">
      <c r="A172" s="256"/>
      <c r="B172" s="256"/>
      <c r="C172" s="256"/>
      <c r="D172" s="256"/>
      <c r="E172" s="256"/>
      <c r="F172" s="256"/>
      <c r="G172" s="257"/>
      <c r="H172" s="256"/>
      <c r="I172" s="256"/>
      <c r="J172" s="256"/>
      <c r="K172" s="256"/>
      <c r="L172" s="256"/>
      <c r="M172" s="256"/>
      <c r="N172" s="256"/>
      <c r="O172" s="256"/>
      <c r="P172" s="256"/>
      <c r="Q172" s="256"/>
      <c r="R172" s="256"/>
      <c r="S172" s="258"/>
      <c r="U172" s="232"/>
      <c r="V172" s="233"/>
      <c r="W172" s="233"/>
      <c r="X172" s="233"/>
      <c r="Y172" s="233"/>
      <c r="Z172" s="233"/>
    </row>
    <row r="173" spans="1:26" ht="15.75" customHeight="1">
      <c r="A173" s="256"/>
      <c r="B173" s="256"/>
      <c r="C173" s="256"/>
      <c r="D173" s="256"/>
      <c r="E173" s="256"/>
      <c r="F173" s="256"/>
      <c r="G173" s="257"/>
      <c r="H173" s="256"/>
      <c r="I173" s="256"/>
      <c r="J173" s="256"/>
      <c r="K173" s="256"/>
      <c r="L173" s="256"/>
      <c r="M173" s="256"/>
      <c r="N173" s="256"/>
      <c r="O173" s="256"/>
      <c r="P173" s="256"/>
      <c r="Q173" s="256"/>
      <c r="R173" s="256"/>
      <c r="S173" s="258"/>
      <c r="U173" s="232"/>
      <c r="V173" s="233"/>
      <c r="W173" s="233"/>
      <c r="X173" s="233"/>
      <c r="Y173" s="233"/>
      <c r="Z173" s="233"/>
    </row>
    <row r="174" spans="1:26" ht="15.75" customHeight="1">
      <c r="A174" s="256"/>
      <c r="B174" s="256"/>
      <c r="C174" s="256"/>
      <c r="D174" s="256"/>
      <c r="E174" s="256"/>
      <c r="F174" s="256"/>
      <c r="G174" s="257"/>
      <c r="H174" s="256"/>
      <c r="I174" s="256"/>
      <c r="J174" s="256"/>
      <c r="K174" s="256"/>
      <c r="L174" s="256"/>
      <c r="M174" s="256"/>
      <c r="N174" s="256"/>
      <c r="O174" s="256"/>
      <c r="P174" s="256"/>
      <c r="Q174" s="256"/>
      <c r="R174" s="256"/>
      <c r="S174" s="258"/>
      <c r="U174" s="232"/>
      <c r="V174" s="233"/>
      <c r="W174" s="233"/>
      <c r="X174" s="233"/>
      <c r="Y174" s="233"/>
      <c r="Z174" s="233"/>
    </row>
    <row r="175" spans="1:26" ht="15.75" customHeight="1">
      <c r="A175" s="256"/>
      <c r="B175" s="256"/>
      <c r="C175" s="256"/>
      <c r="D175" s="256"/>
      <c r="E175" s="256"/>
      <c r="F175" s="256"/>
      <c r="G175" s="257"/>
      <c r="H175" s="256"/>
      <c r="I175" s="256"/>
      <c r="J175" s="256"/>
      <c r="K175" s="256"/>
      <c r="L175" s="256"/>
      <c r="M175" s="256"/>
      <c r="N175" s="256"/>
      <c r="O175" s="256"/>
      <c r="P175" s="256"/>
      <c r="Q175" s="256"/>
      <c r="R175" s="256"/>
      <c r="S175" s="258"/>
      <c r="U175" s="232"/>
      <c r="V175" s="233"/>
      <c r="W175" s="233"/>
      <c r="X175" s="233"/>
      <c r="Y175" s="233"/>
      <c r="Z175" s="233"/>
    </row>
    <row r="176" spans="1:26" ht="15.75" customHeight="1">
      <c r="A176" s="256"/>
      <c r="B176" s="256"/>
      <c r="C176" s="256"/>
      <c r="D176" s="256"/>
      <c r="E176" s="256"/>
      <c r="F176" s="256"/>
      <c r="G176" s="257"/>
      <c r="H176" s="256"/>
      <c r="I176" s="256"/>
      <c r="J176" s="256"/>
      <c r="K176" s="256"/>
      <c r="L176" s="256"/>
      <c r="M176" s="256"/>
      <c r="N176" s="256"/>
      <c r="O176" s="256"/>
      <c r="P176" s="256"/>
      <c r="Q176" s="256"/>
      <c r="R176" s="256"/>
      <c r="S176" s="258"/>
      <c r="U176" s="232"/>
      <c r="V176" s="233"/>
      <c r="W176" s="233"/>
      <c r="X176" s="233"/>
      <c r="Y176" s="233"/>
      <c r="Z176" s="233"/>
    </row>
    <row r="177" spans="1:26" ht="15.75" customHeight="1">
      <c r="A177" s="256"/>
      <c r="B177" s="256"/>
      <c r="C177" s="256"/>
      <c r="D177" s="256"/>
      <c r="E177" s="256"/>
      <c r="F177" s="256"/>
      <c r="G177" s="257"/>
      <c r="H177" s="256"/>
      <c r="I177" s="256"/>
      <c r="J177" s="256"/>
      <c r="K177" s="256"/>
      <c r="L177" s="256"/>
      <c r="M177" s="256"/>
      <c r="N177" s="256"/>
      <c r="O177" s="256"/>
      <c r="P177" s="256"/>
      <c r="Q177" s="256"/>
      <c r="R177" s="256"/>
      <c r="S177" s="258"/>
      <c r="U177" s="232"/>
      <c r="V177" s="233"/>
      <c r="W177" s="233"/>
      <c r="X177" s="233"/>
      <c r="Y177" s="233"/>
      <c r="Z177" s="233"/>
    </row>
    <row r="178" spans="1:26" ht="15.75" customHeight="1">
      <c r="A178" s="256"/>
      <c r="B178" s="256"/>
      <c r="C178" s="256"/>
      <c r="D178" s="256"/>
      <c r="E178" s="256"/>
      <c r="F178" s="256"/>
      <c r="G178" s="257"/>
      <c r="H178" s="256"/>
      <c r="I178" s="256"/>
      <c r="J178" s="256"/>
      <c r="K178" s="256"/>
      <c r="L178" s="256"/>
      <c r="M178" s="256"/>
      <c r="N178" s="256"/>
      <c r="O178" s="256"/>
      <c r="P178" s="256"/>
      <c r="Q178" s="256"/>
      <c r="R178" s="256"/>
      <c r="S178" s="258"/>
      <c r="U178" s="232"/>
      <c r="V178" s="233"/>
      <c r="W178" s="233"/>
      <c r="X178" s="233"/>
      <c r="Y178" s="233"/>
      <c r="Z178" s="233"/>
    </row>
    <row r="179" spans="1:26" ht="15.75" customHeight="1">
      <c r="A179" s="256"/>
      <c r="B179" s="256"/>
      <c r="C179" s="256"/>
      <c r="D179" s="256"/>
      <c r="E179" s="256"/>
      <c r="F179" s="256"/>
      <c r="G179" s="257"/>
      <c r="H179" s="256"/>
      <c r="I179" s="256"/>
      <c r="J179" s="256"/>
      <c r="K179" s="256"/>
      <c r="L179" s="256"/>
      <c r="M179" s="256"/>
      <c r="N179" s="256"/>
      <c r="O179" s="256"/>
      <c r="P179" s="256"/>
      <c r="Q179" s="256"/>
      <c r="R179" s="256"/>
      <c r="S179" s="258"/>
      <c r="U179" s="232"/>
      <c r="V179" s="233"/>
      <c r="W179" s="233"/>
      <c r="X179" s="233"/>
      <c r="Y179" s="233"/>
      <c r="Z179" s="233"/>
    </row>
    <row r="180" spans="1:26" ht="15.75" customHeight="1">
      <c r="A180" s="256"/>
      <c r="B180" s="256"/>
      <c r="C180" s="256"/>
      <c r="D180" s="256"/>
      <c r="E180" s="256"/>
      <c r="F180" s="256"/>
      <c r="G180" s="257"/>
      <c r="H180" s="256"/>
      <c r="I180" s="256"/>
      <c r="J180" s="256"/>
      <c r="K180" s="256"/>
      <c r="L180" s="256"/>
      <c r="M180" s="256"/>
      <c r="N180" s="256"/>
      <c r="O180" s="256"/>
      <c r="P180" s="256"/>
      <c r="Q180" s="256"/>
      <c r="R180" s="256"/>
      <c r="S180" s="258"/>
      <c r="U180" s="232"/>
      <c r="V180" s="233"/>
      <c r="W180" s="233"/>
      <c r="X180" s="233"/>
      <c r="Y180" s="233"/>
      <c r="Z180" s="233"/>
    </row>
    <row r="181" spans="1:26" ht="15.75" customHeight="1">
      <c r="A181" s="256"/>
      <c r="B181" s="256"/>
      <c r="C181" s="256"/>
      <c r="D181" s="256"/>
      <c r="E181" s="256"/>
      <c r="F181" s="256"/>
      <c r="G181" s="257"/>
      <c r="H181" s="256"/>
      <c r="I181" s="256"/>
      <c r="J181" s="256"/>
      <c r="K181" s="256"/>
      <c r="L181" s="256"/>
      <c r="M181" s="256"/>
      <c r="N181" s="256"/>
      <c r="O181" s="256"/>
      <c r="P181" s="256"/>
      <c r="Q181" s="256"/>
      <c r="R181" s="256"/>
      <c r="S181" s="258"/>
      <c r="U181" s="232"/>
      <c r="V181" s="233"/>
      <c r="W181" s="233"/>
      <c r="X181" s="233"/>
      <c r="Y181" s="233"/>
      <c r="Z181" s="233"/>
    </row>
    <row r="182" spans="1:26" ht="15.75" customHeight="1">
      <c r="A182" s="256"/>
      <c r="B182" s="256"/>
      <c r="C182" s="256"/>
      <c r="D182" s="256"/>
      <c r="E182" s="256"/>
      <c r="F182" s="256"/>
      <c r="G182" s="257"/>
      <c r="H182" s="256"/>
      <c r="I182" s="256"/>
      <c r="J182" s="256"/>
      <c r="K182" s="256"/>
      <c r="L182" s="256"/>
      <c r="M182" s="256"/>
      <c r="N182" s="256"/>
      <c r="O182" s="256"/>
      <c r="P182" s="256"/>
      <c r="Q182" s="256"/>
      <c r="R182" s="256"/>
      <c r="S182" s="258"/>
      <c r="U182" s="232"/>
      <c r="V182" s="233"/>
      <c r="W182" s="233"/>
      <c r="X182" s="233"/>
      <c r="Y182" s="233"/>
      <c r="Z182" s="233"/>
    </row>
    <row r="183" spans="1:26" ht="15.75" customHeight="1">
      <c r="A183" s="256"/>
      <c r="B183" s="256"/>
      <c r="C183" s="256"/>
      <c r="D183" s="256"/>
      <c r="E183" s="256"/>
      <c r="F183" s="256"/>
      <c r="G183" s="257"/>
      <c r="H183" s="256"/>
      <c r="I183" s="256"/>
      <c r="J183" s="256"/>
      <c r="K183" s="256"/>
      <c r="L183" s="256"/>
      <c r="M183" s="256"/>
      <c r="N183" s="256"/>
      <c r="O183" s="256"/>
      <c r="P183" s="256"/>
      <c r="Q183" s="256"/>
      <c r="R183" s="256"/>
      <c r="S183" s="258"/>
      <c r="U183" s="232"/>
      <c r="V183" s="233"/>
      <c r="W183" s="233"/>
      <c r="X183" s="233"/>
      <c r="Y183" s="233"/>
      <c r="Z183" s="233"/>
    </row>
    <row r="184" spans="1:26" ht="15.75" customHeight="1">
      <c r="A184" s="256"/>
      <c r="B184" s="256"/>
      <c r="C184" s="256"/>
      <c r="D184" s="256"/>
      <c r="E184" s="256"/>
      <c r="F184" s="256"/>
      <c r="G184" s="257"/>
      <c r="H184" s="256"/>
      <c r="I184" s="256"/>
      <c r="J184" s="256"/>
      <c r="K184" s="256"/>
      <c r="L184" s="256"/>
      <c r="M184" s="256"/>
      <c r="N184" s="256"/>
      <c r="O184" s="256"/>
      <c r="P184" s="256"/>
      <c r="Q184" s="256"/>
      <c r="R184" s="256"/>
      <c r="S184" s="258"/>
      <c r="U184" s="232"/>
      <c r="V184" s="233"/>
      <c r="W184" s="233"/>
      <c r="X184" s="233"/>
      <c r="Y184" s="233"/>
      <c r="Z184" s="233"/>
    </row>
    <row r="185" spans="1:26" ht="15.75" customHeight="1">
      <c r="A185" s="256"/>
      <c r="B185" s="256"/>
      <c r="C185" s="256"/>
      <c r="D185" s="256"/>
      <c r="E185" s="256"/>
      <c r="F185" s="256"/>
      <c r="G185" s="257"/>
      <c r="H185" s="256"/>
      <c r="I185" s="256"/>
      <c r="J185" s="256"/>
      <c r="K185" s="256"/>
      <c r="L185" s="256"/>
      <c r="M185" s="256"/>
      <c r="N185" s="256"/>
      <c r="O185" s="256"/>
      <c r="P185" s="256"/>
      <c r="Q185" s="256"/>
      <c r="R185" s="256"/>
      <c r="S185" s="258"/>
      <c r="U185" s="232"/>
      <c r="V185" s="233"/>
      <c r="W185" s="233"/>
      <c r="X185" s="233"/>
      <c r="Y185" s="233"/>
      <c r="Z185" s="233"/>
    </row>
    <row r="186" spans="1:26" ht="15.75" customHeight="1">
      <c r="A186" s="256"/>
      <c r="B186" s="256"/>
      <c r="C186" s="256"/>
      <c r="D186" s="256"/>
      <c r="E186" s="256"/>
      <c r="F186" s="256"/>
      <c r="G186" s="257"/>
      <c r="H186" s="256"/>
      <c r="I186" s="256"/>
      <c r="J186" s="256"/>
      <c r="K186" s="256"/>
      <c r="L186" s="256"/>
      <c r="M186" s="256"/>
      <c r="N186" s="256"/>
      <c r="O186" s="256"/>
      <c r="P186" s="256"/>
      <c r="Q186" s="256"/>
      <c r="R186" s="256"/>
      <c r="S186" s="258"/>
      <c r="U186" s="232"/>
      <c r="V186" s="233"/>
      <c r="W186" s="233"/>
      <c r="X186" s="233"/>
      <c r="Y186" s="233"/>
      <c r="Z186" s="233"/>
    </row>
    <row r="187" spans="1:26" ht="15.75" customHeight="1">
      <c r="A187" s="256"/>
      <c r="B187" s="256"/>
      <c r="C187" s="256"/>
      <c r="D187" s="256"/>
      <c r="E187" s="256"/>
      <c r="F187" s="256"/>
      <c r="G187" s="257"/>
      <c r="H187" s="256"/>
      <c r="I187" s="256"/>
      <c r="J187" s="256"/>
      <c r="K187" s="256"/>
      <c r="L187" s="256"/>
      <c r="M187" s="256"/>
      <c r="N187" s="256"/>
      <c r="O187" s="256"/>
      <c r="P187" s="256"/>
      <c r="Q187" s="256"/>
      <c r="R187" s="256"/>
      <c r="S187" s="258"/>
      <c r="U187" s="232"/>
      <c r="V187" s="233"/>
      <c r="W187" s="233"/>
      <c r="X187" s="233"/>
      <c r="Y187" s="233"/>
      <c r="Z187" s="233"/>
    </row>
    <row r="188" spans="1:26" ht="15.75" customHeight="1">
      <c r="A188" s="256"/>
      <c r="B188" s="256"/>
      <c r="C188" s="256"/>
      <c r="D188" s="256"/>
      <c r="E188" s="256"/>
      <c r="F188" s="256"/>
      <c r="G188" s="257"/>
      <c r="H188" s="256"/>
      <c r="I188" s="256"/>
      <c r="J188" s="256"/>
      <c r="K188" s="256"/>
      <c r="L188" s="256"/>
      <c r="M188" s="256"/>
      <c r="N188" s="256"/>
      <c r="O188" s="256"/>
      <c r="P188" s="256"/>
      <c r="Q188" s="256"/>
      <c r="R188" s="256"/>
      <c r="S188" s="258"/>
      <c r="U188" s="232"/>
      <c r="V188" s="233"/>
      <c r="W188" s="233"/>
      <c r="X188" s="233"/>
      <c r="Y188" s="233"/>
      <c r="Z188" s="233"/>
    </row>
    <row r="189" spans="1:26" ht="15.75" customHeight="1">
      <c r="A189" s="256"/>
      <c r="B189" s="256"/>
      <c r="C189" s="256"/>
      <c r="D189" s="256"/>
      <c r="E189" s="256"/>
      <c r="F189" s="256"/>
      <c r="G189" s="257"/>
      <c r="H189" s="256"/>
      <c r="I189" s="256"/>
      <c r="J189" s="256"/>
      <c r="K189" s="256"/>
      <c r="L189" s="256"/>
      <c r="M189" s="256"/>
      <c r="N189" s="256"/>
      <c r="O189" s="256"/>
      <c r="P189" s="256"/>
      <c r="Q189" s="256"/>
      <c r="R189" s="256"/>
      <c r="S189" s="258"/>
      <c r="U189" s="232"/>
      <c r="V189" s="233"/>
      <c r="W189" s="233"/>
      <c r="X189" s="233"/>
      <c r="Y189" s="233"/>
      <c r="Z189" s="233"/>
    </row>
    <row r="190" spans="1:26" ht="15.75" customHeight="1">
      <c r="A190" s="256"/>
      <c r="B190" s="256"/>
      <c r="C190" s="256"/>
      <c r="D190" s="256"/>
      <c r="E190" s="256"/>
      <c r="F190" s="256"/>
      <c r="G190" s="257"/>
      <c r="H190" s="256"/>
      <c r="I190" s="256"/>
      <c r="J190" s="256"/>
      <c r="K190" s="256"/>
      <c r="L190" s="256"/>
      <c r="M190" s="256"/>
      <c r="N190" s="256"/>
      <c r="O190" s="256"/>
      <c r="P190" s="256"/>
      <c r="Q190" s="256"/>
      <c r="R190" s="256"/>
      <c r="S190" s="258"/>
      <c r="U190" s="232"/>
      <c r="V190" s="233"/>
      <c r="W190" s="233"/>
      <c r="X190" s="233"/>
      <c r="Y190" s="233"/>
      <c r="Z190" s="233"/>
    </row>
    <row r="191" spans="1:26" ht="15.75" customHeight="1">
      <c r="A191" s="256"/>
      <c r="B191" s="256"/>
      <c r="C191" s="256"/>
      <c r="D191" s="256"/>
      <c r="E191" s="256"/>
      <c r="F191" s="256"/>
      <c r="G191" s="257"/>
      <c r="H191" s="256"/>
      <c r="I191" s="256"/>
      <c r="J191" s="256"/>
      <c r="K191" s="256"/>
      <c r="L191" s="256"/>
      <c r="M191" s="256"/>
      <c r="N191" s="256"/>
      <c r="O191" s="256"/>
      <c r="P191" s="256"/>
      <c r="Q191" s="256"/>
      <c r="R191" s="256"/>
      <c r="S191" s="258"/>
      <c r="U191" s="232"/>
      <c r="V191" s="233"/>
      <c r="W191" s="233"/>
      <c r="X191" s="233"/>
      <c r="Y191" s="233"/>
      <c r="Z191" s="233"/>
    </row>
    <row r="192" spans="1:26" ht="15.75" customHeight="1">
      <c r="A192" s="256"/>
      <c r="B192" s="256"/>
      <c r="C192" s="256"/>
      <c r="D192" s="256"/>
      <c r="E192" s="256"/>
      <c r="F192" s="256"/>
      <c r="G192" s="257"/>
      <c r="H192" s="256"/>
      <c r="I192" s="256"/>
      <c r="J192" s="256"/>
      <c r="K192" s="256"/>
      <c r="L192" s="256"/>
      <c r="M192" s="256"/>
      <c r="N192" s="256"/>
      <c r="O192" s="256"/>
      <c r="P192" s="256"/>
      <c r="Q192" s="256"/>
      <c r="R192" s="256"/>
      <c r="S192" s="258"/>
      <c r="U192" s="232"/>
      <c r="V192" s="233"/>
      <c r="W192" s="233"/>
      <c r="X192" s="233"/>
      <c r="Y192" s="233"/>
      <c r="Z192" s="233"/>
    </row>
    <row r="193" spans="1:26" ht="15.75" customHeight="1">
      <c r="A193" s="256"/>
      <c r="B193" s="256"/>
      <c r="C193" s="256"/>
      <c r="D193" s="256"/>
      <c r="E193" s="256"/>
      <c r="F193" s="256"/>
      <c r="G193" s="257"/>
      <c r="H193" s="256"/>
      <c r="I193" s="256"/>
      <c r="J193" s="256"/>
      <c r="K193" s="256"/>
      <c r="L193" s="256"/>
      <c r="M193" s="256"/>
      <c r="N193" s="256"/>
      <c r="O193" s="256"/>
      <c r="P193" s="256"/>
      <c r="Q193" s="256"/>
      <c r="R193" s="256"/>
      <c r="S193" s="258"/>
      <c r="U193" s="232"/>
      <c r="V193" s="233"/>
      <c r="W193" s="233"/>
      <c r="X193" s="233"/>
      <c r="Y193" s="233"/>
      <c r="Z193" s="233"/>
    </row>
    <row r="194" spans="1:26" ht="15.75" customHeight="1">
      <c r="A194" s="256"/>
      <c r="B194" s="256"/>
      <c r="C194" s="256"/>
      <c r="D194" s="256"/>
      <c r="E194" s="256"/>
      <c r="F194" s="256"/>
      <c r="G194" s="257"/>
      <c r="H194" s="256"/>
      <c r="I194" s="256"/>
      <c r="J194" s="256"/>
      <c r="K194" s="256"/>
      <c r="L194" s="256"/>
      <c r="M194" s="256"/>
      <c r="N194" s="256"/>
      <c r="O194" s="256"/>
      <c r="P194" s="256"/>
      <c r="Q194" s="256"/>
      <c r="R194" s="256"/>
      <c r="S194" s="258"/>
      <c r="U194" s="232"/>
      <c r="V194" s="233"/>
      <c r="W194" s="233"/>
      <c r="X194" s="233"/>
      <c r="Y194" s="233"/>
      <c r="Z194" s="233"/>
    </row>
    <row r="195" spans="1:26" ht="15.75" customHeight="1">
      <c r="A195" s="256"/>
      <c r="B195" s="256"/>
      <c r="C195" s="256"/>
      <c r="D195" s="256"/>
      <c r="E195" s="256"/>
      <c r="F195" s="256"/>
      <c r="G195" s="257"/>
      <c r="H195" s="256"/>
      <c r="I195" s="256"/>
      <c r="J195" s="256"/>
      <c r="K195" s="256"/>
      <c r="L195" s="256"/>
      <c r="M195" s="256"/>
      <c r="N195" s="256"/>
      <c r="O195" s="256"/>
      <c r="P195" s="256"/>
      <c r="Q195" s="256"/>
      <c r="R195" s="256"/>
      <c r="S195" s="258"/>
      <c r="U195" s="232"/>
      <c r="V195" s="233"/>
      <c r="W195" s="233"/>
      <c r="X195" s="233"/>
      <c r="Y195" s="233"/>
      <c r="Z195" s="233"/>
    </row>
    <row r="196" spans="1:26" ht="15.75" customHeight="1">
      <c r="A196" s="256"/>
      <c r="B196" s="256"/>
      <c r="C196" s="256"/>
      <c r="D196" s="256"/>
      <c r="E196" s="256"/>
      <c r="F196" s="256"/>
      <c r="G196" s="257"/>
      <c r="H196" s="256"/>
      <c r="I196" s="256"/>
      <c r="J196" s="256"/>
      <c r="K196" s="256"/>
      <c r="L196" s="256"/>
      <c r="M196" s="256"/>
      <c r="N196" s="256"/>
      <c r="O196" s="256"/>
      <c r="P196" s="256"/>
      <c r="Q196" s="256"/>
      <c r="R196" s="256"/>
      <c r="S196" s="258"/>
      <c r="U196" s="232"/>
      <c r="V196" s="233"/>
      <c r="W196" s="233"/>
      <c r="X196" s="233"/>
      <c r="Y196" s="233"/>
      <c r="Z196" s="233"/>
    </row>
    <row r="197" spans="1:26" ht="15.75" customHeight="1">
      <c r="A197" s="256"/>
      <c r="B197" s="256"/>
      <c r="C197" s="256"/>
      <c r="D197" s="256"/>
      <c r="E197" s="256"/>
      <c r="F197" s="256"/>
      <c r="G197" s="257"/>
      <c r="H197" s="256"/>
      <c r="I197" s="256"/>
      <c r="J197" s="256"/>
      <c r="K197" s="256"/>
      <c r="L197" s="256"/>
      <c r="M197" s="256"/>
      <c r="N197" s="256"/>
      <c r="O197" s="256"/>
      <c r="P197" s="256"/>
      <c r="Q197" s="256"/>
      <c r="R197" s="256"/>
      <c r="S197" s="258"/>
      <c r="U197" s="232"/>
      <c r="V197" s="233"/>
      <c r="W197" s="233"/>
      <c r="X197" s="233"/>
      <c r="Y197" s="233"/>
      <c r="Z197" s="233"/>
    </row>
    <row r="198" spans="1:26" ht="15.75" customHeight="1">
      <c r="A198" s="256"/>
      <c r="B198" s="256"/>
      <c r="C198" s="256"/>
      <c r="D198" s="256"/>
      <c r="E198" s="256"/>
      <c r="F198" s="256"/>
      <c r="G198" s="257"/>
      <c r="H198" s="256"/>
      <c r="I198" s="256"/>
      <c r="J198" s="256"/>
      <c r="K198" s="256"/>
      <c r="L198" s="256"/>
      <c r="M198" s="256"/>
      <c r="N198" s="256"/>
      <c r="O198" s="256"/>
      <c r="P198" s="256"/>
      <c r="Q198" s="256"/>
      <c r="R198" s="256"/>
      <c r="S198" s="258"/>
      <c r="U198" s="232"/>
      <c r="V198" s="233"/>
      <c r="W198" s="233"/>
      <c r="X198" s="233"/>
      <c r="Y198" s="233"/>
      <c r="Z198" s="233"/>
    </row>
    <row r="199" spans="1:26" ht="15.75" customHeight="1">
      <c r="A199" s="256"/>
      <c r="B199" s="256"/>
      <c r="C199" s="256"/>
      <c r="D199" s="256"/>
      <c r="E199" s="256"/>
      <c r="F199" s="256"/>
      <c r="G199" s="257"/>
      <c r="H199" s="256"/>
      <c r="I199" s="256"/>
      <c r="J199" s="256"/>
      <c r="K199" s="256"/>
      <c r="L199" s="256"/>
      <c r="M199" s="256"/>
      <c r="N199" s="256"/>
      <c r="O199" s="256"/>
      <c r="P199" s="256"/>
      <c r="Q199" s="256"/>
      <c r="R199" s="256"/>
      <c r="S199" s="258"/>
      <c r="U199" s="232"/>
      <c r="V199" s="233"/>
      <c r="W199" s="233"/>
      <c r="X199" s="233"/>
      <c r="Y199" s="233"/>
      <c r="Z199" s="233"/>
    </row>
    <row r="200" spans="1:26" ht="15.75" customHeight="1">
      <c r="A200" s="256"/>
      <c r="B200" s="256"/>
      <c r="C200" s="256"/>
      <c r="D200" s="256"/>
      <c r="E200" s="256"/>
      <c r="F200" s="256"/>
      <c r="G200" s="257"/>
      <c r="H200" s="256"/>
      <c r="I200" s="256"/>
      <c r="J200" s="256"/>
      <c r="K200" s="256"/>
      <c r="L200" s="256"/>
      <c r="M200" s="256"/>
      <c r="N200" s="256"/>
      <c r="O200" s="256"/>
      <c r="P200" s="256"/>
      <c r="Q200" s="256"/>
      <c r="R200" s="256"/>
      <c r="S200" s="258"/>
      <c r="U200" s="232"/>
      <c r="V200" s="233"/>
      <c r="W200" s="233"/>
      <c r="X200" s="233"/>
      <c r="Y200" s="233"/>
      <c r="Z200" s="233"/>
    </row>
    <row r="201" spans="1:26" ht="15.75" customHeight="1">
      <c r="A201" s="256"/>
      <c r="B201" s="256"/>
      <c r="C201" s="256"/>
      <c r="D201" s="256"/>
      <c r="E201" s="256"/>
      <c r="F201" s="256"/>
      <c r="G201" s="257"/>
      <c r="H201" s="256"/>
      <c r="I201" s="256"/>
      <c r="J201" s="256"/>
      <c r="K201" s="256"/>
      <c r="L201" s="256"/>
      <c r="M201" s="256"/>
      <c r="N201" s="256"/>
      <c r="O201" s="256"/>
      <c r="P201" s="256"/>
      <c r="Q201" s="256"/>
      <c r="R201" s="256"/>
      <c r="S201" s="258"/>
      <c r="U201" s="232"/>
      <c r="V201" s="233"/>
      <c r="W201" s="233"/>
      <c r="X201" s="233"/>
      <c r="Y201" s="233"/>
      <c r="Z201" s="233"/>
    </row>
    <row r="202" spans="1:26" ht="15.75" customHeight="1">
      <c r="A202" s="256"/>
      <c r="B202" s="256"/>
      <c r="C202" s="256"/>
      <c r="D202" s="256"/>
      <c r="E202" s="256"/>
      <c r="F202" s="256"/>
      <c r="G202" s="257"/>
      <c r="H202" s="256"/>
      <c r="I202" s="256"/>
      <c r="J202" s="256"/>
      <c r="K202" s="256"/>
      <c r="L202" s="256"/>
      <c r="M202" s="256"/>
      <c r="N202" s="256"/>
      <c r="O202" s="256"/>
      <c r="P202" s="256"/>
      <c r="Q202" s="256"/>
      <c r="R202" s="256"/>
      <c r="S202" s="258"/>
      <c r="U202" s="232"/>
      <c r="V202" s="233"/>
      <c r="W202" s="233"/>
      <c r="X202" s="233"/>
      <c r="Y202" s="233"/>
      <c r="Z202" s="233"/>
    </row>
    <row r="203" spans="1:26" ht="15.75" customHeight="1">
      <c r="A203" s="256"/>
      <c r="B203" s="256"/>
      <c r="C203" s="256"/>
      <c r="D203" s="256"/>
      <c r="E203" s="256"/>
      <c r="F203" s="256"/>
      <c r="G203" s="257"/>
      <c r="H203" s="256"/>
      <c r="I203" s="256"/>
      <c r="J203" s="256"/>
      <c r="K203" s="256"/>
      <c r="L203" s="256"/>
      <c r="M203" s="256"/>
      <c r="N203" s="256"/>
      <c r="O203" s="256"/>
      <c r="P203" s="256"/>
      <c r="Q203" s="256"/>
      <c r="R203" s="256"/>
      <c r="S203" s="258"/>
      <c r="U203" s="232"/>
      <c r="V203" s="233"/>
      <c r="W203" s="233"/>
      <c r="X203" s="233"/>
      <c r="Y203" s="233"/>
      <c r="Z203" s="233"/>
    </row>
    <row r="204" spans="1:26" ht="15.75" customHeight="1">
      <c r="A204" s="256"/>
      <c r="B204" s="256"/>
      <c r="C204" s="256"/>
      <c r="D204" s="256"/>
      <c r="E204" s="256"/>
      <c r="F204" s="256"/>
      <c r="G204" s="257"/>
      <c r="H204" s="256"/>
      <c r="I204" s="256"/>
      <c r="J204" s="256"/>
      <c r="K204" s="256"/>
      <c r="L204" s="256"/>
      <c r="M204" s="256"/>
      <c r="N204" s="256"/>
      <c r="O204" s="256"/>
      <c r="P204" s="256"/>
      <c r="Q204" s="256"/>
      <c r="R204" s="256"/>
      <c r="S204" s="258"/>
      <c r="U204" s="232"/>
      <c r="V204" s="233"/>
      <c r="W204" s="233"/>
      <c r="X204" s="233"/>
      <c r="Y204" s="233"/>
      <c r="Z204" s="233"/>
    </row>
    <row r="205" spans="1:26" ht="15.75" customHeight="1">
      <c r="A205" s="256"/>
      <c r="B205" s="256"/>
      <c r="C205" s="256"/>
      <c r="D205" s="256"/>
      <c r="E205" s="256"/>
      <c r="F205" s="256"/>
      <c r="G205" s="257"/>
      <c r="H205" s="256"/>
      <c r="I205" s="256"/>
      <c r="J205" s="256"/>
      <c r="K205" s="256"/>
      <c r="L205" s="256"/>
      <c r="M205" s="256"/>
      <c r="N205" s="256"/>
      <c r="O205" s="256"/>
      <c r="P205" s="256"/>
      <c r="Q205" s="256"/>
      <c r="R205" s="256"/>
      <c r="S205" s="258"/>
      <c r="U205" s="232"/>
      <c r="V205" s="233"/>
      <c r="W205" s="233"/>
      <c r="X205" s="233"/>
      <c r="Y205" s="233"/>
      <c r="Z205" s="233"/>
    </row>
    <row r="206" spans="1:26" ht="15.75" customHeight="1">
      <c r="A206" s="256"/>
      <c r="B206" s="256"/>
      <c r="C206" s="256"/>
      <c r="D206" s="256"/>
      <c r="E206" s="256"/>
      <c r="F206" s="256"/>
      <c r="G206" s="257"/>
      <c r="H206" s="256"/>
      <c r="I206" s="256"/>
      <c r="J206" s="256"/>
      <c r="K206" s="256"/>
      <c r="L206" s="256"/>
      <c r="M206" s="256"/>
      <c r="N206" s="256"/>
      <c r="O206" s="256"/>
      <c r="P206" s="256"/>
      <c r="Q206" s="256"/>
      <c r="R206" s="256"/>
      <c r="S206" s="258"/>
      <c r="U206" s="232"/>
      <c r="V206" s="233"/>
      <c r="W206" s="233"/>
      <c r="X206" s="233"/>
      <c r="Y206" s="233"/>
      <c r="Z206" s="233"/>
    </row>
    <row r="207" spans="1:26" ht="15.75" customHeight="1">
      <c r="A207" s="256"/>
      <c r="B207" s="256"/>
      <c r="C207" s="256"/>
      <c r="D207" s="256"/>
      <c r="E207" s="256"/>
      <c r="F207" s="256"/>
      <c r="G207" s="257"/>
      <c r="H207" s="256"/>
      <c r="I207" s="256"/>
      <c r="J207" s="256"/>
      <c r="K207" s="256"/>
      <c r="L207" s="256"/>
      <c r="M207" s="256"/>
      <c r="N207" s="256"/>
      <c r="O207" s="256"/>
      <c r="P207" s="256"/>
      <c r="Q207" s="256"/>
      <c r="R207" s="256"/>
      <c r="S207" s="258"/>
      <c r="U207" s="232"/>
      <c r="V207" s="233"/>
      <c r="W207" s="233"/>
      <c r="X207" s="233"/>
      <c r="Y207" s="233"/>
      <c r="Z207" s="233"/>
    </row>
    <row r="208" spans="1:26" ht="15.75" customHeight="1">
      <c r="A208" s="256"/>
      <c r="B208" s="256"/>
      <c r="C208" s="256"/>
      <c r="D208" s="256"/>
      <c r="E208" s="256"/>
      <c r="F208" s="256"/>
      <c r="G208" s="257"/>
      <c r="H208" s="256"/>
      <c r="I208" s="256"/>
      <c r="J208" s="256"/>
      <c r="K208" s="256"/>
      <c r="L208" s="256"/>
      <c r="M208" s="256"/>
      <c r="N208" s="256"/>
      <c r="O208" s="256"/>
      <c r="P208" s="256"/>
      <c r="Q208" s="256"/>
      <c r="R208" s="256"/>
      <c r="S208" s="258"/>
      <c r="U208" s="232"/>
      <c r="V208" s="233"/>
      <c r="W208" s="233"/>
      <c r="X208" s="233"/>
      <c r="Y208" s="233"/>
      <c r="Z208" s="233"/>
    </row>
    <row r="209" spans="1:26" ht="15.75" customHeight="1">
      <c r="A209" s="256"/>
      <c r="B209" s="256"/>
      <c r="C209" s="256"/>
      <c r="D209" s="256"/>
      <c r="E209" s="256"/>
      <c r="F209" s="256"/>
      <c r="G209" s="257"/>
      <c r="H209" s="256"/>
      <c r="I209" s="256"/>
      <c r="J209" s="256"/>
      <c r="K209" s="256"/>
      <c r="L209" s="256"/>
      <c r="M209" s="256"/>
      <c r="N209" s="256"/>
      <c r="O209" s="256"/>
      <c r="P209" s="256"/>
      <c r="Q209" s="256"/>
      <c r="R209" s="256"/>
      <c r="S209" s="258"/>
      <c r="U209" s="232"/>
      <c r="V209" s="233"/>
      <c r="W209" s="233"/>
      <c r="X209" s="233"/>
      <c r="Y209" s="233"/>
      <c r="Z209" s="233"/>
    </row>
    <row r="210" spans="1:26" ht="15.75" customHeight="1">
      <c r="A210" s="256"/>
      <c r="B210" s="256"/>
      <c r="C210" s="256"/>
      <c r="D210" s="256"/>
      <c r="E210" s="256"/>
      <c r="F210" s="256"/>
      <c r="G210" s="257"/>
      <c r="H210" s="256"/>
      <c r="I210" s="256"/>
      <c r="J210" s="256"/>
      <c r="K210" s="256"/>
      <c r="L210" s="256"/>
      <c r="M210" s="256"/>
      <c r="N210" s="256"/>
      <c r="O210" s="256"/>
      <c r="P210" s="256"/>
      <c r="Q210" s="256"/>
      <c r="R210" s="256"/>
      <c r="S210" s="258"/>
      <c r="U210" s="232"/>
      <c r="V210" s="233"/>
      <c r="W210" s="233"/>
      <c r="X210" s="233"/>
      <c r="Y210" s="233"/>
      <c r="Z210" s="233"/>
    </row>
    <row r="211" spans="1:26" ht="15.75" customHeight="1">
      <c r="A211" s="256"/>
      <c r="B211" s="256"/>
      <c r="C211" s="256"/>
      <c r="D211" s="256"/>
      <c r="E211" s="256"/>
      <c r="F211" s="256"/>
      <c r="G211" s="257"/>
      <c r="H211" s="256"/>
      <c r="I211" s="256"/>
      <c r="J211" s="256"/>
      <c r="K211" s="256"/>
      <c r="L211" s="256"/>
      <c r="M211" s="256"/>
      <c r="N211" s="256"/>
      <c r="O211" s="256"/>
      <c r="P211" s="256"/>
      <c r="Q211" s="256"/>
      <c r="R211" s="256"/>
      <c r="S211" s="258"/>
      <c r="U211" s="232"/>
      <c r="V211" s="233"/>
      <c r="W211" s="233"/>
      <c r="X211" s="233"/>
      <c r="Y211" s="233"/>
      <c r="Z211" s="233"/>
    </row>
    <row r="212" spans="1:26" ht="15.75" customHeight="1">
      <c r="A212" s="256"/>
      <c r="B212" s="256"/>
      <c r="C212" s="256"/>
      <c r="D212" s="256"/>
      <c r="E212" s="256"/>
      <c r="F212" s="256"/>
      <c r="G212" s="257"/>
      <c r="H212" s="256"/>
      <c r="I212" s="256"/>
      <c r="J212" s="256"/>
      <c r="K212" s="256"/>
      <c r="L212" s="256"/>
      <c r="M212" s="256"/>
      <c r="N212" s="256"/>
      <c r="O212" s="256"/>
      <c r="P212" s="256"/>
      <c r="Q212" s="256"/>
      <c r="R212" s="256"/>
      <c r="S212" s="258"/>
      <c r="U212" s="232"/>
      <c r="V212" s="233"/>
      <c r="W212" s="233"/>
      <c r="X212" s="233"/>
      <c r="Y212" s="233"/>
      <c r="Z212" s="233"/>
    </row>
    <row r="213" spans="1:26" ht="15.75" customHeight="1">
      <c r="A213" s="256"/>
      <c r="B213" s="256"/>
      <c r="C213" s="256"/>
      <c r="D213" s="256"/>
      <c r="E213" s="256"/>
      <c r="F213" s="256"/>
      <c r="G213" s="257"/>
      <c r="H213" s="256"/>
      <c r="I213" s="256"/>
      <c r="J213" s="256"/>
      <c r="K213" s="256"/>
      <c r="L213" s="256"/>
      <c r="M213" s="256"/>
      <c r="N213" s="256"/>
      <c r="O213" s="256"/>
      <c r="P213" s="256"/>
      <c r="Q213" s="256"/>
      <c r="R213" s="256"/>
      <c r="S213" s="258"/>
      <c r="U213" s="232"/>
      <c r="V213" s="233"/>
      <c r="W213" s="233"/>
      <c r="X213" s="233"/>
      <c r="Y213" s="233"/>
      <c r="Z213" s="233"/>
    </row>
    <row r="214" spans="1:26" ht="15.75" customHeight="1">
      <c r="A214" s="256"/>
      <c r="B214" s="256"/>
      <c r="C214" s="256"/>
      <c r="D214" s="256"/>
      <c r="E214" s="256"/>
      <c r="F214" s="256"/>
      <c r="G214" s="257"/>
      <c r="H214" s="256"/>
      <c r="I214" s="256"/>
      <c r="J214" s="256"/>
      <c r="K214" s="256"/>
      <c r="L214" s="256"/>
      <c r="M214" s="256"/>
      <c r="N214" s="256"/>
      <c r="O214" s="256"/>
      <c r="P214" s="256"/>
      <c r="Q214" s="256"/>
      <c r="R214" s="256"/>
      <c r="S214" s="258"/>
      <c r="U214" s="232"/>
      <c r="V214" s="233"/>
      <c r="W214" s="233"/>
      <c r="X214" s="233"/>
      <c r="Y214" s="233"/>
      <c r="Z214" s="233"/>
    </row>
    <row r="215" spans="1:26" ht="15.75" customHeight="1">
      <c r="A215" s="256"/>
      <c r="B215" s="256"/>
      <c r="C215" s="256"/>
      <c r="D215" s="256"/>
      <c r="E215" s="256"/>
      <c r="F215" s="256"/>
      <c r="G215" s="257"/>
      <c r="H215" s="256"/>
      <c r="I215" s="256"/>
      <c r="J215" s="256"/>
      <c r="K215" s="256"/>
      <c r="L215" s="256"/>
      <c r="M215" s="256"/>
      <c r="N215" s="256"/>
      <c r="O215" s="256"/>
      <c r="P215" s="256"/>
      <c r="Q215" s="256"/>
      <c r="R215" s="256"/>
      <c r="S215" s="258"/>
      <c r="U215" s="232"/>
      <c r="V215" s="233"/>
      <c r="W215" s="233"/>
      <c r="X215" s="233"/>
      <c r="Y215" s="233"/>
      <c r="Z215" s="233"/>
    </row>
    <row r="216" spans="1:26" ht="15.75" customHeight="1">
      <c r="A216" s="256"/>
      <c r="B216" s="256"/>
      <c r="C216" s="256"/>
      <c r="D216" s="256"/>
      <c r="E216" s="256"/>
      <c r="F216" s="256"/>
      <c r="G216" s="257"/>
      <c r="H216" s="256"/>
      <c r="I216" s="256"/>
      <c r="J216" s="256"/>
      <c r="K216" s="256"/>
      <c r="L216" s="256"/>
      <c r="M216" s="256"/>
      <c r="N216" s="256"/>
      <c r="O216" s="256"/>
      <c r="P216" s="256"/>
      <c r="Q216" s="256"/>
      <c r="R216" s="256"/>
      <c r="S216" s="258"/>
      <c r="U216" s="232"/>
      <c r="V216" s="233"/>
      <c r="W216" s="233"/>
      <c r="X216" s="233"/>
      <c r="Y216" s="233"/>
      <c r="Z216" s="233"/>
    </row>
    <row r="217" spans="1:26" ht="15.75" customHeight="1">
      <c r="A217" s="256"/>
      <c r="B217" s="256"/>
      <c r="C217" s="256"/>
      <c r="D217" s="256"/>
      <c r="E217" s="256"/>
      <c r="F217" s="256"/>
      <c r="G217" s="257"/>
      <c r="H217" s="256"/>
      <c r="I217" s="256"/>
      <c r="J217" s="256"/>
      <c r="K217" s="256"/>
      <c r="L217" s="256"/>
      <c r="M217" s="256"/>
      <c r="N217" s="256"/>
      <c r="O217" s="256"/>
      <c r="P217" s="256"/>
      <c r="Q217" s="256"/>
      <c r="R217" s="256"/>
      <c r="S217" s="258"/>
      <c r="U217" s="232"/>
      <c r="V217" s="233"/>
      <c r="W217" s="233"/>
      <c r="X217" s="233"/>
      <c r="Y217" s="233"/>
      <c r="Z217" s="233"/>
    </row>
    <row r="218" spans="1:26" ht="15.75" customHeight="1">
      <c r="A218" s="256"/>
      <c r="B218" s="256"/>
      <c r="C218" s="256"/>
      <c r="D218" s="256"/>
      <c r="E218" s="256"/>
      <c r="F218" s="256"/>
      <c r="G218" s="257"/>
      <c r="H218" s="256"/>
      <c r="I218" s="256"/>
      <c r="J218" s="256"/>
      <c r="K218" s="256"/>
      <c r="L218" s="256"/>
      <c r="M218" s="256"/>
      <c r="N218" s="256"/>
      <c r="O218" s="256"/>
      <c r="P218" s="256"/>
      <c r="Q218" s="256"/>
      <c r="R218" s="256"/>
      <c r="S218" s="258"/>
      <c r="U218" s="232"/>
      <c r="V218" s="233"/>
      <c r="W218" s="233"/>
      <c r="X218" s="233"/>
      <c r="Y218" s="233"/>
      <c r="Z218" s="233"/>
    </row>
    <row r="219" spans="1:26" ht="15.75" customHeight="1">
      <c r="A219" s="256"/>
      <c r="B219" s="256"/>
      <c r="C219" s="256"/>
      <c r="D219" s="256"/>
      <c r="E219" s="256"/>
      <c r="F219" s="256"/>
      <c r="G219" s="257"/>
      <c r="H219" s="256"/>
      <c r="I219" s="256"/>
      <c r="J219" s="256"/>
      <c r="K219" s="256"/>
      <c r="L219" s="256"/>
      <c r="M219" s="256"/>
      <c r="N219" s="256"/>
      <c r="O219" s="256"/>
      <c r="P219" s="256"/>
      <c r="Q219" s="256"/>
      <c r="R219" s="256"/>
      <c r="S219" s="258"/>
      <c r="U219" s="232"/>
      <c r="V219" s="233"/>
      <c r="W219" s="233"/>
      <c r="X219" s="233"/>
      <c r="Y219" s="233"/>
      <c r="Z219" s="233"/>
    </row>
    <row r="220" spans="1:26" ht="15.75" customHeight="1">
      <c r="A220" s="256"/>
      <c r="B220" s="256"/>
      <c r="C220" s="256"/>
      <c r="D220" s="256"/>
      <c r="E220" s="256"/>
      <c r="F220" s="256"/>
      <c r="G220" s="257"/>
      <c r="H220" s="256"/>
      <c r="I220" s="256"/>
      <c r="J220" s="256"/>
      <c r="K220" s="256"/>
      <c r="L220" s="256"/>
      <c r="M220" s="256"/>
      <c r="N220" s="256"/>
      <c r="O220" s="256"/>
      <c r="P220" s="256"/>
      <c r="Q220" s="256"/>
      <c r="R220" s="256"/>
      <c r="S220" s="258"/>
      <c r="U220" s="232"/>
      <c r="V220" s="233"/>
      <c r="W220" s="233"/>
      <c r="X220" s="233"/>
      <c r="Y220" s="233"/>
      <c r="Z220" s="233"/>
    </row>
    <row r="221" spans="1:26" ht="15.75" customHeight="1">
      <c r="A221" s="256"/>
      <c r="B221" s="256"/>
      <c r="C221" s="256"/>
      <c r="D221" s="256"/>
      <c r="E221" s="256"/>
      <c r="F221" s="256"/>
      <c r="G221" s="257"/>
      <c r="H221" s="256"/>
      <c r="I221" s="256"/>
      <c r="J221" s="256"/>
      <c r="K221" s="256"/>
      <c r="L221" s="256"/>
      <c r="M221" s="256"/>
      <c r="N221" s="256"/>
      <c r="O221" s="256"/>
      <c r="P221" s="256"/>
      <c r="Q221" s="256"/>
      <c r="R221" s="256"/>
      <c r="S221" s="258"/>
      <c r="U221" s="232"/>
      <c r="V221" s="233"/>
      <c r="W221" s="233"/>
      <c r="X221" s="233"/>
      <c r="Y221" s="233"/>
      <c r="Z221" s="233"/>
    </row>
    <row r="222" spans="1:26" ht="15.75" customHeight="1">
      <c r="A222" s="256"/>
      <c r="B222" s="256"/>
      <c r="C222" s="256"/>
      <c r="D222" s="256"/>
      <c r="E222" s="256"/>
      <c r="F222" s="256"/>
      <c r="G222" s="257"/>
      <c r="H222" s="256"/>
      <c r="I222" s="256"/>
      <c r="J222" s="256"/>
      <c r="K222" s="256"/>
      <c r="L222" s="256"/>
      <c r="M222" s="256"/>
      <c r="N222" s="256"/>
      <c r="O222" s="256"/>
      <c r="P222" s="256"/>
      <c r="Q222" s="256"/>
      <c r="R222" s="256"/>
      <c r="S222" s="258"/>
      <c r="U222" s="232"/>
      <c r="V222" s="233"/>
      <c r="W222" s="233"/>
      <c r="X222" s="233"/>
      <c r="Y222" s="233"/>
      <c r="Z222" s="233"/>
    </row>
    <row r="223" spans="1:26" ht="15.75" customHeight="1">
      <c r="A223" s="256"/>
      <c r="B223" s="256"/>
      <c r="C223" s="256"/>
      <c r="D223" s="256"/>
      <c r="E223" s="256"/>
      <c r="F223" s="256"/>
      <c r="G223" s="257"/>
      <c r="H223" s="256"/>
      <c r="I223" s="256"/>
      <c r="J223" s="256"/>
      <c r="K223" s="256"/>
      <c r="L223" s="256"/>
      <c r="M223" s="256"/>
      <c r="N223" s="256"/>
      <c r="O223" s="256"/>
      <c r="P223" s="256"/>
      <c r="Q223" s="256"/>
      <c r="R223" s="256"/>
      <c r="S223" s="258"/>
      <c r="U223" s="232"/>
      <c r="V223" s="233"/>
      <c r="W223" s="233"/>
      <c r="X223" s="233"/>
      <c r="Y223" s="233"/>
      <c r="Z223" s="233"/>
    </row>
    <row r="224" spans="1:26" ht="15.75" customHeight="1">
      <c r="A224" s="256"/>
      <c r="B224" s="256"/>
      <c r="C224" s="256"/>
      <c r="D224" s="256"/>
      <c r="E224" s="256"/>
      <c r="F224" s="256"/>
      <c r="G224" s="257"/>
      <c r="H224" s="256"/>
      <c r="I224" s="256"/>
      <c r="J224" s="256"/>
      <c r="K224" s="256"/>
      <c r="L224" s="256"/>
      <c r="M224" s="256"/>
      <c r="N224" s="256"/>
      <c r="O224" s="256"/>
      <c r="P224" s="256"/>
      <c r="Q224" s="256"/>
      <c r="R224" s="256"/>
      <c r="S224" s="258"/>
      <c r="U224" s="232"/>
      <c r="V224" s="233"/>
      <c r="W224" s="233"/>
      <c r="X224" s="233"/>
      <c r="Y224" s="233"/>
      <c r="Z224" s="233"/>
    </row>
    <row r="225" spans="1:26" ht="15.75" customHeight="1">
      <c r="A225" s="256"/>
      <c r="B225" s="256"/>
      <c r="C225" s="256"/>
      <c r="D225" s="256"/>
      <c r="E225" s="256"/>
      <c r="F225" s="256"/>
      <c r="G225" s="257"/>
      <c r="H225" s="256"/>
      <c r="I225" s="256"/>
      <c r="J225" s="256"/>
      <c r="K225" s="256"/>
      <c r="L225" s="256"/>
      <c r="M225" s="256"/>
      <c r="N225" s="256"/>
      <c r="O225" s="256"/>
      <c r="P225" s="256"/>
      <c r="Q225" s="256"/>
      <c r="R225" s="256"/>
      <c r="S225" s="258"/>
      <c r="U225" s="232"/>
      <c r="V225" s="233"/>
      <c r="W225" s="233"/>
      <c r="X225" s="233"/>
      <c r="Y225" s="233"/>
      <c r="Z225" s="233"/>
    </row>
    <row r="226" spans="1:26" ht="15.75" customHeight="1">
      <c r="A226" s="256"/>
      <c r="B226" s="256"/>
      <c r="C226" s="256"/>
      <c r="D226" s="256"/>
      <c r="E226" s="256"/>
      <c r="F226" s="256"/>
      <c r="G226" s="257"/>
      <c r="H226" s="256"/>
      <c r="I226" s="256"/>
      <c r="J226" s="256"/>
      <c r="K226" s="256"/>
      <c r="L226" s="256"/>
      <c r="M226" s="256"/>
      <c r="N226" s="256"/>
      <c r="O226" s="256"/>
      <c r="P226" s="256"/>
      <c r="Q226" s="256"/>
      <c r="R226" s="256"/>
      <c r="S226" s="258"/>
      <c r="U226" s="232"/>
      <c r="V226" s="233"/>
      <c r="W226" s="233"/>
      <c r="X226" s="233"/>
      <c r="Y226" s="233"/>
      <c r="Z226" s="233"/>
    </row>
    <row r="227" spans="1:26" ht="15.75" customHeight="1">
      <c r="A227" s="256"/>
      <c r="B227" s="256"/>
      <c r="C227" s="256"/>
      <c r="D227" s="256"/>
      <c r="E227" s="256"/>
      <c r="F227" s="256"/>
      <c r="G227" s="257"/>
      <c r="H227" s="256"/>
      <c r="I227" s="256"/>
      <c r="J227" s="256"/>
      <c r="K227" s="256"/>
      <c r="L227" s="256"/>
      <c r="M227" s="256"/>
      <c r="N227" s="256"/>
      <c r="O227" s="256"/>
      <c r="P227" s="256"/>
      <c r="Q227" s="256"/>
      <c r="R227" s="256"/>
      <c r="S227" s="258"/>
      <c r="U227" s="232"/>
      <c r="V227" s="233"/>
      <c r="W227" s="233"/>
      <c r="X227" s="233"/>
      <c r="Y227" s="233"/>
      <c r="Z227" s="233"/>
    </row>
    <row r="228" spans="1:26" ht="15.75" customHeight="1">
      <c r="A228" s="256"/>
      <c r="B228" s="256"/>
      <c r="C228" s="256"/>
      <c r="D228" s="256"/>
      <c r="E228" s="256"/>
      <c r="F228" s="256"/>
      <c r="G228" s="257"/>
      <c r="H228" s="256"/>
      <c r="I228" s="256"/>
      <c r="J228" s="256"/>
      <c r="K228" s="256"/>
      <c r="L228" s="256"/>
      <c r="M228" s="256"/>
      <c r="N228" s="256"/>
      <c r="O228" s="256"/>
      <c r="P228" s="256"/>
      <c r="Q228" s="256"/>
      <c r="R228" s="256"/>
      <c r="S228" s="258"/>
      <c r="U228" s="232"/>
      <c r="V228" s="233"/>
      <c r="W228" s="233"/>
      <c r="X228" s="233"/>
      <c r="Y228" s="233"/>
      <c r="Z228" s="233"/>
    </row>
    <row r="229" spans="1:26" ht="15.75" customHeight="1">
      <c r="A229" s="256"/>
      <c r="B229" s="256"/>
      <c r="C229" s="256"/>
      <c r="D229" s="256"/>
      <c r="E229" s="256"/>
      <c r="F229" s="256"/>
      <c r="G229" s="257"/>
      <c r="H229" s="256"/>
      <c r="I229" s="256"/>
      <c r="J229" s="256"/>
      <c r="K229" s="256"/>
      <c r="L229" s="256"/>
      <c r="M229" s="256"/>
      <c r="N229" s="256"/>
      <c r="O229" s="256"/>
      <c r="P229" s="256"/>
      <c r="Q229" s="256"/>
      <c r="R229" s="256"/>
      <c r="S229" s="258"/>
      <c r="U229" s="232"/>
      <c r="V229" s="233"/>
      <c r="W229" s="233"/>
      <c r="X229" s="233"/>
      <c r="Y229" s="233"/>
      <c r="Z229" s="233"/>
    </row>
    <row r="230" spans="1:26" ht="15.75" customHeight="1">
      <c r="A230" s="256"/>
      <c r="B230" s="256"/>
      <c r="C230" s="256"/>
      <c r="D230" s="256"/>
      <c r="E230" s="256"/>
      <c r="F230" s="256"/>
      <c r="G230" s="257"/>
      <c r="H230" s="256"/>
      <c r="I230" s="256"/>
      <c r="J230" s="256"/>
      <c r="K230" s="256"/>
      <c r="L230" s="256"/>
      <c r="M230" s="256"/>
      <c r="N230" s="256"/>
      <c r="O230" s="256"/>
      <c r="P230" s="256"/>
      <c r="Q230" s="256"/>
      <c r="R230" s="256"/>
      <c r="S230" s="258"/>
      <c r="U230" s="232"/>
      <c r="V230" s="233"/>
      <c r="W230" s="233"/>
      <c r="X230" s="233"/>
      <c r="Y230" s="233"/>
      <c r="Z230" s="233"/>
    </row>
    <row r="231" spans="1:26" ht="15.75" customHeight="1">
      <c r="A231" s="256"/>
      <c r="B231" s="256"/>
      <c r="C231" s="256"/>
      <c r="D231" s="256"/>
      <c r="E231" s="256"/>
      <c r="F231" s="256"/>
      <c r="G231" s="257"/>
      <c r="H231" s="256"/>
      <c r="I231" s="256"/>
      <c r="J231" s="256"/>
      <c r="K231" s="256"/>
      <c r="L231" s="256"/>
      <c r="M231" s="256"/>
      <c r="N231" s="256"/>
      <c r="O231" s="256"/>
      <c r="P231" s="256"/>
      <c r="Q231" s="256"/>
      <c r="R231" s="256"/>
      <c r="S231" s="258"/>
      <c r="U231" s="232"/>
      <c r="V231" s="233"/>
      <c r="W231" s="233"/>
      <c r="X231" s="233"/>
      <c r="Y231" s="233"/>
      <c r="Z231" s="233"/>
    </row>
    <row r="232" spans="1:26" ht="15.75" customHeight="1">
      <c r="A232" s="256"/>
      <c r="B232" s="256"/>
      <c r="C232" s="256"/>
      <c r="D232" s="256"/>
      <c r="E232" s="256"/>
      <c r="F232" s="256"/>
      <c r="G232" s="257"/>
      <c r="H232" s="256"/>
      <c r="I232" s="256"/>
      <c r="J232" s="256"/>
      <c r="K232" s="256"/>
      <c r="L232" s="256"/>
      <c r="M232" s="256"/>
      <c r="N232" s="256"/>
      <c r="O232" s="256"/>
      <c r="P232" s="256"/>
      <c r="Q232" s="256"/>
      <c r="R232" s="256"/>
      <c r="S232" s="258"/>
      <c r="U232" s="232"/>
      <c r="V232" s="233"/>
      <c r="W232" s="233"/>
      <c r="X232" s="233"/>
      <c r="Y232" s="233"/>
      <c r="Z232" s="233"/>
    </row>
    <row r="233" spans="1:26" ht="15.75" customHeight="1">
      <c r="A233" s="256"/>
      <c r="B233" s="256"/>
      <c r="C233" s="256"/>
      <c r="D233" s="256"/>
      <c r="E233" s="256"/>
      <c r="F233" s="256"/>
      <c r="G233" s="257"/>
      <c r="H233" s="256"/>
      <c r="I233" s="256"/>
      <c r="J233" s="256"/>
      <c r="K233" s="256"/>
      <c r="L233" s="256"/>
      <c r="M233" s="256"/>
      <c r="N233" s="256"/>
      <c r="O233" s="256"/>
      <c r="P233" s="256"/>
      <c r="Q233" s="256"/>
      <c r="R233" s="256"/>
      <c r="S233" s="258"/>
      <c r="U233" s="232"/>
      <c r="V233" s="233"/>
      <c r="W233" s="233"/>
      <c r="X233" s="233"/>
      <c r="Y233" s="233"/>
      <c r="Z233" s="233"/>
    </row>
    <row r="234" spans="1:26" ht="15.75" customHeight="1">
      <c r="A234" s="256"/>
      <c r="B234" s="256"/>
      <c r="C234" s="256"/>
      <c r="D234" s="256"/>
      <c r="E234" s="256"/>
      <c r="F234" s="256"/>
      <c r="G234" s="257"/>
      <c r="H234" s="256"/>
      <c r="I234" s="256"/>
      <c r="J234" s="256"/>
      <c r="K234" s="256"/>
      <c r="L234" s="256"/>
      <c r="M234" s="256"/>
      <c r="N234" s="256"/>
      <c r="O234" s="256"/>
      <c r="P234" s="256"/>
      <c r="Q234" s="256"/>
      <c r="R234" s="256"/>
      <c r="S234" s="258"/>
      <c r="U234" s="232"/>
      <c r="V234" s="233"/>
      <c r="W234" s="233"/>
      <c r="X234" s="233"/>
      <c r="Y234" s="233"/>
      <c r="Z234" s="233"/>
    </row>
    <row r="235" spans="1:26" ht="15.75" customHeight="1">
      <c r="A235" s="256"/>
      <c r="B235" s="256"/>
      <c r="C235" s="256"/>
      <c r="D235" s="256"/>
      <c r="E235" s="256"/>
      <c r="F235" s="256"/>
      <c r="G235" s="257"/>
      <c r="H235" s="256"/>
      <c r="I235" s="256"/>
      <c r="J235" s="256"/>
      <c r="K235" s="256"/>
      <c r="L235" s="256"/>
      <c r="M235" s="256"/>
      <c r="N235" s="256"/>
      <c r="O235" s="256"/>
      <c r="P235" s="256"/>
      <c r="Q235" s="256"/>
      <c r="R235" s="256"/>
      <c r="S235" s="258"/>
      <c r="U235" s="232"/>
      <c r="V235" s="233"/>
      <c r="W235" s="233"/>
      <c r="X235" s="233"/>
      <c r="Y235" s="233"/>
      <c r="Z235" s="233"/>
    </row>
    <row r="236" spans="1:26" ht="15.75" customHeight="1">
      <c r="A236" s="256"/>
      <c r="B236" s="256"/>
      <c r="C236" s="256"/>
      <c r="D236" s="256"/>
      <c r="E236" s="256"/>
      <c r="F236" s="256"/>
      <c r="G236" s="257"/>
      <c r="H236" s="256"/>
      <c r="I236" s="256"/>
      <c r="J236" s="256"/>
      <c r="K236" s="256"/>
      <c r="L236" s="256"/>
      <c r="M236" s="256"/>
      <c r="N236" s="256"/>
      <c r="O236" s="256"/>
      <c r="P236" s="256"/>
      <c r="Q236" s="256"/>
      <c r="R236" s="256"/>
      <c r="S236" s="258"/>
      <c r="U236" s="232"/>
      <c r="V236" s="233"/>
      <c r="W236" s="233"/>
      <c r="X236" s="233"/>
      <c r="Y236" s="233"/>
      <c r="Z236" s="233"/>
    </row>
    <row r="237" spans="1:26" ht="15.75" customHeight="1">
      <c r="A237" s="256"/>
      <c r="B237" s="256"/>
      <c r="C237" s="256"/>
      <c r="D237" s="256"/>
      <c r="E237" s="256"/>
      <c r="F237" s="256"/>
      <c r="G237" s="257"/>
      <c r="H237" s="256"/>
      <c r="I237" s="256"/>
      <c r="J237" s="256"/>
      <c r="K237" s="256"/>
      <c r="L237" s="256"/>
      <c r="M237" s="256"/>
      <c r="N237" s="256"/>
      <c r="O237" s="256"/>
      <c r="P237" s="256"/>
      <c r="Q237" s="256"/>
      <c r="R237" s="256"/>
      <c r="S237" s="258"/>
      <c r="U237" s="232"/>
      <c r="V237" s="233"/>
      <c r="W237" s="233"/>
      <c r="X237" s="233"/>
      <c r="Y237" s="233"/>
      <c r="Z237" s="233"/>
    </row>
    <row r="238" spans="1:26" ht="15.75" customHeight="1">
      <c r="A238" s="256"/>
      <c r="B238" s="256"/>
      <c r="C238" s="256"/>
      <c r="D238" s="256"/>
      <c r="E238" s="256"/>
      <c r="F238" s="256"/>
      <c r="G238" s="257"/>
      <c r="H238" s="256"/>
      <c r="I238" s="256"/>
      <c r="J238" s="256"/>
      <c r="K238" s="256"/>
      <c r="L238" s="256"/>
      <c r="M238" s="256"/>
      <c r="N238" s="256"/>
      <c r="O238" s="256"/>
      <c r="P238" s="256"/>
      <c r="Q238" s="256"/>
      <c r="R238" s="256"/>
      <c r="S238" s="258"/>
      <c r="U238" s="232"/>
      <c r="V238" s="233"/>
      <c r="W238" s="233"/>
      <c r="X238" s="233"/>
      <c r="Y238" s="233"/>
      <c r="Z238" s="233"/>
    </row>
    <row r="239" spans="1:26" ht="15.75" customHeight="1">
      <c r="A239" s="256"/>
      <c r="B239" s="256"/>
      <c r="C239" s="256"/>
      <c r="D239" s="256"/>
      <c r="E239" s="256"/>
      <c r="F239" s="256"/>
      <c r="G239" s="257"/>
      <c r="H239" s="256"/>
      <c r="I239" s="256"/>
      <c r="J239" s="256"/>
      <c r="K239" s="256"/>
      <c r="L239" s="256"/>
      <c r="M239" s="256"/>
      <c r="N239" s="256"/>
      <c r="O239" s="256"/>
      <c r="P239" s="256"/>
      <c r="Q239" s="256"/>
      <c r="R239" s="256"/>
      <c r="S239" s="258"/>
      <c r="U239" s="232"/>
      <c r="V239" s="233"/>
      <c r="W239" s="233"/>
      <c r="X239" s="233"/>
      <c r="Y239" s="233"/>
      <c r="Z239" s="233"/>
    </row>
    <row r="240" spans="1:26" ht="15.75" customHeight="1">
      <c r="A240" s="256"/>
      <c r="B240" s="256"/>
      <c r="C240" s="256"/>
      <c r="D240" s="256"/>
      <c r="E240" s="256"/>
      <c r="F240" s="256"/>
      <c r="G240" s="257"/>
      <c r="H240" s="256"/>
      <c r="I240" s="256"/>
      <c r="J240" s="256"/>
      <c r="K240" s="256"/>
      <c r="L240" s="256"/>
      <c r="M240" s="256"/>
      <c r="N240" s="256"/>
      <c r="O240" s="256"/>
      <c r="P240" s="256"/>
      <c r="Q240" s="256"/>
      <c r="R240" s="256"/>
      <c r="S240" s="258"/>
      <c r="U240" s="232"/>
      <c r="V240" s="233"/>
      <c r="W240" s="233"/>
      <c r="X240" s="233"/>
      <c r="Y240" s="233"/>
      <c r="Z240" s="233"/>
    </row>
    <row r="241" spans="1:26" ht="15.75" customHeight="1">
      <c r="A241" s="256"/>
      <c r="B241" s="256"/>
      <c r="C241" s="256"/>
      <c r="D241" s="256"/>
      <c r="E241" s="256"/>
      <c r="F241" s="256"/>
      <c r="G241" s="257"/>
      <c r="H241" s="256"/>
      <c r="I241" s="256"/>
      <c r="J241" s="256"/>
      <c r="K241" s="256"/>
      <c r="L241" s="256"/>
      <c r="M241" s="256"/>
      <c r="N241" s="256"/>
      <c r="O241" s="256"/>
      <c r="P241" s="256"/>
      <c r="Q241" s="256"/>
      <c r="R241" s="256"/>
      <c r="S241" s="258"/>
      <c r="U241" s="232"/>
      <c r="V241" s="233"/>
      <c r="W241" s="233"/>
      <c r="X241" s="233"/>
      <c r="Y241" s="233"/>
      <c r="Z241" s="233"/>
    </row>
    <row r="242" spans="1:26" ht="15.75" customHeight="1">
      <c r="A242" s="256"/>
      <c r="B242" s="256"/>
      <c r="C242" s="256"/>
      <c r="D242" s="256"/>
      <c r="E242" s="256"/>
      <c r="F242" s="256"/>
      <c r="G242" s="257"/>
      <c r="H242" s="256"/>
      <c r="I242" s="256"/>
      <c r="J242" s="256"/>
      <c r="K242" s="256"/>
      <c r="L242" s="256"/>
      <c r="M242" s="256"/>
      <c r="N242" s="256"/>
      <c r="O242" s="256"/>
      <c r="P242" s="256"/>
      <c r="Q242" s="256"/>
      <c r="R242" s="256"/>
      <c r="S242" s="258"/>
      <c r="U242" s="232"/>
      <c r="V242" s="233"/>
      <c r="W242" s="233"/>
      <c r="X242" s="233"/>
      <c r="Y242" s="233"/>
      <c r="Z242" s="233"/>
    </row>
    <row r="243" spans="1:26" ht="15.75" customHeight="1">
      <c r="A243" s="256"/>
      <c r="B243" s="256"/>
      <c r="C243" s="256"/>
      <c r="D243" s="256"/>
      <c r="E243" s="256"/>
      <c r="F243" s="256"/>
      <c r="G243" s="257"/>
      <c r="H243" s="256"/>
      <c r="I243" s="256"/>
      <c r="J243" s="256"/>
      <c r="K243" s="256"/>
      <c r="L243" s="256"/>
      <c r="M243" s="256"/>
      <c r="N243" s="256"/>
      <c r="O243" s="256"/>
      <c r="P243" s="256"/>
      <c r="Q243" s="256"/>
      <c r="R243" s="256"/>
      <c r="S243" s="258"/>
      <c r="U243" s="232"/>
      <c r="V243" s="233"/>
      <c r="W243" s="233"/>
      <c r="X243" s="233"/>
      <c r="Y243" s="233"/>
      <c r="Z243" s="233"/>
    </row>
    <row r="244" spans="1:26" ht="15.75" customHeight="1">
      <c r="A244" s="256"/>
      <c r="B244" s="256"/>
      <c r="C244" s="256"/>
      <c r="D244" s="256"/>
      <c r="E244" s="256"/>
      <c r="F244" s="256"/>
      <c r="G244" s="257"/>
      <c r="H244" s="256"/>
      <c r="I244" s="256"/>
      <c r="J244" s="256"/>
      <c r="K244" s="256"/>
      <c r="L244" s="256"/>
      <c r="M244" s="256"/>
      <c r="N244" s="256"/>
      <c r="O244" s="256"/>
      <c r="P244" s="256"/>
      <c r="Q244" s="256"/>
      <c r="R244" s="256"/>
      <c r="S244" s="258"/>
      <c r="U244" s="232"/>
      <c r="V244" s="233"/>
      <c r="W244" s="233"/>
      <c r="X244" s="233"/>
      <c r="Y244" s="233"/>
      <c r="Z244" s="233"/>
    </row>
    <row r="245" spans="1:26" ht="15.75" customHeight="1">
      <c r="A245" s="256"/>
      <c r="B245" s="256"/>
      <c r="C245" s="256"/>
      <c r="D245" s="256"/>
      <c r="E245" s="256"/>
      <c r="F245" s="256"/>
      <c r="G245" s="257"/>
      <c r="H245" s="256"/>
      <c r="I245" s="256"/>
      <c r="J245" s="256"/>
      <c r="K245" s="256"/>
      <c r="L245" s="256"/>
      <c r="M245" s="256"/>
      <c r="N245" s="256"/>
      <c r="O245" s="256"/>
      <c r="P245" s="256"/>
      <c r="Q245" s="256"/>
      <c r="R245" s="256"/>
      <c r="S245" s="258"/>
      <c r="U245" s="232"/>
      <c r="V245" s="233"/>
      <c r="W245" s="233"/>
      <c r="X245" s="233"/>
      <c r="Y245" s="233"/>
      <c r="Z245" s="233"/>
    </row>
    <row r="246" spans="1:26" ht="15.75" customHeight="1">
      <c r="A246" s="256"/>
      <c r="B246" s="256"/>
      <c r="C246" s="256"/>
      <c r="D246" s="256"/>
      <c r="E246" s="256"/>
      <c r="F246" s="256"/>
      <c r="G246" s="257"/>
      <c r="H246" s="256"/>
      <c r="I246" s="256"/>
      <c r="J246" s="256"/>
      <c r="K246" s="256"/>
      <c r="L246" s="256"/>
      <c r="M246" s="256"/>
      <c r="N246" s="256"/>
      <c r="O246" s="256"/>
      <c r="P246" s="256"/>
      <c r="Q246" s="256"/>
      <c r="R246" s="256"/>
      <c r="S246" s="258"/>
      <c r="U246" s="232"/>
      <c r="V246" s="233"/>
      <c r="W246" s="233"/>
      <c r="X246" s="233"/>
      <c r="Y246" s="233"/>
      <c r="Z246" s="233"/>
    </row>
    <row r="247" spans="1:26" ht="15.75" customHeight="1">
      <c r="A247" s="256"/>
      <c r="B247" s="256"/>
      <c r="C247" s="256"/>
      <c r="D247" s="256"/>
      <c r="E247" s="256"/>
      <c r="F247" s="256"/>
      <c r="G247" s="257"/>
      <c r="H247" s="256"/>
      <c r="I247" s="256"/>
      <c r="J247" s="256"/>
      <c r="K247" s="256"/>
      <c r="L247" s="256"/>
      <c r="M247" s="256"/>
      <c r="N247" s="256"/>
      <c r="O247" s="256"/>
      <c r="P247" s="256"/>
      <c r="Q247" s="256"/>
      <c r="R247" s="256"/>
      <c r="S247" s="258"/>
      <c r="U247" s="232"/>
      <c r="V247" s="233"/>
      <c r="W247" s="233"/>
      <c r="X247" s="233"/>
      <c r="Y247" s="233"/>
      <c r="Z247" s="233"/>
    </row>
    <row r="248" spans="1:26" ht="15.75" customHeight="1">
      <c r="A248" s="256"/>
      <c r="B248" s="256"/>
      <c r="C248" s="256"/>
      <c r="D248" s="256"/>
      <c r="E248" s="256"/>
      <c r="F248" s="256"/>
      <c r="G248" s="257"/>
      <c r="H248" s="256"/>
      <c r="I248" s="256"/>
      <c r="J248" s="256"/>
      <c r="K248" s="256"/>
      <c r="L248" s="256"/>
      <c r="M248" s="256"/>
      <c r="N248" s="256"/>
      <c r="O248" s="256"/>
      <c r="P248" s="256"/>
      <c r="Q248" s="256"/>
      <c r="R248" s="256"/>
      <c r="S248" s="258"/>
      <c r="U248" s="232"/>
      <c r="V248" s="233"/>
      <c r="W248" s="233"/>
      <c r="X248" s="233"/>
      <c r="Y248" s="233"/>
      <c r="Z248" s="233"/>
    </row>
    <row r="249" spans="1:26" ht="15.75" customHeight="1">
      <c r="A249" s="256"/>
      <c r="B249" s="256"/>
      <c r="C249" s="256"/>
      <c r="D249" s="256"/>
      <c r="E249" s="256"/>
      <c r="F249" s="256"/>
      <c r="G249" s="257"/>
      <c r="H249" s="256"/>
      <c r="I249" s="256"/>
      <c r="J249" s="256"/>
      <c r="K249" s="256"/>
      <c r="L249" s="256"/>
      <c r="M249" s="256"/>
      <c r="N249" s="256"/>
      <c r="O249" s="256"/>
      <c r="P249" s="256"/>
      <c r="Q249" s="256"/>
      <c r="R249" s="256"/>
      <c r="S249" s="258"/>
      <c r="U249" s="232"/>
      <c r="V249" s="233"/>
      <c r="W249" s="233"/>
      <c r="X249" s="233"/>
      <c r="Y249" s="233"/>
      <c r="Z249" s="233"/>
    </row>
    <row r="250" spans="1:26" ht="15.75" customHeight="1">
      <c r="A250" s="256"/>
      <c r="B250" s="256"/>
      <c r="C250" s="256"/>
      <c r="D250" s="256"/>
      <c r="E250" s="256"/>
      <c r="F250" s="256"/>
      <c r="G250" s="257"/>
      <c r="H250" s="256"/>
      <c r="I250" s="256"/>
      <c r="J250" s="256"/>
      <c r="K250" s="256"/>
      <c r="L250" s="256"/>
      <c r="M250" s="256"/>
      <c r="N250" s="256"/>
      <c r="O250" s="256"/>
      <c r="P250" s="256"/>
      <c r="Q250" s="256"/>
      <c r="R250" s="256"/>
      <c r="S250" s="258"/>
      <c r="U250" s="232"/>
      <c r="V250" s="233"/>
      <c r="W250" s="233"/>
      <c r="X250" s="233"/>
      <c r="Y250" s="233"/>
      <c r="Z250" s="233"/>
    </row>
    <row r="251" spans="1:26" ht="15.75" customHeight="1">
      <c r="G251" s="263"/>
      <c r="U251" s="232"/>
      <c r="V251" s="233"/>
      <c r="W251" s="233"/>
      <c r="X251" s="233"/>
      <c r="Y251" s="233"/>
      <c r="Z251" s="233"/>
    </row>
    <row r="252" spans="1:26" ht="15.75" customHeight="1">
      <c r="G252" s="263"/>
      <c r="U252" s="232"/>
      <c r="V252" s="233"/>
      <c r="W252" s="233"/>
      <c r="X252" s="233"/>
      <c r="Y252" s="233"/>
      <c r="Z252" s="233"/>
    </row>
    <row r="253" spans="1:26" ht="15.75" customHeight="1">
      <c r="G253" s="263"/>
      <c r="U253" s="232"/>
      <c r="V253" s="233"/>
      <c r="W253" s="233"/>
      <c r="X253" s="233"/>
      <c r="Y253" s="233"/>
      <c r="Z253" s="233"/>
    </row>
    <row r="254" spans="1:26" ht="15.75" customHeight="1">
      <c r="G254" s="263"/>
      <c r="U254" s="232"/>
      <c r="V254" s="233"/>
      <c r="W254" s="233"/>
      <c r="X254" s="233"/>
      <c r="Y254" s="233"/>
      <c r="Z254" s="233"/>
    </row>
    <row r="255" spans="1:26" ht="15.75" customHeight="1">
      <c r="G255" s="263"/>
      <c r="U255" s="232"/>
      <c r="V255" s="233"/>
      <c r="W255" s="233"/>
      <c r="X255" s="233"/>
      <c r="Y255" s="233"/>
      <c r="Z255" s="233"/>
    </row>
    <row r="256" spans="1:26" ht="15.75" customHeight="1">
      <c r="G256" s="263"/>
      <c r="U256" s="232"/>
      <c r="V256" s="233"/>
      <c r="W256" s="233"/>
      <c r="X256" s="233"/>
      <c r="Y256" s="233"/>
      <c r="Z256" s="233"/>
    </row>
    <row r="257" spans="7:26" ht="15.75" customHeight="1">
      <c r="G257" s="263"/>
      <c r="U257" s="232"/>
      <c r="V257" s="233"/>
      <c r="W257" s="233"/>
      <c r="X257" s="233"/>
      <c r="Y257" s="233"/>
      <c r="Z257" s="233"/>
    </row>
    <row r="258" spans="7:26" ht="15.75" customHeight="1">
      <c r="G258" s="263"/>
      <c r="U258" s="232"/>
      <c r="V258" s="233"/>
      <c r="W258" s="233"/>
      <c r="X258" s="233"/>
      <c r="Y258" s="233"/>
      <c r="Z258" s="233"/>
    </row>
    <row r="259" spans="7:26" ht="15.75" customHeight="1">
      <c r="G259" s="263"/>
      <c r="U259" s="232"/>
      <c r="V259" s="233"/>
      <c r="W259" s="233"/>
      <c r="X259" s="233"/>
      <c r="Y259" s="233"/>
      <c r="Z259" s="233"/>
    </row>
    <row r="260" spans="7:26" ht="15.75" customHeight="1">
      <c r="G260" s="263"/>
      <c r="U260" s="232"/>
      <c r="V260" s="233"/>
      <c r="W260" s="233"/>
      <c r="X260" s="233"/>
      <c r="Y260" s="233"/>
      <c r="Z260" s="233"/>
    </row>
    <row r="261" spans="7:26" ht="15.75" customHeight="1">
      <c r="G261" s="263"/>
      <c r="U261" s="232"/>
      <c r="V261" s="233"/>
      <c r="W261" s="233"/>
      <c r="X261" s="233"/>
      <c r="Y261" s="233"/>
      <c r="Z261" s="233"/>
    </row>
    <row r="262" spans="7:26" ht="15.75" customHeight="1">
      <c r="G262" s="263"/>
      <c r="U262" s="232"/>
      <c r="V262" s="233"/>
      <c r="W262" s="233"/>
      <c r="X262" s="233"/>
      <c r="Y262" s="233"/>
      <c r="Z262" s="233"/>
    </row>
    <row r="263" spans="7:26" ht="15.75" customHeight="1">
      <c r="G263" s="263"/>
      <c r="U263" s="232"/>
      <c r="V263" s="233"/>
      <c r="W263" s="233"/>
      <c r="X263" s="233"/>
      <c r="Y263" s="233"/>
      <c r="Z263" s="233"/>
    </row>
    <row r="264" spans="7:26" ht="15.75" customHeight="1">
      <c r="G264" s="263"/>
      <c r="U264" s="232"/>
      <c r="V264" s="233"/>
      <c r="W264" s="233"/>
      <c r="X264" s="233"/>
      <c r="Y264" s="233"/>
      <c r="Z264" s="233"/>
    </row>
    <row r="265" spans="7:26" ht="15.75" customHeight="1">
      <c r="G265" s="263"/>
      <c r="U265" s="232"/>
      <c r="V265" s="233"/>
      <c r="W265" s="233"/>
      <c r="X265" s="233"/>
      <c r="Y265" s="233"/>
      <c r="Z265" s="233"/>
    </row>
    <row r="266" spans="7:26" ht="15.75" customHeight="1">
      <c r="G266" s="263"/>
      <c r="U266" s="232"/>
      <c r="V266" s="233"/>
      <c r="W266" s="233"/>
      <c r="X266" s="233"/>
      <c r="Y266" s="233"/>
      <c r="Z266" s="233"/>
    </row>
    <row r="267" spans="7:26" ht="15.75" customHeight="1">
      <c r="G267" s="263"/>
      <c r="U267" s="232"/>
      <c r="V267" s="233"/>
      <c r="W267" s="233"/>
      <c r="X267" s="233"/>
      <c r="Y267" s="233"/>
      <c r="Z267" s="233"/>
    </row>
    <row r="268" spans="7:26" ht="15.75" customHeight="1">
      <c r="G268" s="263"/>
      <c r="U268" s="232"/>
      <c r="V268" s="233"/>
      <c r="W268" s="233"/>
      <c r="X268" s="233"/>
      <c r="Y268" s="233"/>
      <c r="Z268" s="233"/>
    </row>
    <row r="269" spans="7:26" ht="15.75" customHeight="1">
      <c r="G269" s="263"/>
      <c r="U269" s="232"/>
      <c r="V269" s="233"/>
      <c r="W269" s="233"/>
      <c r="X269" s="233"/>
      <c r="Y269" s="233"/>
      <c r="Z269" s="233"/>
    </row>
    <row r="270" spans="7:26" ht="15.75" customHeight="1">
      <c r="G270" s="263"/>
      <c r="U270" s="232"/>
      <c r="V270" s="233"/>
      <c r="W270" s="233"/>
      <c r="X270" s="233"/>
      <c r="Y270" s="233"/>
      <c r="Z270" s="233"/>
    </row>
    <row r="271" spans="7:26" ht="15.75" customHeight="1">
      <c r="G271" s="263"/>
      <c r="U271" s="232"/>
      <c r="V271" s="233"/>
      <c r="W271" s="233"/>
      <c r="X271" s="233"/>
      <c r="Y271" s="233"/>
      <c r="Z271" s="233"/>
    </row>
    <row r="272" spans="7:26" ht="15.75" customHeight="1">
      <c r="G272" s="263"/>
      <c r="U272" s="232"/>
      <c r="V272" s="233"/>
      <c r="W272" s="233"/>
      <c r="X272" s="233"/>
      <c r="Y272" s="233"/>
      <c r="Z272" s="233"/>
    </row>
    <row r="273" spans="7:26" ht="15.75" customHeight="1">
      <c r="G273" s="263"/>
      <c r="U273" s="232"/>
      <c r="V273" s="233"/>
      <c r="W273" s="233"/>
      <c r="X273" s="233"/>
      <c r="Y273" s="233"/>
      <c r="Z273" s="233"/>
    </row>
    <row r="274" spans="7:26" ht="15.75" customHeight="1">
      <c r="G274" s="263"/>
      <c r="U274" s="232"/>
      <c r="V274" s="233"/>
      <c r="W274" s="233"/>
      <c r="X274" s="233"/>
      <c r="Y274" s="233"/>
      <c r="Z274" s="233"/>
    </row>
    <row r="275" spans="7:26" ht="15.75" customHeight="1">
      <c r="G275" s="263"/>
      <c r="U275" s="232"/>
      <c r="V275" s="233"/>
      <c r="W275" s="233"/>
      <c r="X275" s="233"/>
      <c r="Y275" s="233"/>
      <c r="Z275" s="233"/>
    </row>
    <row r="276" spans="7:26" ht="15.75" customHeight="1">
      <c r="G276" s="263"/>
      <c r="U276" s="232"/>
      <c r="V276" s="233"/>
      <c r="W276" s="233"/>
      <c r="X276" s="233"/>
      <c r="Y276" s="233"/>
      <c r="Z276" s="233"/>
    </row>
    <row r="277" spans="7:26" ht="15.75" customHeight="1">
      <c r="G277" s="263"/>
      <c r="U277" s="232"/>
      <c r="V277" s="233"/>
      <c r="W277" s="233"/>
      <c r="X277" s="233"/>
      <c r="Y277" s="233"/>
      <c r="Z277" s="233"/>
    </row>
    <row r="278" spans="7:26" ht="15.75" customHeight="1">
      <c r="G278" s="263"/>
      <c r="U278" s="232"/>
      <c r="V278" s="233"/>
      <c r="W278" s="233"/>
      <c r="X278" s="233"/>
      <c r="Y278" s="233"/>
      <c r="Z278" s="233"/>
    </row>
    <row r="279" spans="7:26" ht="15.75" customHeight="1">
      <c r="G279" s="263"/>
      <c r="U279" s="232"/>
      <c r="V279" s="233"/>
      <c r="W279" s="233"/>
      <c r="X279" s="233"/>
      <c r="Y279" s="233"/>
      <c r="Z279" s="233"/>
    </row>
    <row r="280" spans="7:26" ht="15.75" customHeight="1">
      <c r="G280" s="263"/>
      <c r="U280" s="232"/>
      <c r="V280" s="233"/>
      <c r="W280" s="233"/>
      <c r="X280" s="233"/>
      <c r="Y280" s="233"/>
      <c r="Z280" s="233"/>
    </row>
    <row r="281" spans="7:26" ht="15.75" customHeight="1">
      <c r="G281" s="263"/>
      <c r="U281" s="232"/>
      <c r="V281" s="233"/>
      <c r="W281" s="233"/>
      <c r="X281" s="233"/>
      <c r="Y281" s="233"/>
      <c r="Z281" s="233"/>
    </row>
    <row r="282" spans="7:26" ht="15.75" customHeight="1">
      <c r="G282" s="263"/>
      <c r="U282" s="232"/>
      <c r="V282" s="233"/>
      <c r="W282" s="233"/>
      <c r="X282" s="233"/>
      <c r="Y282" s="233"/>
      <c r="Z282" s="233"/>
    </row>
    <row r="283" spans="7:26" ht="15.75" customHeight="1">
      <c r="G283" s="263"/>
      <c r="U283" s="232"/>
      <c r="V283" s="233"/>
      <c r="W283" s="233"/>
      <c r="X283" s="233"/>
      <c r="Y283" s="233"/>
      <c r="Z283" s="233"/>
    </row>
    <row r="284" spans="7:26" ht="15.75" customHeight="1">
      <c r="G284" s="263"/>
      <c r="U284" s="232"/>
      <c r="V284" s="233"/>
      <c r="W284" s="233"/>
      <c r="X284" s="233"/>
      <c r="Y284" s="233"/>
      <c r="Z284" s="233"/>
    </row>
    <row r="285" spans="7:26" ht="15.75" customHeight="1">
      <c r="G285" s="263"/>
      <c r="U285" s="232"/>
      <c r="V285" s="233"/>
      <c r="W285" s="233"/>
      <c r="X285" s="233"/>
      <c r="Y285" s="233"/>
      <c r="Z285" s="233"/>
    </row>
    <row r="286" spans="7:26" ht="15.75" customHeight="1">
      <c r="G286" s="263"/>
      <c r="U286" s="232"/>
      <c r="V286" s="233"/>
      <c r="W286" s="233"/>
      <c r="X286" s="233"/>
      <c r="Y286" s="233"/>
      <c r="Z286" s="233"/>
    </row>
    <row r="287" spans="7:26" ht="15.75" customHeight="1">
      <c r="G287" s="263"/>
      <c r="U287" s="232"/>
      <c r="V287" s="233"/>
      <c r="W287" s="233"/>
      <c r="X287" s="233"/>
      <c r="Y287" s="233"/>
      <c r="Z287" s="233"/>
    </row>
    <row r="288" spans="7:26" ht="15.75" customHeight="1">
      <c r="G288" s="263"/>
      <c r="U288" s="232"/>
      <c r="V288" s="233"/>
      <c r="W288" s="233"/>
      <c r="X288" s="233"/>
      <c r="Y288" s="233"/>
      <c r="Z288" s="233"/>
    </row>
    <row r="289" spans="7:26" ht="15.75" customHeight="1">
      <c r="G289" s="263"/>
      <c r="U289" s="232"/>
      <c r="V289" s="233"/>
      <c r="W289" s="233"/>
      <c r="X289" s="233"/>
      <c r="Y289" s="233"/>
      <c r="Z289" s="233"/>
    </row>
    <row r="290" spans="7:26" ht="15.75" customHeight="1">
      <c r="G290" s="263"/>
      <c r="U290" s="232"/>
      <c r="V290" s="233"/>
      <c r="W290" s="233"/>
      <c r="X290" s="233"/>
      <c r="Y290" s="233"/>
      <c r="Z290" s="233"/>
    </row>
    <row r="291" spans="7:26" ht="15.75" customHeight="1">
      <c r="G291" s="263"/>
      <c r="U291" s="232"/>
      <c r="V291" s="233"/>
      <c r="W291" s="233"/>
      <c r="X291" s="233"/>
      <c r="Y291" s="233"/>
      <c r="Z291" s="233"/>
    </row>
    <row r="292" spans="7:26" ht="15.75" customHeight="1">
      <c r="G292" s="263"/>
      <c r="U292" s="232"/>
      <c r="V292" s="233"/>
      <c r="W292" s="233"/>
      <c r="X292" s="233"/>
      <c r="Y292" s="233"/>
      <c r="Z292" s="233"/>
    </row>
    <row r="293" spans="7:26" ht="15.75" customHeight="1">
      <c r="G293" s="263"/>
      <c r="U293" s="232"/>
      <c r="V293" s="233"/>
      <c r="W293" s="233"/>
      <c r="X293" s="233"/>
      <c r="Y293" s="233"/>
      <c r="Z293" s="233"/>
    </row>
    <row r="294" spans="7:26" ht="15.75" customHeight="1">
      <c r="G294" s="263"/>
      <c r="U294" s="232"/>
      <c r="V294" s="233"/>
      <c r="W294" s="233"/>
      <c r="X294" s="233"/>
      <c r="Y294" s="233"/>
      <c r="Z294" s="233"/>
    </row>
    <row r="295" spans="7:26" ht="15.75" customHeight="1">
      <c r="G295" s="263"/>
      <c r="U295" s="232"/>
      <c r="V295" s="233"/>
      <c r="W295" s="233"/>
      <c r="X295" s="233"/>
      <c r="Y295" s="233"/>
      <c r="Z295" s="233"/>
    </row>
    <row r="296" spans="7:26" ht="15.75" customHeight="1">
      <c r="G296" s="263"/>
      <c r="U296" s="232"/>
      <c r="V296" s="233"/>
      <c r="W296" s="233"/>
      <c r="X296" s="233"/>
      <c r="Y296" s="233"/>
      <c r="Z296" s="233"/>
    </row>
    <row r="297" spans="7:26" ht="15.75" customHeight="1">
      <c r="G297" s="263"/>
      <c r="U297" s="232"/>
      <c r="V297" s="233"/>
      <c r="W297" s="233"/>
      <c r="X297" s="233"/>
      <c r="Y297" s="233"/>
      <c r="Z297" s="233"/>
    </row>
    <row r="298" spans="7:26" ht="15.75" customHeight="1">
      <c r="G298" s="263"/>
      <c r="U298" s="232"/>
      <c r="V298" s="233"/>
      <c r="W298" s="233"/>
      <c r="X298" s="233"/>
      <c r="Y298" s="233"/>
      <c r="Z298" s="233"/>
    </row>
    <row r="299" spans="7:26" ht="15.75" customHeight="1">
      <c r="G299" s="263"/>
      <c r="U299" s="232"/>
      <c r="V299" s="233"/>
      <c r="W299" s="233"/>
      <c r="X299" s="233"/>
      <c r="Y299" s="233"/>
      <c r="Z299" s="233"/>
    </row>
    <row r="300" spans="7:26" ht="15.75" customHeight="1">
      <c r="G300" s="263"/>
      <c r="U300" s="232"/>
      <c r="V300" s="233"/>
      <c r="W300" s="233"/>
      <c r="X300" s="233"/>
      <c r="Y300" s="233"/>
      <c r="Z300" s="233"/>
    </row>
    <row r="301" spans="7:26" ht="15.75" customHeight="1">
      <c r="G301" s="263"/>
      <c r="U301" s="232"/>
      <c r="V301" s="233"/>
      <c r="W301" s="233"/>
      <c r="X301" s="233"/>
      <c r="Y301" s="233"/>
      <c r="Z301" s="233"/>
    </row>
    <row r="302" spans="7:26" ht="15.75" customHeight="1">
      <c r="G302" s="263"/>
      <c r="U302" s="232"/>
      <c r="V302" s="233"/>
      <c r="W302" s="233"/>
      <c r="X302" s="233"/>
      <c r="Y302" s="233"/>
      <c r="Z302" s="233"/>
    </row>
    <row r="303" spans="7:26" ht="15.75" customHeight="1">
      <c r="G303" s="263"/>
      <c r="U303" s="232"/>
      <c r="V303" s="233"/>
      <c r="W303" s="233"/>
      <c r="X303" s="233"/>
      <c r="Y303" s="233"/>
      <c r="Z303" s="233"/>
    </row>
    <row r="304" spans="7:26" ht="15.75" customHeight="1">
      <c r="G304" s="263"/>
      <c r="U304" s="232"/>
      <c r="V304" s="233"/>
      <c r="W304" s="233"/>
      <c r="X304" s="233"/>
      <c r="Y304" s="233"/>
      <c r="Z304" s="233"/>
    </row>
    <row r="305" spans="7:26" ht="15.75" customHeight="1">
      <c r="G305" s="263"/>
      <c r="U305" s="232"/>
      <c r="V305" s="233"/>
      <c r="W305" s="233"/>
      <c r="X305" s="233"/>
      <c r="Y305" s="233"/>
      <c r="Z305" s="233"/>
    </row>
    <row r="306" spans="7:26" ht="15.75" customHeight="1">
      <c r="G306" s="263"/>
      <c r="U306" s="232"/>
      <c r="V306" s="233"/>
      <c r="W306" s="233"/>
      <c r="X306" s="233"/>
      <c r="Y306" s="233"/>
      <c r="Z306" s="233"/>
    </row>
    <row r="307" spans="7:26" ht="15.75" customHeight="1">
      <c r="G307" s="263"/>
      <c r="U307" s="232"/>
      <c r="V307" s="233"/>
      <c r="W307" s="233"/>
      <c r="X307" s="233"/>
      <c r="Y307" s="233"/>
      <c r="Z307" s="233"/>
    </row>
    <row r="308" spans="7:26" ht="15.75" customHeight="1">
      <c r="G308" s="263"/>
      <c r="U308" s="232"/>
      <c r="V308" s="233"/>
      <c r="W308" s="233"/>
      <c r="X308" s="233"/>
      <c r="Y308" s="233"/>
      <c r="Z308" s="233"/>
    </row>
    <row r="309" spans="7:26" ht="15.75" customHeight="1">
      <c r="G309" s="263"/>
      <c r="U309" s="232"/>
      <c r="V309" s="233"/>
      <c r="W309" s="233"/>
      <c r="X309" s="233"/>
      <c r="Y309" s="233"/>
      <c r="Z309" s="233"/>
    </row>
    <row r="310" spans="7:26" ht="15.75" customHeight="1">
      <c r="G310" s="263"/>
      <c r="U310" s="232"/>
      <c r="V310" s="233"/>
      <c r="W310" s="233"/>
      <c r="X310" s="233"/>
      <c r="Y310" s="233"/>
      <c r="Z310" s="233"/>
    </row>
    <row r="311" spans="7:26" ht="15.75" customHeight="1">
      <c r="G311" s="263"/>
      <c r="U311" s="232"/>
      <c r="V311" s="233"/>
      <c r="W311" s="233"/>
      <c r="X311" s="233"/>
      <c r="Y311" s="233"/>
      <c r="Z311" s="233"/>
    </row>
    <row r="312" spans="7:26" ht="15.75" customHeight="1">
      <c r="G312" s="263"/>
      <c r="U312" s="232"/>
      <c r="V312" s="233"/>
      <c r="W312" s="233"/>
      <c r="X312" s="233"/>
      <c r="Y312" s="233"/>
      <c r="Z312" s="233"/>
    </row>
    <row r="313" spans="7:26" ht="15.75" customHeight="1">
      <c r="G313" s="263"/>
      <c r="U313" s="232"/>
      <c r="V313" s="233"/>
      <c r="W313" s="233"/>
      <c r="X313" s="233"/>
      <c r="Y313" s="233"/>
      <c r="Z313" s="233"/>
    </row>
    <row r="314" spans="7:26" ht="15.75" customHeight="1">
      <c r="G314" s="263"/>
      <c r="U314" s="232"/>
      <c r="V314" s="233"/>
      <c r="W314" s="233"/>
      <c r="X314" s="233"/>
      <c r="Y314" s="233"/>
      <c r="Z314" s="233"/>
    </row>
    <row r="315" spans="7:26" ht="15.75" customHeight="1">
      <c r="G315" s="263"/>
      <c r="U315" s="232"/>
      <c r="V315" s="233"/>
      <c r="W315" s="233"/>
      <c r="X315" s="233"/>
      <c r="Y315" s="233"/>
      <c r="Z315" s="233"/>
    </row>
    <row r="316" spans="7:26" ht="15.75" customHeight="1">
      <c r="G316" s="263"/>
      <c r="U316" s="232"/>
      <c r="V316" s="233"/>
      <c r="W316" s="233"/>
      <c r="X316" s="233"/>
      <c r="Y316" s="233"/>
      <c r="Z316" s="233"/>
    </row>
    <row r="317" spans="7:26" ht="15.75" customHeight="1">
      <c r="G317" s="263"/>
      <c r="U317" s="232"/>
      <c r="V317" s="233"/>
      <c r="W317" s="233"/>
      <c r="X317" s="233"/>
      <c r="Y317" s="233"/>
      <c r="Z317" s="233"/>
    </row>
    <row r="318" spans="7:26" ht="15.75" customHeight="1">
      <c r="G318" s="263"/>
      <c r="U318" s="232"/>
      <c r="V318" s="233"/>
      <c r="W318" s="233"/>
      <c r="X318" s="233"/>
      <c r="Y318" s="233"/>
      <c r="Z318" s="233"/>
    </row>
    <row r="319" spans="7:26" ht="15.75" customHeight="1">
      <c r="G319" s="263"/>
      <c r="U319" s="232"/>
      <c r="V319" s="233"/>
      <c r="W319" s="233"/>
      <c r="X319" s="233"/>
      <c r="Y319" s="233"/>
      <c r="Z319" s="233"/>
    </row>
    <row r="320" spans="7:26" ht="15.75" customHeight="1">
      <c r="G320" s="263"/>
      <c r="U320" s="232"/>
      <c r="V320" s="233"/>
      <c r="W320" s="233"/>
      <c r="X320" s="233"/>
      <c r="Y320" s="233"/>
      <c r="Z320" s="233"/>
    </row>
    <row r="321" spans="7:26" ht="15.75" customHeight="1">
      <c r="G321" s="263"/>
      <c r="U321" s="232"/>
      <c r="V321" s="233"/>
      <c r="W321" s="233"/>
      <c r="X321" s="233"/>
      <c r="Y321" s="233"/>
      <c r="Z321" s="233"/>
    </row>
    <row r="322" spans="7:26" ht="15.75" customHeight="1">
      <c r="G322" s="263"/>
      <c r="U322" s="232"/>
      <c r="V322" s="233"/>
      <c r="W322" s="233"/>
      <c r="X322" s="233"/>
      <c r="Y322" s="233"/>
      <c r="Z322" s="233"/>
    </row>
    <row r="323" spans="7:26" ht="15.75" customHeight="1">
      <c r="G323" s="263"/>
      <c r="U323" s="232"/>
      <c r="V323" s="233"/>
      <c r="W323" s="233"/>
      <c r="X323" s="233"/>
      <c r="Y323" s="233"/>
      <c r="Z323" s="233"/>
    </row>
    <row r="324" spans="7:26" ht="15.75" customHeight="1">
      <c r="G324" s="263"/>
      <c r="U324" s="232"/>
      <c r="V324" s="233"/>
      <c r="W324" s="233"/>
      <c r="X324" s="233"/>
      <c r="Y324" s="233"/>
      <c r="Z324" s="233"/>
    </row>
    <row r="325" spans="7:26" ht="15.75" customHeight="1">
      <c r="G325" s="263"/>
      <c r="U325" s="232"/>
      <c r="V325" s="233"/>
      <c r="W325" s="233"/>
      <c r="X325" s="233"/>
      <c r="Y325" s="233"/>
      <c r="Z325" s="233"/>
    </row>
    <row r="326" spans="7:26" ht="15.75" customHeight="1">
      <c r="G326" s="263"/>
      <c r="U326" s="232"/>
      <c r="V326" s="233"/>
      <c r="W326" s="233"/>
      <c r="X326" s="233"/>
      <c r="Y326" s="233"/>
      <c r="Z326" s="233"/>
    </row>
    <row r="327" spans="7:26" ht="15.75" customHeight="1">
      <c r="G327" s="263"/>
      <c r="U327" s="232"/>
      <c r="V327" s="233"/>
      <c r="W327" s="233"/>
      <c r="X327" s="233"/>
      <c r="Y327" s="233"/>
      <c r="Z327" s="233"/>
    </row>
    <row r="328" spans="7:26" ht="15.75" customHeight="1">
      <c r="G328" s="263"/>
      <c r="U328" s="232"/>
      <c r="V328" s="233"/>
      <c r="W328" s="233"/>
      <c r="X328" s="233"/>
      <c r="Y328" s="233"/>
      <c r="Z328" s="233"/>
    </row>
    <row r="329" spans="7:26" ht="15.75" customHeight="1">
      <c r="G329" s="263"/>
      <c r="U329" s="232"/>
      <c r="V329" s="233"/>
      <c r="W329" s="233"/>
      <c r="X329" s="233"/>
      <c r="Y329" s="233"/>
      <c r="Z329" s="233"/>
    </row>
    <row r="330" spans="7:26" ht="15.75" customHeight="1">
      <c r="G330" s="263"/>
      <c r="U330" s="232"/>
      <c r="V330" s="233"/>
      <c r="W330" s="233"/>
      <c r="X330" s="233"/>
      <c r="Y330" s="233"/>
      <c r="Z330" s="233"/>
    </row>
    <row r="331" spans="7:26" ht="15.75" customHeight="1">
      <c r="G331" s="263"/>
      <c r="U331" s="232"/>
      <c r="V331" s="233"/>
      <c r="W331" s="233"/>
      <c r="X331" s="233"/>
      <c r="Y331" s="233"/>
      <c r="Z331" s="233"/>
    </row>
    <row r="332" spans="7:26" ht="15.75" customHeight="1">
      <c r="G332" s="263"/>
      <c r="U332" s="232"/>
      <c r="V332" s="233"/>
      <c r="W332" s="233"/>
      <c r="X332" s="233"/>
      <c r="Y332" s="233"/>
      <c r="Z332" s="233"/>
    </row>
    <row r="333" spans="7:26" ht="15.75" customHeight="1">
      <c r="G333" s="263"/>
      <c r="U333" s="232"/>
      <c r="V333" s="233"/>
      <c r="W333" s="233"/>
      <c r="X333" s="233"/>
      <c r="Y333" s="233"/>
      <c r="Z333" s="233"/>
    </row>
    <row r="334" spans="7:26" ht="15.75" customHeight="1">
      <c r="G334" s="263"/>
      <c r="U334" s="232"/>
      <c r="V334" s="233"/>
      <c r="W334" s="233"/>
      <c r="X334" s="233"/>
      <c r="Y334" s="233"/>
      <c r="Z334" s="233"/>
    </row>
    <row r="335" spans="7:26" ht="15.75" customHeight="1">
      <c r="G335" s="263"/>
      <c r="U335" s="232"/>
      <c r="V335" s="233"/>
      <c r="W335" s="233"/>
      <c r="X335" s="233"/>
      <c r="Y335" s="233"/>
      <c r="Z335" s="233"/>
    </row>
    <row r="336" spans="7:26" ht="15.75" customHeight="1">
      <c r="G336" s="263"/>
      <c r="U336" s="232"/>
      <c r="V336" s="233"/>
      <c r="W336" s="233"/>
      <c r="X336" s="233"/>
      <c r="Y336" s="233"/>
      <c r="Z336" s="233"/>
    </row>
    <row r="337" spans="7:26" ht="15.75" customHeight="1">
      <c r="G337" s="263"/>
      <c r="U337" s="232"/>
      <c r="V337" s="233"/>
      <c r="W337" s="233"/>
      <c r="X337" s="233"/>
      <c r="Y337" s="233"/>
      <c r="Z337" s="233"/>
    </row>
    <row r="338" spans="7:26" ht="15.75" customHeight="1">
      <c r="G338" s="263"/>
      <c r="U338" s="232"/>
      <c r="V338" s="233"/>
      <c r="W338" s="233"/>
      <c r="X338" s="233"/>
      <c r="Y338" s="233"/>
      <c r="Z338" s="233"/>
    </row>
    <row r="339" spans="7:26" ht="15.75" customHeight="1">
      <c r="G339" s="263"/>
      <c r="U339" s="232"/>
      <c r="V339" s="233"/>
      <c r="W339" s="233"/>
      <c r="X339" s="233"/>
      <c r="Y339" s="233"/>
      <c r="Z339" s="233"/>
    </row>
    <row r="340" spans="7:26" ht="15.75" customHeight="1">
      <c r="G340" s="263"/>
      <c r="U340" s="232"/>
      <c r="V340" s="233"/>
      <c r="W340" s="233"/>
      <c r="X340" s="233"/>
      <c r="Y340" s="233"/>
      <c r="Z340" s="233"/>
    </row>
    <row r="341" spans="7:26" ht="15.75" customHeight="1">
      <c r="G341" s="263"/>
      <c r="U341" s="232"/>
      <c r="V341" s="233"/>
      <c r="W341" s="233"/>
      <c r="X341" s="233"/>
      <c r="Y341" s="233"/>
      <c r="Z341" s="233"/>
    </row>
    <row r="342" spans="7:26" ht="15.75" customHeight="1">
      <c r="G342" s="263"/>
      <c r="U342" s="232"/>
      <c r="V342" s="233"/>
      <c r="W342" s="233"/>
      <c r="X342" s="233"/>
      <c r="Y342" s="233"/>
      <c r="Z342" s="233"/>
    </row>
    <row r="343" spans="7:26" ht="15.75" customHeight="1">
      <c r="G343" s="263"/>
      <c r="U343" s="232"/>
      <c r="V343" s="233"/>
      <c r="W343" s="233"/>
      <c r="X343" s="233"/>
      <c r="Y343" s="233"/>
      <c r="Z343" s="233"/>
    </row>
    <row r="344" spans="7:26" ht="15.75" customHeight="1">
      <c r="G344" s="263"/>
      <c r="U344" s="232"/>
      <c r="V344" s="233"/>
      <c r="W344" s="233"/>
      <c r="X344" s="233"/>
      <c r="Y344" s="233"/>
      <c r="Z344" s="233"/>
    </row>
    <row r="345" spans="7:26" ht="15.75" customHeight="1">
      <c r="G345" s="263"/>
      <c r="U345" s="232"/>
      <c r="V345" s="233"/>
      <c r="W345" s="233"/>
      <c r="X345" s="233"/>
      <c r="Y345" s="233"/>
      <c r="Z345" s="233"/>
    </row>
    <row r="346" spans="7:26" ht="15.75" customHeight="1">
      <c r="G346" s="263"/>
      <c r="U346" s="232"/>
      <c r="V346" s="233"/>
      <c r="W346" s="233"/>
      <c r="X346" s="233"/>
      <c r="Y346" s="233"/>
      <c r="Z346" s="233"/>
    </row>
    <row r="347" spans="7:26" ht="15.75" customHeight="1">
      <c r="G347" s="263"/>
      <c r="U347" s="232"/>
      <c r="V347" s="233"/>
      <c r="W347" s="233"/>
      <c r="X347" s="233"/>
      <c r="Y347" s="233"/>
      <c r="Z347" s="233"/>
    </row>
    <row r="348" spans="7:26" ht="15.75" customHeight="1">
      <c r="G348" s="263"/>
      <c r="U348" s="232"/>
      <c r="V348" s="233"/>
      <c r="W348" s="233"/>
      <c r="X348" s="233"/>
      <c r="Y348" s="233"/>
      <c r="Z348" s="233"/>
    </row>
    <row r="349" spans="7:26" ht="15.75" customHeight="1">
      <c r="G349" s="263"/>
      <c r="U349" s="232"/>
      <c r="V349" s="233"/>
      <c r="W349" s="233"/>
      <c r="X349" s="233"/>
      <c r="Y349" s="233"/>
      <c r="Z349" s="233"/>
    </row>
    <row r="350" spans="7:26" ht="15.75" customHeight="1">
      <c r="G350" s="263"/>
      <c r="U350" s="232"/>
      <c r="V350" s="233"/>
      <c r="W350" s="233"/>
      <c r="X350" s="233"/>
      <c r="Y350" s="233"/>
      <c r="Z350" s="233"/>
    </row>
    <row r="351" spans="7:26" ht="15.75" customHeight="1">
      <c r="G351" s="263"/>
      <c r="U351" s="232"/>
      <c r="V351" s="233"/>
      <c r="W351" s="233"/>
      <c r="X351" s="233"/>
      <c r="Y351" s="233"/>
      <c r="Z351" s="233"/>
    </row>
    <row r="352" spans="7:26" ht="15.75" customHeight="1">
      <c r="G352" s="263"/>
      <c r="U352" s="232"/>
      <c r="V352" s="233"/>
      <c r="W352" s="233"/>
      <c r="X352" s="233"/>
      <c r="Y352" s="233"/>
      <c r="Z352" s="233"/>
    </row>
    <row r="353" spans="7:26" ht="15.75" customHeight="1">
      <c r="G353" s="263"/>
      <c r="U353" s="232"/>
      <c r="V353" s="233"/>
      <c r="W353" s="233"/>
      <c r="X353" s="233"/>
      <c r="Y353" s="233"/>
      <c r="Z353" s="233"/>
    </row>
    <row r="354" spans="7:26" ht="15.75" customHeight="1">
      <c r="G354" s="263"/>
      <c r="U354" s="232"/>
      <c r="V354" s="233"/>
      <c r="W354" s="233"/>
      <c r="X354" s="233"/>
      <c r="Y354" s="233"/>
      <c r="Z354" s="233"/>
    </row>
    <row r="355" spans="7:26" ht="15.75" customHeight="1">
      <c r="G355" s="263"/>
      <c r="U355" s="232"/>
      <c r="V355" s="233"/>
      <c r="W355" s="233"/>
      <c r="X355" s="233"/>
      <c r="Y355" s="233"/>
      <c r="Z355" s="233"/>
    </row>
    <row r="356" spans="7:26" ht="15.75" customHeight="1">
      <c r="G356" s="263"/>
      <c r="U356" s="232"/>
      <c r="V356" s="233"/>
      <c r="W356" s="233"/>
      <c r="X356" s="233"/>
      <c r="Y356" s="233"/>
      <c r="Z356" s="233"/>
    </row>
    <row r="357" spans="7:26" ht="15.75" customHeight="1">
      <c r="G357" s="263"/>
      <c r="U357" s="232"/>
      <c r="V357" s="233"/>
      <c r="W357" s="233"/>
      <c r="X357" s="233"/>
      <c r="Y357" s="233"/>
      <c r="Z357" s="233"/>
    </row>
    <row r="358" spans="7:26" ht="15.75" customHeight="1">
      <c r="G358" s="263"/>
      <c r="U358" s="232"/>
      <c r="V358" s="233"/>
      <c r="W358" s="233"/>
      <c r="X358" s="233"/>
      <c r="Y358" s="233"/>
      <c r="Z358" s="233"/>
    </row>
    <row r="359" spans="7:26" ht="15.75" customHeight="1">
      <c r="G359" s="263"/>
      <c r="U359" s="232"/>
      <c r="V359" s="233"/>
      <c r="W359" s="233"/>
      <c r="X359" s="233"/>
      <c r="Y359" s="233"/>
      <c r="Z359" s="233"/>
    </row>
    <row r="360" spans="7:26" ht="15.75" customHeight="1">
      <c r="G360" s="263"/>
      <c r="U360" s="232"/>
      <c r="V360" s="233"/>
      <c r="W360" s="233"/>
      <c r="X360" s="233"/>
      <c r="Y360" s="233"/>
      <c r="Z360" s="233"/>
    </row>
    <row r="361" spans="7:26" ht="15.75" customHeight="1">
      <c r="G361" s="263"/>
      <c r="U361" s="232"/>
      <c r="V361" s="233"/>
      <c r="W361" s="233"/>
      <c r="X361" s="233"/>
      <c r="Y361" s="233"/>
      <c r="Z361" s="233"/>
    </row>
    <row r="362" spans="7:26" ht="15.75" customHeight="1">
      <c r="G362" s="263"/>
      <c r="U362" s="232"/>
      <c r="V362" s="233"/>
      <c r="W362" s="233"/>
      <c r="X362" s="233"/>
      <c r="Y362" s="233"/>
      <c r="Z362" s="233"/>
    </row>
    <row r="363" spans="7:26" ht="15.75" customHeight="1">
      <c r="G363" s="263"/>
      <c r="U363" s="232"/>
      <c r="V363" s="233"/>
      <c r="W363" s="233"/>
      <c r="X363" s="233"/>
      <c r="Y363" s="233"/>
      <c r="Z363" s="233"/>
    </row>
    <row r="364" spans="7:26" ht="15.75" customHeight="1">
      <c r="G364" s="263"/>
      <c r="U364" s="232"/>
      <c r="V364" s="233"/>
      <c r="W364" s="233"/>
      <c r="X364" s="233"/>
      <c r="Y364" s="233"/>
      <c r="Z364" s="233"/>
    </row>
    <row r="365" spans="7:26" ht="15.75" customHeight="1">
      <c r="G365" s="263"/>
      <c r="U365" s="232"/>
      <c r="V365" s="233"/>
      <c r="W365" s="233"/>
      <c r="X365" s="233"/>
      <c r="Y365" s="233"/>
      <c r="Z365" s="233"/>
    </row>
    <row r="366" spans="7:26" ht="15.75" customHeight="1">
      <c r="G366" s="263"/>
      <c r="U366" s="232"/>
      <c r="V366" s="233"/>
      <c r="W366" s="233"/>
      <c r="X366" s="233"/>
      <c r="Y366" s="233"/>
      <c r="Z366" s="233"/>
    </row>
    <row r="367" spans="7:26" ht="15.75" customHeight="1">
      <c r="G367" s="263"/>
      <c r="U367" s="232"/>
      <c r="V367" s="233"/>
      <c r="W367" s="233"/>
      <c r="X367" s="233"/>
      <c r="Y367" s="233"/>
      <c r="Z367" s="233"/>
    </row>
    <row r="368" spans="7:26" ht="15.75" customHeight="1">
      <c r="G368" s="263"/>
      <c r="U368" s="232"/>
      <c r="V368" s="233"/>
      <c r="W368" s="233"/>
      <c r="X368" s="233"/>
      <c r="Y368" s="233"/>
      <c r="Z368" s="233"/>
    </row>
    <row r="369" spans="7:26" ht="15.75" customHeight="1">
      <c r="G369" s="263"/>
      <c r="U369" s="232"/>
      <c r="V369" s="233"/>
      <c r="W369" s="233"/>
      <c r="X369" s="233"/>
      <c r="Y369" s="233"/>
      <c r="Z369" s="233"/>
    </row>
    <row r="370" spans="7:26" ht="15.75" customHeight="1">
      <c r="G370" s="263"/>
      <c r="U370" s="232"/>
      <c r="V370" s="233"/>
      <c r="W370" s="233"/>
      <c r="X370" s="233"/>
      <c r="Y370" s="233"/>
      <c r="Z370" s="233"/>
    </row>
    <row r="371" spans="7:26" ht="15.75" customHeight="1">
      <c r="G371" s="263"/>
      <c r="U371" s="232"/>
      <c r="V371" s="233"/>
      <c r="W371" s="233"/>
      <c r="X371" s="233"/>
      <c r="Y371" s="233"/>
      <c r="Z371" s="233"/>
    </row>
    <row r="372" spans="7:26" ht="15.75" customHeight="1">
      <c r="G372" s="263"/>
      <c r="U372" s="232"/>
      <c r="V372" s="233"/>
      <c r="W372" s="233"/>
      <c r="X372" s="233"/>
      <c r="Y372" s="233"/>
      <c r="Z372" s="233"/>
    </row>
    <row r="373" spans="7:26" ht="15.75" customHeight="1">
      <c r="G373" s="263"/>
      <c r="U373" s="232"/>
      <c r="V373" s="233"/>
      <c r="W373" s="233"/>
      <c r="X373" s="233"/>
      <c r="Y373" s="233"/>
      <c r="Z373" s="233"/>
    </row>
    <row r="374" spans="7:26" ht="15.75" customHeight="1">
      <c r="G374" s="263"/>
      <c r="U374" s="232"/>
      <c r="V374" s="233"/>
      <c r="W374" s="233"/>
      <c r="X374" s="233"/>
      <c r="Y374" s="233"/>
      <c r="Z374" s="233"/>
    </row>
    <row r="375" spans="7:26" ht="15.75" customHeight="1">
      <c r="G375" s="263"/>
      <c r="U375" s="232"/>
      <c r="V375" s="233"/>
      <c r="W375" s="233"/>
      <c r="X375" s="233"/>
      <c r="Y375" s="233"/>
      <c r="Z375" s="233"/>
    </row>
    <row r="376" spans="7:26" ht="15.75" customHeight="1">
      <c r="G376" s="263"/>
      <c r="U376" s="232"/>
      <c r="V376" s="233"/>
      <c r="W376" s="233"/>
      <c r="X376" s="233"/>
      <c r="Y376" s="233"/>
      <c r="Z376" s="233"/>
    </row>
    <row r="377" spans="7:26" ht="15.75" customHeight="1">
      <c r="G377" s="263"/>
      <c r="U377" s="232"/>
      <c r="V377" s="233"/>
      <c r="W377" s="233"/>
      <c r="X377" s="233"/>
      <c r="Y377" s="233"/>
      <c r="Z377" s="233"/>
    </row>
    <row r="378" spans="7:26" ht="15.75" customHeight="1">
      <c r="G378" s="263"/>
      <c r="U378" s="232"/>
      <c r="V378" s="233"/>
      <c r="W378" s="233"/>
      <c r="X378" s="233"/>
      <c r="Y378" s="233"/>
      <c r="Z378" s="233"/>
    </row>
    <row r="379" spans="7:26" ht="15.75" customHeight="1">
      <c r="G379" s="263"/>
      <c r="U379" s="232"/>
      <c r="V379" s="233"/>
      <c r="W379" s="233"/>
      <c r="X379" s="233"/>
      <c r="Y379" s="233"/>
      <c r="Z379" s="233"/>
    </row>
    <row r="380" spans="7:26" ht="15.75" customHeight="1">
      <c r="G380" s="263"/>
      <c r="U380" s="232"/>
      <c r="V380" s="233"/>
      <c r="W380" s="233"/>
      <c r="X380" s="233"/>
      <c r="Y380" s="233"/>
      <c r="Z380" s="233"/>
    </row>
    <row r="381" spans="7:26" ht="15.75" customHeight="1">
      <c r="G381" s="263"/>
      <c r="U381" s="232"/>
      <c r="V381" s="233"/>
      <c r="W381" s="233"/>
      <c r="X381" s="233"/>
      <c r="Y381" s="233"/>
      <c r="Z381" s="233"/>
    </row>
    <row r="382" spans="7:26" ht="15.75" customHeight="1">
      <c r="G382" s="263"/>
      <c r="U382" s="232"/>
      <c r="V382" s="233"/>
      <c r="W382" s="233"/>
      <c r="X382" s="233"/>
      <c r="Y382" s="233"/>
      <c r="Z382" s="233"/>
    </row>
    <row r="383" spans="7:26" ht="15.75" customHeight="1">
      <c r="G383" s="263"/>
      <c r="U383" s="232"/>
      <c r="V383" s="233"/>
      <c r="W383" s="233"/>
      <c r="X383" s="233"/>
      <c r="Y383" s="233"/>
      <c r="Z383" s="233"/>
    </row>
    <row r="384" spans="7:26" ht="15.75" customHeight="1">
      <c r="G384" s="263"/>
      <c r="U384" s="232"/>
      <c r="V384" s="233"/>
      <c r="W384" s="233"/>
      <c r="X384" s="233"/>
      <c r="Y384" s="233"/>
      <c r="Z384" s="233"/>
    </row>
    <row r="385" spans="7:26" ht="15.75" customHeight="1">
      <c r="G385" s="263"/>
      <c r="U385" s="232"/>
      <c r="V385" s="233"/>
      <c r="W385" s="233"/>
      <c r="X385" s="233"/>
      <c r="Y385" s="233"/>
      <c r="Z385" s="233"/>
    </row>
    <row r="386" spans="7:26" ht="15.75" customHeight="1">
      <c r="G386" s="263"/>
      <c r="U386" s="232"/>
      <c r="V386" s="233"/>
      <c r="W386" s="233"/>
      <c r="X386" s="233"/>
      <c r="Y386" s="233"/>
      <c r="Z386" s="233"/>
    </row>
    <row r="387" spans="7:26" ht="15.75" customHeight="1">
      <c r="G387" s="263"/>
      <c r="U387" s="232"/>
      <c r="V387" s="233"/>
      <c r="W387" s="233"/>
      <c r="X387" s="233"/>
      <c r="Y387" s="233"/>
      <c r="Z387" s="233"/>
    </row>
    <row r="388" spans="7:26" ht="15.75" customHeight="1">
      <c r="G388" s="263"/>
      <c r="U388" s="232"/>
      <c r="V388" s="233"/>
      <c r="W388" s="233"/>
      <c r="X388" s="233"/>
      <c r="Y388" s="233"/>
      <c r="Z388" s="233"/>
    </row>
    <row r="389" spans="7:26" ht="15.75" customHeight="1">
      <c r="G389" s="263"/>
      <c r="U389" s="232"/>
      <c r="V389" s="233"/>
      <c r="W389" s="233"/>
      <c r="X389" s="233"/>
      <c r="Y389" s="233"/>
      <c r="Z389" s="233"/>
    </row>
    <row r="390" spans="7:26" ht="15.75" customHeight="1">
      <c r="G390" s="263"/>
      <c r="U390" s="232"/>
      <c r="V390" s="233"/>
      <c r="W390" s="233"/>
      <c r="X390" s="233"/>
      <c r="Y390" s="233"/>
      <c r="Z390" s="233"/>
    </row>
    <row r="391" spans="7:26" ht="15.75" customHeight="1">
      <c r="G391" s="263"/>
      <c r="U391" s="232"/>
      <c r="V391" s="233"/>
      <c r="W391" s="233"/>
      <c r="X391" s="233"/>
      <c r="Y391" s="233"/>
      <c r="Z391" s="233"/>
    </row>
    <row r="392" spans="7:26" ht="15.75" customHeight="1">
      <c r="G392" s="263"/>
      <c r="U392" s="232"/>
      <c r="V392" s="233"/>
      <c r="W392" s="233"/>
      <c r="X392" s="233"/>
      <c r="Y392" s="233"/>
      <c r="Z392" s="233"/>
    </row>
    <row r="393" spans="7:26" ht="15.75" customHeight="1">
      <c r="G393" s="263"/>
      <c r="U393" s="232"/>
      <c r="V393" s="233"/>
      <c r="W393" s="233"/>
      <c r="X393" s="233"/>
      <c r="Y393" s="233"/>
      <c r="Z393" s="233"/>
    </row>
    <row r="394" spans="7:26" ht="15.75" customHeight="1">
      <c r="G394" s="263"/>
      <c r="U394" s="232"/>
      <c r="V394" s="233"/>
      <c r="W394" s="233"/>
      <c r="X394" s="233"/>
      <c r="Y394" s="233"/>
      <c r="Z394" s="233"/>
    </row>
    <row r="395" spans="7:26" ht="15.75" customHeight="1">
      <c r="G395" s="263"/>
      <c r="U395" s="232"/>
      <c r="V395" s="233"/>
      <c r="W395" s="233"/>
      <c r="X395" s="233"/>
      <c r="Y395" s="233"/>
      <c r="Z395" s="233"/>
    </row>
    <row r="396" spans="7:26" ht="15.75" customHeight="1">
      <c r="G396" s="263"/>
      <c r="U396" s="232"/>
      <c r="V396" s="233"/>
      <c r="W396" s="233"/>
      <c r="X396" s="233"/>
      <c r="Y396" s="233"/>
      <c r="Z396" s="233"/>
    </row>
    <row r="397" spans="7:26" ht="15.75" customHeight="1">
      <c r="G397" s="263"/>
      <c r="U397" s="232"/>
      <c r="V397" s="233"/>
      <c r="W397" s="233"/>
      <c r="X397" s="233"/>
      <c r="Y397" s="233"/>
      <c r="Z397" s="233"/>
    </row>
    <row r="398" spans="7:26" ht="15.75" customHeight="1">
      <c r="G398" s="263"/>
      <c r="U398" s="232"/>
      <c r="V398" s="233"/>
      <c r="W398" s="233"/>
      <c r="X398" s="233"/>
      <c r="Y398" s="233"/>
      <c r="Z398" s="233"/>
    </row>
    <row r="399" spans="7:26" ht="15.75" customHeight="1">
      <c r="G399" s="263"/>
      <c r="U399" s="232"/>
      <c r="V399" s="233"/>
      <c r="W399" s="233"/>
      <c r="X399" s="233"/>
      <c r="Y399" s="233"/>
      <c r="Z399" s="233"/>
    </row>
    <row r="400" spans="7:26" ht="15.75" customHeight="1">
      <c r="G400" s="263"/>
      <c r="U400" s="232"/>
      <c r="V400" s="233"/>
      <c r="W400" s="233"/>
      <c r="X400" s="233"/>
      <c r="Y400" s="233"/>
      <c r="Z400" s="233"/>
    </row>
    <row r="401" spans="7:26" ht="15.75" customHeight="1">
      <c r="G401" s="263"/>
      <c r="U401" s="232"/>
      <c r="V401" s="233"/>
      <c r="W401" s="233"/>
      <c r="X401" s="233"/>
      <c r="Y401" s="233"/>
      <c r="Z401" s="233"/>
    </row>
    <row r="402" spans="7:26" ht="15.75" customHeight="1">
      <c r="G402" s="263"/>
      <c r="U402" s="232"/>
      <c r="V402" s="233"/>
      <c r="W402" s="233"/>
      <c r="X402" s="233"/>
      <c r="Y402" s="233"/>
      <c r="Z402" s="233"/>
    </row>
    <row r="403" spans="7:26" ht="15.75" customHeight="1">
      <c r="G403" s="263"/>
      <c r="U403" s="232"/>
      <c r="V403" s="233"/>
      <c r="W403" s="233"/>
      <c r="X403" s="233"/>
      <c r="Y403" s="233"/>
      <c r="Z403" s="233"/>
    </row>
    <row r="404" spans="7:26" ht="15.75" customHeight="1">
      <c r="G404" s="263"/>
      <c r="U404" s="232"/>
      <c r="V404" s="233"/>
      <c r="W404" s="233"/>
      <c r="X404" s="233"/>
      <c r="Y404" s="233"/>
      <c r="Z404" s="233"/>
    </row>
    <row r="405" spans="7:26" ht="15.75" customHeight="1">
      <c r="G405" s="263"/>
      <c r="U405" s="232"/>
      <c r="V405" s="233"/>
      <c r="W405" s="233"/>
      <c r="X405" s="233"/>
      <c r="Y405" s="233"/>
      <c r="Z405" s="233"/>
    </row>
    <row r="406" spans="7:26" ht="15.75" customHeight="1">
      <c r="G406" s="263"/>
      <c r="U406" s="232"/>
      <c r="V406" s="233"/>
      <c r="W406" s="233"/>
      <c r="X406" s="233"/>
      <c r="Y406" s="233"/>
      <c r="Z406" s="233"/>
    </row>
    <row r="407" spans="7:26" ht="15.75" customHeight="1">
      <c r="G407" s="263"/>
      <c r="U407" s="232"/>
      <c r="V407" s="233"/>
      <c r="W407" s="233"/>
      <c r="X407" s="233"/>
      <c r="Y407" s="233"/>
      <c r="Z407" s="233"/>
    </row>
    <row r="408" spans="7:26" ht="15.75" customHeight="1">
      <c r="G408" s="263"/>
      <c r="U408" s="232"/>
      <c r="V408" s="233"/>
      <c r="W408" s="233"/>
      <c r="X408" s="233"/>
      <c r="Y408" s="233"/>
      <c r="Z408" s="233"/>
    </row>
    <row r="409" spans="7:26" ht="15.75" customHeight="1">
      <c r="G409" s="263"/>
      <c r="U409" s="232"/>
      <c r="V409" s="233"/>
      <c r="W409" s="233"/>
      <c r="X409" s="233"/>
      <c r="Y409" s="233"/>
      <c r="Z409" s="233"/>
    </row>
    <row r="410" spans="7:26" ht="15.75" customHeight="1">
      <c r="G410" s="263"/>
      <c r="U410" s="232"/>
      <c r="V410" s="233"/>
      <c r="W410" s="233"/>
      <c r="X410" s="233"/>
      <c r="Y410" s="233"/>
      <c r="Z410" s="233"/>
    </row>
    <row r="411" spans="7:26" ht="15.75" customHeight="1">
      <c r="G411" s="263"/>
      <c r="U411" s="232"/>
      <c r="V411" s="233"/>
      <c r="W411" s="233"/>
      <c r="X411" s="233"/>
      <c r="Y411" s="233"/>
      <c r="Z411" s="233"/>
    </row>
    <row r="412" spans="7:26" ht="15.75" customHeight="1">
      <c r="G412" s="263"/>
      <c r="U412" s="232"/>
      <c r="V412" s="233"/>
      <c r="W412" s="233"/>
      <c r="X412" s="233"/>
      <c r="Y412" s="233"/>
      <c r="Z412" s="233"/>
    </row>
    <row r="413" spans="7:26" ht="15.75" customHeight="1">
      <c r="G413" s="263"/>
      <c r="U413" s="232"/>
      <c r="V413" s="233"/>
      <c r="W413" s="233"/>
      <c r="X413" s="233"/>
      <c r="Y413" s="233"/>
      <c r="Z413" s="233"/>
    </row>
    <row r="414" spans="7:26" ht="15.75" customHeight="1">
      <c r="G414" s="263"/>
      <c r="U414" s="232"/>
      <c r="V414" s="233"/>
      <c r="W414" s="233"/>
      <c r="X414" s="233"/>
      <c r="Y414" s="233"/>
      <c r="Z414" s="233"/>
    </row>
    <row r="415" spans="7:26" ht="15.75" customHeight="1">
      <c r="G415" s="263"/>
      <c r="U415" s="232"/>
      <c r="V415" s="233"/>
      <c r="W415" s="233"/>
      <c r="X415" s="233"/>
      <c r="Y415" s="233"/>
      <c r="Z415" s="233"/>
    </row>
    <row r="416" spans="7:26" ht="15.75" customHeight="1">
      <c r="G416" s="263"/>
      <c r="U416" s="232"/>
      <c r="V416" s="233"/>
      <c r="W416" s="233"/>
      <c r="X416" s="233"/>
      <c r="Y416" s="233"/>
      <c r="Z416" s="233"/>
    </row>
    <row r="417" spans="7:26" ht="15.75" customHeight="1">
      <c r="G417" s="263"/>
      <c r="U417" s="232"/>
      <c r="V417" s="233"/>
      <c r="W417" s="233"/>
      <c r="X417" s="233"/>
      <c r="Y417" s="233"/>
      <c r="Z417" s="233"/>
    </row>
    <row r="418" spans="7:26" ht="15.75" customHeight="1">
      <c r="G418" s="263"/>
      <c r="U418" s="232"/>
      <c r="V418" s="233"/>
      <c r="W418" s="233"/>
      <c r="X418" s="233"/>
      <c r="Y418" s="233"/>
      <c r="Z418" s="233"/>
    </row>
    <row r="419" spans="7:26" ht="15.75" customHeight="1">
      <c r="G419" s="263"/>
      <c r="U419" s="232"/>
      <c r="V419" s="233"/>
      <c r="W419" s="233"/>
      <c r="X419" s="233"/>
      <c r="Y419" s="233"/>
      <c r="Z419" s="233"/>
    </row>
    <row r="420" spans="7:26" ht="15.75" customHeight="1">
      <c r="G420" s="263"/>
      <c r="U420" s="232"/>
      <c r="V420" s="233"/>
      <c r="W420" s="233"/>
      <c r="X420" s="233"/>
      <c r="Y420" s="233"/>
      <c r="Z420" s="233"/>
    </row>
    <row r="421" spans="7:26" ht="15.75" customHeight="1">
      <c r="G421" s="263"/>
      <c r="U421" s="232"/>
      <c r="V421" s="233"/>
      <c r="W421" s="233"/>
      <c r="X421" s="233"/>
      <c r="Y421" s="233"/>
      <c r="Z421" s="233"/>
    </row>
    <row r="422" spans="7:26" ht="15.75" customHeight="1">
      <c r="G422" s="263"/>
      <c r="U422" s="232"/>
      <c r="V422" s="233"/>
      <c r="W422" s="233"/>
      <c r="X422" s="233"/>
      <c r="Y422" s="233"/>
      <c r="Z422" s="233"/>
    </row>
    <row r="423" spans="7:26" ht="15.75" customHeight="1">
      <c r="G423" s="263"/>
      <c r="U423" s="232"/>
      <c r="V423" s="233"/>
      <c r="W423" s="233"/>
      <c r="X423" s="233"/>
      <c r="Y423" s="233"/>
      <c r="Z423" s="233"/>
    </row>
    <row r="424" spans="7:26" ht="15.75" customHeight="1">
      <c r="G424" s="263"/>
      <c r="U424" s="232"/>
      <c r="V424" s="233"/>
      <c r="W424" s="233"/>
      <c r="X424" s="233"/>
      <c r="Y424" s="233"/>
      <c r="Z424" s="233"/>
    </row>
    <row r="425" spans="7:26" ht="15.75" customHeight="1">
      <c r="G425" s="263"/>
      <c r="U425" s="232"/>
      <c r="V425" s="233"/>
      <c r="W425" s="233"/>
      <c r="X425" s="233"/>
      <c r="Y425" s="233"/>
      <c r="Z425" s="233"/>
    </row>
    <row r="426" spans="7:26" ht="15.75" customHeight="1">
      <c r="G426" s="263"/>
      <c r="U426" s="232"/>
      <c r="V426" s="233"/>
      <c r="W426" s="233"/>
      <c r="X426" s="233"/>
      <c r="Y426" s="233"/>
      <c r="Z426" s="233"/>
    </row>
    <row r="427" spans="7:26" ht="15.75" customHeight="1">
      <c r="G427" s="263"/>
      <c r="U427" s="232"/>
      <c r="V427" s="233"/>
      <c r="W427" s="233"/>
      <c r="X427" s="233"/>
      <c r="Y427" s="233"/>
      <c r="Z427" s="233"/>
    </row>
    <row r="428" spans="7:26" ht="15.75" customHeight="1">
      <c r="G428" s="263"/>
      <c r="U428" s="232"/>
      <c r="V428" s="233"/>
      <c r="W428" s="233"/>
      <c r="X428" s="233"/>
      <c r="Y428" s="233"/>
      <c r="Z428" s="233"/>
    </row>
    <row r="429" spans="7:26" ht="15.75" customHeight="1">
      <c r="G429" s="263"/>
      <c r="U429" s="232"/>
      <c r="V429" s="233"/>
      <c r="W429" s="233"/>
      <c r="X429" s="233"/>
      <c r="Y429" s="233"/>
      <c r="Z429" s="233"/>
    </row>
    <row r="430" spans="7:26" ht="15.75" customHeight="1">
      <c r="G430" s="263"/>
      <c r="U430" s="232"/>
      <c r="V430" s="233"/>
      <c r="W430" s="233"/>
      <c r="X430" s="233"/>
      <c r="Y430" s="233"/>
      <c r="Z430" s="233"/>
    </row>
    <row r="431" spans="7:26" ht="15.75" customHeight="1">
      <c r="G431" s="263"/>
      <c r="U431" s="232"/>
      <c r="V431" s="233"/>
      <c r="W431" s="233"/>
      <c r="X431" s="233"/>
      <c r="Y431" s="233"/>
      <c r="Z431" s="233"/>
    </row>
    <row r="432" spans="7:26" ht="15.75" customHeight="1">
      <c r="G432" s="263"/>
      <c r="U432" s="232"/>
      <c r="V432" s="233"/>
      <c r="W432" s="233"/>
      <c r="X432" s="233"/>
      <c r="Y432" s="233"/>
      <c r="Z432" s="233"/>
    </row>
    <row r="433" spans="7:26" ht="15.75" customHeight="1">
      <c r="G433" s="263"/>
      <c r="U433" s="232"/>
      <c r="V433" s="233"/>
      <c r="W433" s="233"/>
      <c r="X433" s="233"/>
      <c r="Y433" s="233"/>
      <c r="Z433" s="233"/>
    </row>
    <row r="434" spans="7:26" ht="15.75" customHeight="1">
      <c r="G434" s="263"/>
      <c r="U434" s="232"/>
      <c r="V434" s="233"/>
      <c r="W434" s="233"/>
      <c r="X434" s="233"/>
      <c r="Y434" s="233"/>
      <c r="Z434" s="233"/>
    </row>
    <row r="435" spans="7:26" ht="15.75" customHeight="1">
      <c r="G435" s="263"/>
      <c r="U435" s="232"/>
      <c r="V435" s="233"/>
      <c r="W435" s="233"/>
      <c r="X435" s="233"/>
      <c r="Y435" s="233"/>
      <c r="Z435" s="233"/>
    </row>
    <row r="436" spans="7:26" ht="15.75" customHeight="1">
      <c r="G436" s="263"/>
      <c r="U436" s="232"/>
      <c r="V436" s="233"/>
      <c r="W436" s="233"/>
      <c r="X436" s="233"/>
      <c r="Y436" s="233"/>
      <c r="Z436" s="233"/>
    </row>
    <row r="437" spans="7:26" ht="15.75" customHeight="1">
      <c r="G437" s="263"/>
      <c r="U437" s="232"/>
      <c r="V437" s="233"/>
      <c r="W437" s="233"/>
      <c r="X437" s="233"/>
      <c r="Y437" s="233"/>
      <c r="Z437" s="233"/>
    </row>
    <row r="438" spans="7:26" ht="15.75" customHeight="1">
      <c r="G438" s="263"/>
      <c r="U438" s="232"/>
      <c r="V438" s="233"/>
      <c r="W438" s="233"/>
      <c r="X438" s="233"/>
      <c r="Y438" s="233"/>
      <c r="Z438" s="233"/>
    </row>
    <row r="439" spans="7:26" ht="15.75" customHeight="1">
      <c r="G439" s="263"/>
      <c r="U439" s="232"/>
      <c r="V439" s="233"/>
      <c r="W439" s="233"/>
      <c r="X439" s="233"/>
      <c r="Y439" s="233"/>
      <c r="Z439" s="233"/>
    </row>
    <row r="440" spans="7:26" ht="15.75" customHeight="1">
      <c r="G440" s="263"/>
      <c r="U440" s="232"/>
      <c r="V440" s="233"/>
      <c r="W440" s="233"/>
      <c r="X440" s="233"/>
      <c r="Y440" s="233"/>
      <c r="Z440" s="233"/>
    </row>
    <row r="441" spans="7:26" ht="15.75" customHeight="1">
      <c r="G441" s="263"/>
      <c r="U441" s="232"/>
      <c r="V441" s="233"/>
      <c r="W441" s="233"/>
      <c r="X441" s="233"/>
      <c r="Y441" s="233"/>
      <c r="Z441" s="233"/>
    </row>
    <row r="442" spans="7:26" ht="15.75" customHeight="1">
      <c r="G442" s="263"/>
      <c r="U442" s="232"/>
      <c r="V442" s="233"/>
      <c r="W442" s="233"/>
      <c r="X442" s="233"/>
      <c r="Y442" s="233"/>
      <c r="Z442" s="233"/>
    </row>
    <row r="443" spans="7:26" ht="15.75" customHeight="1">
      <c r="G443" s="263"/>
      <c r="U443" s="232"/>
      <c r="V443" s="233"/>
      <c r="W443" s="233"/>
      <c r="X443" s="233"/>
      <c r="Y443" s="233"/>
      <c r="Z443" s="233"/>
    </row>
    <row r="444" spans="7:26" ht="15.75" customHeight="1">
      <c r="G444" s="263"/>
      <c r="U444" s="232"/>
      <c r="V444" s="233"/>
      <c r="W444" s="233"/>
      <c r="X444" s="233"/>
      <c r="Y444" s="233"/>
      <c r="Z444" s="233"/>
    </row>
    <row r="445" spans="7:26" ht="15.75" customHeight="1">
      <c r="G445" s="263"/>
      <c r="U445" s="232"/>
      <c r="V445" s="233"/>
      <c r="W445" s="233"/>
      <c r="X445" s="233"/>
      <c r="Y445" s="233"/>
      <c r="Z445" s="233"/>
    </row>
    <row r="446" spans="7:26" ht="15.75" customHeight="1">
      <c r="G446" s="263"/>
      <c r="U446" s="232"/>
      <c r="V446" s="233"/>
      <c r="W446" s="233"/>
      <c r="X446" s="233"/>
      <c r="Y446" s="233"/>
      <c r="Z446" s="233"/>
    </row>
    <row r="447" spans="7:26" ht="15.75" customHeight="1">
      <c r="G447" s="263"/>
      <c r="U447" s="232"/>
      <c r="V447" s="233"/>
      <c r="W447" s="233"/>
      <c r="X447" s="233"/>
      <c r="Y447" s="233"/>
      <c r="Z447" s="233"/>
    </row>
    <row r="448" spans="7:26" ht="15.75" customHeight="1">
      <c r="G448" s="263"/>
      <c r="U448" s="232"/>
      <c r="V448" s="233"/>
      <c r="W448" s="233"/>
      <c r="X448" s="233"/>
      <c r="Y448" s="233"/>
      <c r="Z448" s="233"/>
    </row>
    <row r="449" spans="7:26" ht="15.75" customHeight="1">
      <c r="G449" s="263"/>
      <c r="U449" s="232"/>
      <c r="V449" s="233"/>
      <c r="W449" s="233"/>
      <c r="X449" s="233"/>
      <c r="Y449" s="233"/>
      <c r="Z449" s="233"/>
    </row>
    <row r="450" spans="7:26" ht="15.75" customHeight="1">
      <c r="G450" s="263"/>
      <c r="U450" s="232"/>
      <c r="V450" s="233"/>
      <c r="W450" s="233"/>
      <c r="X450" s="233"/>
      <c r="Y450" s="233"/>
      <c r="Z450" s="233"/>
    </row>
    <row r="451" spans="7:26" ht="15.75" customHeight="1">
      <c r="G451" s="263"/>
      <c r="U451" s="232"/>
      <c r="V451" s="233"/>
      <c r="W451" s="233"/>
      <c r="X451" s="233"/>
      <c r="Y451" s="233"/>
      <c r="Z451" s="233"/>
    </row>
    <row r="452" spans="7:26" ht="15.75" customHeight="1">
      <c r="G452" s="263"/>
      <c r="U452" s="232"/>
      <c r="V452" s="233"/>
      <c r="W452" s="233"/>
      <c r="X452" s="233"/>
      <c r="Y452" s="233"/>
      <c r="Z452" s="233"/>
    </row>
    <row r="453" spans="7:26" ht="15.75" customHeight="1">
      <c r="G453" s="263"/>
      <c r="U453" s="232"/>
      <c r="V453" s="233"/>
      <c r="W453" s="233"/>
      <c r="X453" s="233"/>
      <c r="Y453" s="233"/>
      <c r="Z453" s="233"/>
    </row>
    <row r="454" spans="7:26" ht="15.75" customHeight="1">
      <c r="G454" s="263"/>
      <c r="U454" s="232"/>
      <c r="V454" s="233"/>
      <c r="W454" s="233"/>
      <c r="X454" s="233"/>
      <c r="Y454" s="233"/>
      <c r="Z454" s="233"/>
    </row>
    <row r="455" spans="7:26" ht="15.75" customHeight="1">
      <c r="G455" s="263"/>
      <c r="U455" s="232"/>
      <c r="V455" s="233"/>
      <c r="W455" s="233"/>
      <c r="X455" s="233"/>
      <c r="Y455" s="233"/>
      <c r="Z455" s="233"/>
    </row>
    <row r="456" spans="7:26" ht="15.75" customHeight="1">
      <c r="G456" s="263"/>
      <c r="U456" s="232"/>
      <c r="V456" s="233"/>
      <c r="W456" s="233"/>
      <c r="X456" s="233"/>
      <c r="Y456" s="233"/>
      <c r="Z456" s="233"/>
    </row>
    <row r="457" spans="7:26" ht="15.75" customHeight="1">
      <c r="G457" s="263"/>
      <c r="U457" s="232"/>
      <c r="V457" s="233"/>
      <c r="W457" s="233"/>
      <c r="X457" s="233"/>
      <c r="Y457" s="233"/>
      <c r="Z457" s="233"/>
    </row>
    <row r="458" spans="7:26" ht="15.75" customHeight="1">
      <c r="G458" s="263"/>
      <c r="U458" s="232"/>
      <c r="V458" s="233"/>
      <c r="W458" s="233"/>
      <c r="X458" s="233"/>
      <c r="Y458" s="233"/>
      <c r="Z458" s="233"/>
    </row>
    <row r="459" spans="7:26" ht="15.75" customHeight="1">
      <c r="G459" s="263"/>
      <c r="U459" s="232"/>
      <c r="V459" s="233"/>
      <c r="W459" s="233"/>
      <c r="X459" s="233"/>
      <c r="Y459" s="233"/>
      <c r="Z459" s="233"/>
    </row>
    <row r="460" spans="7:26" ht="15.75" customHeight="1">
      <c r="G460" s="263"/>
      <c r="U460" s="232"/>
      <c r="V460" s="233"/>
      <c r="W460" s="233"/>
      <c r="X460" s="233"/>
      <c r="Y460" s="233"/>
      <c r="Z460" s="233"/>
    </row>
    <row r="461" spans="7:26" ht="15.75" customHeight="1">
      <c r="G461" s="263"/>
      <c r="U461" s="232"/>
      <c r="V461" s="233"/>
      <c r="W461" s="233"/>
      <c r="X461" s="233"/>
      <c r="Y461" s="233"/>
      <c r="Z461" s="233"/>
    </row>
    <row r="462" spans="7:26" ht="15.75" customHeight="1">
      <c r="G462" s="263"/>
      <c r="U462" s="232"/>
      <c r="V462" s="233"/>
      <c r="W462" s="233"/>
      <c r="X462" s="233"/>
      <c r="Y462" s="233"/>
      <c r="Z462" s="233"/>
    </row>
    <row r="463" spans="7:26" ht="15.75" customHeight="1">
      <c r="G463" s="263"/>
      <c r="U463" s="232"/>
      <c r="V463" s="233"/>
      <c r="W463" s="233"/>
      <c r="X463" s="233"/>
      <c r="Y463" s="233"/>
      <c r="Z463" s="233"/>
    </row>
    <row r="464" spans="7:26" ht="15.75" customHeight="1">
      <c r="G464" s="263"/>
      <c r="U464" s="232"/>
      <c r="V464" s="233"/>
      <c r="W464" s="233"/>
      <c r="X464" s="233"/>
      <c r="Y464" s="233"/>
      <c r="Z464" s="233"/>
    </row>
    <row r="465" spans="7:26" ht="15.75" customHeight="1">
      <c r="G465" s="263"/>
      <c r="U465" s="232"/>
      <c r="V465" s="233"/>
      <c r="W465" s="233"/>
      <c r="X465" s="233"/>
      <c r="Y465" s="233"/>
      <c r="Z465" s="233"/>
    </row>
    <row r="466" spans="7:26" ht="15.75" customHeight="1">
      <c r="G466" s="263"/>
      <c r="U466" s="232"/>
      <c r="V466" s="233"/>
      <c r="W466" s="233"/>
      <c r="X466" s="233"/>
      <c r="Y466" s="233"/>
      <c r="Z466" s="233"/>
    </row>
    <row r="467" spans="7:26" ht="15.75" customHeight="1">
      <c r="G467" s="263"/>
      <c r="U467" s="232"/>
      <c r="V467" s="233"/>
      <c r="W467" s="233"/>
      <c r="X467" s="233"/>
      <c r="Y467" s="233"/>
      <c r="Z467" s="233"/>
    </row>
    <row r="468" spans="7:26" ht="15.75" customHeight="1">
      <c r="G468" s="263"/>
      <c r="U468" s="232"/>
      <c r="V468" s="233"/>
      <c r="W468" s="233"/>
      <c r="X468" s="233"/>
      <c r="Y468" s="233"/>
      <c r="Z468" s="233"/>
    </row>
    <row r="469" spans="7:26" ht="15.75" customHeight="1">
      <c r="G469" s="263"/>
      <c r="U469" s="232"/>
      <c r="V469" s="233"/>
      <c r="W469" s="233"/>
      <c r="X469" s="233"/>
      <c r="Y469" s="233"/>
      <c r="Z469" s="233"/>
    </row>
    <row r="470" spans="7:26" ht="15.75" customHeight="1">
      <c r="G470" s="263"/>
      <c r="U470" s="232"/>
      <c r="V470" s="233"/>
      <c r="W470" s="233"/>
      <c r="X470" s="233"/>
      <c r="Y470" s="233"/>
      <c r="Z470" s="233"/>
    </row>
    <row r="471" spans="7:26" ht="15.75" customHeight="1">
      <c r="G471" s="263"/>
      <c r="U471" s="232"/>
      <c r="V471" s="233"/>
      <c r="W471" s="233"/>
      <c r="X471" s="233"/>
      <c r="Y471" s="233"/>
      <c r="Z471" s="233"/>
    </row>
    <row r="472" spans="7:26" ht="15.75" customHeight="1">
      <c r="G472" s="263"/>
      <c r="U472" s="232"/>
      <c r="V472" s="233"/>
      <c r="W472" s="233"/>
      <c r="X472" s="233"/>
      <c r="Y472" s="233"/>
      <c r="Z472" s="233"/>
    </row>
    <row r="473" spans="7:26" ht="15.75" customHeight="1">
      <c r="G473" s="263"/>
      <c r="U473" s="232"/>
      <c r="V473" s="233"/>
      <c r="W473" s="233"/>
      <c r="X473" s="233"/>
      <c r="Y473" s="233"/>
      <c r="Z473" s="233"/>
    </row>
    <row r="474" spans="7:26" ht="15.75" customHeight="1">
      <c r="G474" s="263"/>
      <c r="U474" s="232"/>
      <c r="V474" s="233"/>
      <c r="W474" s="233"/>
      <c r="X474" s="233"/>
      <c r="Y474" s="233"/>
      <c r="Z474" s="233"/>
    </row>
    <row r="475" spans="7:26" ht="15.75" customHeight="1">
      <c r="G475" s="263"/>
      <c r="U475" s="232"/>
      <c r="V475" s="233"/>
      <c r="W475" s="233"/>
      <c r="X475" s="233"/>
      <c r="Y475" s="233"/>
      <c r="Z475" s="233"/>
    </row>
    <row r="476" spans="7:26" ht="15.75" customHeight="1">
      <c r="G476" s="263"/>
      <c r="U476" s="232"/>
      <c r="V476" s="233"/>
      <c r="W476" s="233"/>
      <c r="X476" s="233"/>
      <c r="Y476" s="233"/>
      <c r="Z476" s="233"/>
    </row>
    <row r="477" spans="7:26" ht="15.75" customHeight="1">
      <c r="G477" s="263"/>
      <c r="U477" s="232"/>
      <c r="V477" s="233"/>
      <c r="W477" s="233"/>
      <c r="X477" s="233"/>
      <c r="Y477" s="233"/>
      <c r="Z477" s="233"/>
    </row>
    <row r="478" spans="7:26" ht="15.75" customHeight="1">
      <c r="G478" s="263"/>
      <c r="U478" s="232"/>
      <c r="V478" s="233"/>
      <c r="W478" s="233"/>
      <c r="X478" s="233"/>
      <c r="Y478" s="233"/>
      <c r="Z478" s="233"/>
    </row>
    <row r="479" spans="7:26" ht="15.75" customHeight="1">
      <c r="G479" s="263"/>
      <c r="U479" s="232"/>
      <c r="V479" s="233"/>
      <c r="W479" s="233"/>
      <c r="X479" s="233"/>
      <c r="Y479" s="233"/>
      <c r="Z479" s="233"/>
    </row>
    <row r="480" spans="7:26" ht="15.75" customHeight="1">
      <c r="G480" s="263"/>
      <c r="U480" s="232"/>
      <c r="V480" s="233"/>
      <c r="W480" s="233"/>
      <c r="X480" s="233"/>
      <c r="Y480" s="233"/>
      <c r="Z480" s="233"/>
    </row>
    <row r="481" spans="7:26" ht="15.75" customHeight="1">
      <c r="G481" s="263"/>
      <c r="U481" s="232"/>
      <c r="V481" s="233"/>
      <c r="W481" s="233"/>
      <c r="X481" s="233"/>
      <c r="Y481" s="233"/>
      <c r="Z481" s="233"/>
    </row>
    <row r="482" spans="7:26" ht="15.75" customHeight="1">
      <c r="G482" s="263"/>
      <c r="U482" s="232"/>
      <c r="V482" s="233"/>
      <c r="W482" s="233"/>
      <c r="X482" s="233"/>
      <c r="Y482" s="233"/>
      <c r="Z482" s="233"/>
    </row>
    <row r="483" spans="7:26" ht="15.75" customHeight="1">
      <c r="G483" s="263"/>
      <c r="U483" s="232"/>
      <c r="V483" s="233"/>
      <c r="W483" s="233"/>
      <c r="X483" s="233"/>
      <c r="Y483" s="233"/>
      <c r="Z483" s="233"/>
    </row>
    <row r="484" spans="7:26" ht="15.75" customHeight="1">
      <c r="G484" s="263"/>
      <c r="U484" s="232"/>
      <c r="V484" s="233"/>
      <c r="W484" s="233"/>
      <c r="X484" s="233"/>
      <c r="Y484" s="233"/>
      <c r="Z484" s="233"/>
    </row>
    <row r="485" spans="7:26" ht="15.75" customHeight="1">
      <c r="G485" s="263"/>
      <c r="U485" s="232"/>
      <c r="V485" s="233"/>
      <c r="W485" s="233"/>
      <c r="X485" s="233"/>
      <c r="Y485" s="233"/>
      <c r="Z485" s="233"/>
    </row>
    <row r="486" spans="7:26" ht="15.75" customHeight="1">
      <c r="G486" s="263"/>
      <c r="U486" s="232"/>
      <c r="V486" s="233"/>
      <c r="W486" s="233"/>
      <c r="X486" s="233"/>
      <c r="Y486" s="233"/>
      <c r="Z486" s="233"/>
    </row>
    <row r="487" spans="7:26" ht="15.75" customHeight="1">
      <c r="G487" s="263"/>
      <c r="U487" s="232"/>
      <c r="V487" s="233"/>
      <c r="W487" s="233"/>
      <c r="X487" s="233"/>
      <c r="Y487" s="233"/>
      <c r="Z487" s="233"/>
    </row>
    <row r="488" spans="7:26" ht="15.75" customHeight="1">
      <c r="G488" s="263"/>
      <c r="U488" s="232"/>
      <c r="V488" s="233"/>
      <c r="W488" s="233"/>
      <c r="X488" s="233"/>
      <c r="Y488" s="233"/>
      <c r="Z488" s="233"/>
    </row>
    <row r="489" spans="7:26" ht="15.75" customHeight="1">
      <c r="G489" s="263"/>
      <c r="U489" s="232"/>
      <c r="V489" s="233"/>
      <c r="W489" s="233"/>
      <c r="X489" s="233"/>
      <c r="Y489" s="233"/>
      <c r="Z489" s="233"/>
    </row>
    <row r="490" spans="7:26" ht="15.75" customHeight="1">
      <c r="G490" s="263"/>
      <c r="U490" s="232"/>
      <c r="V490" s="233"/>
      <c r="W490" s="233"/>
      <c r="X490" s="233"/>
      <c r="Y490" s="233"/>
      <c r="Z490" s="233"/>
    </row>
    <row r="491" spans="7:26" ht="15.75" customHeight="1">
      <c r="G491" s="263"/>
      <c r="U491" s="232"/>
      <c r="V491" s="233"/>
      <c r="W491" s="233"/>
      <c r="X491" s="233"/>
      <c r="Y491" s="233"/>
      <c r="Z491" s="233"/>
    </row>
    <row r="492" spans="7:26" ht="15.75" customHeight="1">
      <c r="G492" s="263"/>
      <c r="U492" s="232"/>
      <c r="V492" s="233"/>
      <c r="W492" s="233"/>
      <c r="X492" s="233"/>
      <c r="Y492" s="233"/>
      <c r="Z492" s="233"/>
    </row>
    <row r="493" spans="7:26" ht="15.75" customHeight="1">
      <c r="G493" s="263"/>
      <c r="U493" s="232"/>
      <c r="V493" s="233"/>
      <c r="W493" s="233"/>
      <c r="X493" s="233"/>
      <c r="Y493" s="233"/>
      <c r="Z493" s="233"/>
    </row>
    <row r="494" spans="7:26" ht="15.75" customHeight="1">
      <c r="G494" s="263"/>
      <c r="U494" s="232"/>
      <c r="V494" s="233"/>
      <c r="W494" s="233"/>
      <c r="X494" s="233"/>
      <c r="Y494" s="233"/>
      <c r="Z494" s="233"/>
    </row>
    <row r="495" spans="7:26" ht="15.75" customHeight="1">
      <c r="G495" s="263"/>
      <c r="U495" s="232"/>
      <c r="V495" s="233"/>
      <c r="W495" s="233"/>
      <c r="X495" s="233"/>
      <c r="Y495" s="233"/>
      <c r="Z495" s="233"/>
    </row>
    <row r="496" spans="7:26" ht="15.75" customHeight="1">
      <c r="G496" s="263"/>
      <c r="U496" s="232"/>
      <c r="V496" s="233"/>
      <c r="W496" s="233"/>
      <c r="X496" s="233"/>
      <c r="Y496" s="233"/>
      <c r="Z496" s="233"/>
    </row>
    <row r="497" spans="7:26" ht="15.75" customHeight="1">
      <c r="G497" s="263"/>
      <c r="U497" s="232"/>
      <c r="V497" s="233"/>
      <c r="W497" s="233"/>
      <c r="X497" s="233"/>
      <c r="Y497" s="233"/>
      <c r="Z497" s="233"/>
    </row>
    <row r="498" spans="7:26" ht="15.75" customHeight="1">
      <c r="G498" s="263"/>
      <c r="U498" s="232"/>
      <c r="V498" s="233"/>
      <c r="W498" s="233"/>
      <c r="X498" s="233"/>
      <c r="Y498" s="233"/>
      <c r="Z498" s="233"/>
    </row>
    <row r="499" spans="7:26" ht="15.75" customHeight="1">
      <c r="G499" s="263"/>
      <c r="U499" s="232"/>
      <c r="V499" s="233"/>
      <c r="W499" s="233"/>
      <c r="X499" s="233"/>
      <c r="Y499" s="233"/>
      <c r="Z499" s="233"/>
    </row>
    <row r="500" spans="7:26" ht="15.75" customHeight="1">
      <c r="G500" s="263"/>
      <c r="U500" s="232"/>
      <c r="V500" s="233"/>
      <c r="W500" s="233"/>
      <c r="X500" s="233"/>
      <c r="Y500" s="233"/>
      <c r="Z500" s="233"/>
    </row>
    <row r="501" spans="7:26" ht="15.75" customHeight="1">
      <c r="G501" s="263"/>
      <c r="U501" s="232"/>
      <c r="V501" s="233"/>
      <c r="W501" s="233"/>
      <c r="X501" s="233"/>
      <c r="Y501" s="233"/>
      <c r="Z501" s="233"/>
    </row>
    <row r="502" spans="7:26" ht="15.75" customHeight="1">
      <c r="G502" s="263"/>
      <c r="U502" s="232"/>
      <c r="V502" s="233"/>
      <c r="W502" s="233"/>
      <c r="X502" s="233"/>
      <c r="Y502" s="233"/>
      <c r="Z502" s="233"/>
    </row>
    <row r="503" spans="7:26" ht="15.75" customHeight="1">
      <c r="G503" s="263"/>
      <c r="U503" s="232"/>
      <c r="V503" s="233"/>
      <c r="W503" s="233"/>
      <c r="X503" s="233"/>
      <c r="Y503" s="233"/>
      <c r="Z503" s="233"/>
    </row>
    <row r="504" spans="7:26" ht="15.75" customHeight="1">
      <c r="G504" s="263"/>
      <c r="U504" s="232"/>
      <c r="V504" s="233"/>
      <c r="W504" s="233"/>
      <c r="X504" s="233"/>
      <c r="Y504" s="233"/>
      <c r="Z504" s="233"/>
    </row>
    <row r="505" spans="7:26" ht="15.75" customHeight="1">
      <c r="G505" s="263"/>
      <c r="U505" s="232"/>
      <c r="V505" s="233"/>
      <c r="W505" s="233"/>
      <c r="X505" s="233"/>
      <c r="Y505" s="233"/>
      <c r="Z505" s="233"/>
    </row>
    <row r="506" spans="7:26" ht="15.75" customHeight="1">
      <c r="G506" s="263"/>
      <c r="U506" s="232"/>
      <c r="V506" s="233"/>
      <c r="W506" s="233"/>
      <c r="X506" s="233"/>
      <c r="Y506" s="233"/>
      <c r="Z506" s="233"/>
    </row>
    <row r="507" spans="7:26" ht="15.75" customHeight="1">
      <c r="G507" s="263"/>
      <c r="U507" s="232"/>
      <c r="V507" s="233"/>
      <c r="W507" s="233"/>
      <c r="X507" s="233"/>
      <c r="Y507" s="233"/>
      <c r="Z507" s="233"/>
    </row>
    <row r="508" spans="7:26" ht="15.75" customHeight="1">
      <c r="G508" s="263"/>
      <c r="U508" s="232"/>
      <c r="V508" s="233"/>
      <c r="W508" s="233"/>
      <c r="X508" s="233"/>
      <c r="Y508" s="233"/>
      <c r="Z508" s="233"/>
    </row>
    <row r="509" spans="7:26" ht="15.75" customHeight="1">
      <c r="G509" s="263"/>
      <c r="U509" s="232"/>
      <c r="V509" s="233"/>
      <c r="W509" s="233"/>
      <c r="X509" s="233"/>
      <c r="Y509" s="233"/>
      <c r="Z509" s="233"/>
    </row>
    <row r="510" spans="7:26" ht="15.75" customHeight="1">
      <c r="G510" s="263"/>
      <c r="U510" s="232"/>
      <c r="V510" s="233"/>
      <c r="W510" s="233"/>
      <c r="X510" s="233"/>
      <c r="Y510" s="233"/>
      <c r="Z510" s="233"/>
    </row>
    <row r="511" spans="7:26" ht="15.75" customHeight="1">
      <c r="G511" s="263"/>
      <c r="U511" s="232"/>
      <c r="V511" s="233"/>
      <c r="W511" s="233"/>
      <c r="X511" s="233"/>
      <c r="Y511" s="233"/>
      <c r="Z511" s="233"/>
    </row>
    <row r="512" spans="7:26" ht="15.75" customHeight="1">
      <c r="G512" s="263"/>
      <c r="U512" s="232"/>
      <c r="V512" s="233"/>
      <c r="W512" s="233"/>
      <c r="X512" s="233"/>
      <c r="Y512" s="233"/>
      <c r="Z512" s="233"/>
    </row>
    <row r="513" spans="7:26" ht="15.75" customHeight="1">
      <c r="G513" s="263"/>
      <c r="U513" s="232"/>
      <c r="V513" s="233"/>
      <c r="W513" s="233"/>
      <c r="X513" s="233"/>
      <c r="Y513" s="233"/>
      <c r="Z513" s="233"/>
    </row>
    <row r="514" spans="7:26" ht="15.75" customHeight="1">
      <c r="G514" s="263"/>
      <c r="U514" s="232"/>
      <c r="V514" s="233"/>
      <c r="W514" s="233"/>
      <c r="X514" s="233"/>
      <c r="Y514" s="233"/>
      <c r="Z514" s="233"/>
    </row>
    <row r="515" spans="7:26" ht="15.75" customHeight="1">
      <c r="G515" s="263"/>
      <c r="U515" s="232"/>
      <c r="V515" s="233"/>
      <c r="W515" s="233"/>
      <c r="X515" s="233"/>
      <c r="Y515" s="233"/>
      <c r="Z515" s="233"/>
    </row>
    <row r="516" spans="7:26" ht="15.75" customHeight="1">
      <c r="G516" s="263"/>
      <c r="U516" s="232"/>
      <c r="V516" s="233"/>
      <c r="W516" s="233"/>
      <c r="X516" s="233"/>
      <c r="Y516" s="233"/>
      <c r="Z516" s="233"/>
    </row>
    <row r="517" spans="7:26" ht="15.75" customHeight="1">
      <c r="G517" s="263"/>
      <c r="U517" s="232"/>
      <c r="V517" s="233"/>
      <c r="W517" s="233"/>
      <c r="X517" s="233"/>
      <c r="Y517" s="233"/>
      <c r="Z517" s="233"/>
    </row>
    <row r="518" spans="7:26" ht="15.75" customHeight="1">
      <c r="G518" s="263"/>
      <c r="U518" s="232"/>
      <c r="V518" s="233"/>
      <c r="W518" s="233"/>
      <c r="X518" s="233"/>
      <c r="Y518" s="233"/>
      <c r="Z518" s="233"/>
    </row>
    <row r="519" spans="7:26" ht="15.75" customHeight="1">
      <c r="G519" s="263"/>
      <c r="U519" s="232"/>
      <c r="V519" s="233"/>
      <c r="W519" s="233"/>
      <c r="X519" s="233"/>
      <c r="Y519" s="233"/>
      <c r="Z519" s="233"/>
    </row>
    <row r="520" spans="7:26" ht="15.75" customHeight="1">
      <c r="G520" s="263"/>
      <c r="U520" s="232"/>
      <c r="V520" s="233"/>
      <c r="W520" s="233"/>
      <c r="X520" s="233"/>
      <c r="Y520" s="233"/>
      <c r="Z520" s="233"/>
    </row>
    <row r="521" spans="7:26" ht="15.75" customHeight="1">
      <c r="G521" s="263"/>
      <c r="U521" s="232"/>
      <c r="V521" s="233"/>
      <c r="W521" s="233"/>
      <c r="X521" s="233"/>
      <c r="Y521" s="233"/>
      <c r="Z521" s="233"/>
    </row>
    <row r="522" spans="7:26" ht="15.75" customHeight="1">
      <c r="G522" s="263"/>
      <c r="U522" s="232"/>
      <c r="V522" s="233"/>
      <c r="W522" s="233"/>
      <c r="X522" s="233"/>
      <c r="Y522" s="233"/>
      <c r="Z522" s="233"/>
    </row>
    <row r="523" spans="7:26" ht="15.75" customHeight="1">
      <c r="G523" s="263"/>
      <c r="U523" s="232"/>
      <c r="V523" s="233"/>
      <c r="W523" s="233"/>
      <c r="X523" s="233"/>
      <c r="Y523" s="233"/>
      <c r="Z523" s="233"/>
    </row>
    <row r="524" spans="7:26" ht="15.75" customHeight="1">
      <c r="G524" s="263"/>
      <c r="U524" s="232"/>
      <c r="V524" s="233"/>
      <c r="W524" s="233"/>
      <c r="X524" s="233"/>
      <c r="Y524" s="233"/>
      <c r="Z524" s="233"/>
    </row>
    <row r="525" spans="7:26" ht="15.75" customHeight="1">
      <c r="G525" s="263"/>
      <c r="U525" s="232"/>
      <c r="V525" s="233"/>
      <c r="W525" s="233"/>
      <c r="X525" s="233"/>
      <c r="Y525" s="233"/>
      <c r="Z525" s="233"/>
    </row>
    <row r="526" spans="7:26" ht="15.75" customHeight="1">
      <c r="G526" s="263"/>
      <c r="U526" s="232"/>
      <c r="V526" s="233"/>
      <c r="W526" s="233"/>
      <c r="X526" s="233"/>
      <c r="Y526" s="233"/>
      <c r="Z526" s="233"/>
    </row>
    <row r="527" spans="7:26" ht="15.75" customHeight="1">
      <c r="G527" s="263"/>
      <c r="U527" s="232"/>
      <c r="V527" s="233"/>
      <c r="W527" s="233"/>
      <c r="X527" s="233"/>
      <c r="Y527" s="233"/>
      <c r="Z527" s="233"/>
    </row>
    <row r="528" spans="7:26" ht="15.75" customHeight="1">
      <c r="G528" s="263"/>
      <c r="U528" s="232"/>
      <c r="V528" s="233"/>
      <c r="W528" s="233"/>
      <c r="X528" s="233"/>
      <c r="Y528" s="233"/>
      <c r="Z528" s="233"/>
    </row>
    <row r="529" spans="7:26" ht="15.75" customHeight="1">
      <c r="G529" s="263"/>
      <c r="U529" s="232"/>
      <c r="V529" s="233"/>
      <c r="W529" s="233"/>
      <c r="X529" s="233"/>
      <c r="Y529" s="233"/>
      <c r="Z529" s="233"/>
    </row>
    <row r="530" spans="7:26" ht="15.75" customHeight="1">
      <c r="G530" s="263"/>
      <c r="U530" s="232"/>
      <c r="V530" s="233"/>
      <c r="W530" s="233"/>
      <c r="X530" s="233"/>
      <c r="Y530" s="233"/>
      <c r="Z530" s="233"/>
    </row>
    <row r="531" spans="7:26" ht="15.75" customHeight="1">
      <c r="G531" s="263"/>
      <c r="U531" s="232"/>
      <c r="V531" s="233"/>
      <c r="W531" s="233"/>
      <c r="X531" s="233"/>
      <c r="Y531" s="233"/>
      <c r="Z531" s="233"/>
    </row>
    <row r="532" spans="7:26" ht="15.75" customHeight="1">
      <c r="G532" s="263"/>
      <c r="U532" s="232"/>
      <c r="V532" s="233"/>
      <c r="W532" s="233"/>
      <c r="X532" s="233"/>
      <c r="Y532" s="233"/>
      <c r="Z532" s="233"/>
    </row>
    <row r="533" spans="7:26" ht="15.75" customHeight="1">
      <c r="G533" s="263"/>
      <c r="U533" s="232"/>
      <c r="V533" s="233"/>
      <c r="W533" s="233"/>
      <c r="X533" s="233"/>
      <c r="Y533" s="233"/>
      <c r="Z533" s="233"/>
    </row>
    <row r="534" spans="7:26" ht="15.75" customHeight="1">
      <c r="G534" s="263"/>
      <c r="U534" s="232"/>
      <c r="V534" s="233"/>
      <c r="W534" s="233"/>
      <c r="X534" s="233"/>
      <c r="Y534" s="233"/>
      <c r="Z534" s="233"/>
    </row>
    <row r="535" spans="7:26" ht="15.75" customHeight="1">
      <c r="G535" s="263"/>
      <c r="U535" s="232"/>
      <c r="V535" s="233"/>
      <c r="W535" s="233"/>
      <c r="X535" s="233"/>
      <c r="Y535" s="233"/>
      <c r="Z535" s="233"/>
    </row>
    <row r="536" spans="7:26" ht="15.75" customHeight="1">
      <c r="G536" s="263"/>
      <c r="U536" s="232"/>
      <c r="V536" s="233"/>
      <c r="W536" s="233"/>
      <c r="X536" s="233"/>
      <c r="Y536" s="233"/>
      <c r="Z536" s="233"/>
    </row>
    <row r="537" spans="7:26" ht="15.75" customHeight="1">
      <c r="G537" s="263"/>
      <c r="U537" s="232"/>
      <c r="V537" s="233"/>
      <c r="W537" s="233"/>
      <c r="X537" s="233"/>
      <c r="Y537" s="233"/>
      <c r="Z537" s="233"/>
    </row>
    <row r="538" spans="7:26" ht="15.75" customHeight="1">
      <c r="G538" s="263"/>
      <c r="U538" s="232"/>
      <c r="V538" s="233"/>
      <c r="W538" s="233"/>
      <c r="X538" s="233"/>
      <c r="Y538" s="233"/>
      <c r="Z538" s="233"/>
    </row>
    <row r="539" spans="7:26" ht="15.75" customHeight="1">
      <c r="G539" s="263"/>
      <c r="U539" s="232"/>
      <c r="V539" s="233"/>
      <c r="W539" s="233"/>
      <c r="X539" s="233"/>
      <c r="Y539" s="233"/>
      <c r="Z539" s="233"/>
    </row>
    <row r="540" spans="7:26" ht="15.75" customHeight="1">
      <c r="G540" s="263"/>
      <c r="U540" s="232"/>
      <c r="V540" s="233"/>
      <c r="W540" s="233"/>
      <c r="X540" s="233"/>
      <c r="Y540" s="233"/>
      <c r="Z540" s="233"/>
    </row>
    <row r="541" spans="7:26" ht="15.75" customHeight="1">
      <c r="G541" s="263"/>
      <c r="U541" s="232"/>
      <c r="V541" s="233"/>
      <c r="W541" s="233"/>
      <c r="X541" s="233"/>
      <c r="Y541" s="233"/>
      <c r="Z541" s="233"/>
    </row>
    <row r="542" spans="7:26" ht="15.75" customHeight="1">
      <c r="G542" s="263"/>
      <c r="U542" s="232"/>
      <c r="V542" s="233"/>
      <c r="W542" s="233"/>
      <c r="X542" s="233"/>
      <c r="Y542" s="233"/>
      <c r="Z542" s="233"/>
    </row>
    <row r="543" spans="7:26" ht="15.75" customHeight="1">
      <c r="G543" s="263"/>
      <c r="U543" s="232"/>
      <c r="V543" s="233"/>
      <c r="W543" s="233"/>
      <c r="X543" s="233"/>
      <c r="Y543" s="233"/>
      <c r="Z543" s="233"/>
    </row>
    <row r="544" spans="7:26" ht="15.75" customHeight="1">
      <c r="G544" s="263"/>
      <c r="U544" s="232"/>
      <c r="V544" s="233"/>
      <c r="W544" s="233"/>
      <c r="X544" s="233"/>
      <c r="Y544" s="233"/>
      <c r="Z544" s="233"/>
    </row>
    <row r="545" spans="7:26" ht="15.75" customHeight="1">
      <c r="G545" s="263"/>
      <c r="U545" s="232"/>
      <c r="V545" s="233"/>
      <c r="W545" s="233"/>
      <c r="X545" s="233"/>
      <c r="Y545" s="233"/>
      <c r="Z545" s="233"/>
    </row>
    <row r="546" spans="7:26" ht="15.75" customHeight="1">
      <c r="G546" s="263"/>
      <c r="U546" s="232"/>
      <c r="V546" s="233"/>
      <c r="W546" s="233"/>
      <c r="X546" s="233"/>
      <c r="Y546" s="233"/>
      <c r="Z546" s="233"/>
    </row>
    <row r="547" spans="7:26" ht="15.75" customHeight="1">
      <c r="G547" s="263"/>
      <c r="U547" s="232"/>
      <c r="V547" s="233"/>
      <c r="W547" s="233"/>
      <c r="X547" s="233"/>
      <c r="Y547" s="233"/>
      <c r="Z547" s="233"/>
    </row>
    <row r="548" spans="7:26" ht="15.75" customHeight="1">
      <c r="G548" s="263"/>
      <c r="U548" s="232"/>
      <c r="V548" s="233"/>
      <c r="W548" s="233"/>
      <c r="X548" s="233"/>
      <c r="Y548" s="233"/>
      <c r="Z548" s="233"/>
    </row>
    <row r="549" spans="7:26" ht="15.75" customHeight="1">
      <c r="G549" s="263"/>
      <c r="U549" s="232"/>
      <c r="V549" s="233"/>
      <c r="W549" s="233"/>
      <c r="X549" s="233"/>
      <c r="Y549" s="233"/>
      <c r="Z549" s="233"/>
    </row>
    <row r="550" spans="7:26" ht="15.75" customHeight="1">
      <c r="G550" s="263"/>
      <c r="U550" s="232"/>
      <c r="V550" s="233"/>
      <c r="W550" s="233"/>
      <c r="X550" s="233"/>
      <c r="Y550" s="233"/>
      <c r="Z550" s="233"/>
    </row>
    <row r="551" spans="7:26" ht="15.75" customHeight="1">
      <c r="G551" s="263"/>
      <c r="U551" s="232"/>
      <c r="V551" s="233"/>
      <c r="W551" s="233"/>
      <c r="X551" s="233"/>
      <c r="Y551" s="233"/>
      <c r="Z551" s="233"/>
    </row>
    <row r="552" spans="7:26" ht="15.75" customHeight="1">
      <c r="G552" s="263"/>
      <c r="U552" s="232"/>
      <c r="V552" s="233"/>
      <c r="W552" s="233"/>
      <c r="X552" s="233"/>
      <c r="Y552" s="233"/>
      <c r="Z552" s="233"/>
    </row>
    <row r="553" spans="7:26" ht="15.75" customHeight="1">
      <c r="G553" s="263"/>
      <c r="U553" s="232"/>
      <c r="V553" s="233"/>
      <c r="W553" s="233"/>
      <c r="X553" s="233"/>
      <c r="Y553" s="233"/>
      <c r="Z553" s="233"/>
    </row>
    <row r="554" spans="7:26" ht="15.75" customHeight="1">
      <c r="G554" s="263"/>
      <c r="U554" s="232"/>
      <c r="V554" s="233"/>
      <c r="W554" s="233"/>
      <c r="X554" s="233"/>
      <c r="Y554" s="233"/>
      <c r="Z554" s="233"/>
    </row>
    <row r="555" spans="7:26" ht="15.75" customHeight="1">
      <c r="G555" s="263"/>
      <c r="U555" s="232"/>
      <c r="V555" s="233"/>
      <c r="W555" s="233"/>
      <c r="X555" s="233"/>
      <c r="Y555" s="233"/>
      <c r="Z555" s="233"/>
    </row>
    <row r="556" spans="7:26" ht="15.75" customHeight="1">
      <c r="G556" s="263"/>
      <c r="U556" s="232"/>
      <c r="V556" s="233"/>
      <c r="W556" s="233"/>
      <c r="X556" s="233"/>
      <c r="Y556" s="233"/>
      <c r="Z556" s="233"/>
    </row>
    <row r="557" spans="7:26" ht="15.75" customHeight="1">
      <c r="G557" s="263"/>
      <c r="U557" s="232"/>
      <c r="V557" s="233"/>
      <c r="W557" s="233"/>
      <c r="X557" s="233"/>
      <c r="Y557" s="233"/>
      <c r="Z557" s="233"/>
    </row>
    <row r="558" spans="7:26" ht="15.75" customHeight="1">
      <c r="G558" s="263"/>
      <c r="U558" s="232"/>
      <c r="V558" s="233"/>
      <c r="W558" s="233"/>
      <c r="X558" s="233"/>
      <c r="Y558" s="233"/>
      <c r="Z558" s="233"/>
    </row>
    <row r="559" spans="7:26" ht="15.75" customHeight="1">
      <c r="G559" s="263"/>
      <c r="U559" s="232"/>
      <c r="V559" s="233"/>
      <c r="W559" s="233"/>
      <c r="X559" s="233"/>
      <c r="Y559" s="233"/>
      <c r="Z559" s="233"/>
    </row>
    <row r="560" spans="7:26" ht="15.75" customHeight="1">
      <c r="G560" s="263"/>
      <c r="U560" s="232"/>
      <c r="V560" s="233"/>
      <c r="W560" s="233"/>
      <c r="X560" s="233"/>
      <c r="Y560" s="233"/>
      <c r="Z560" s="233"/>
    </row>
    <row r="561" spans="7:26" ht="15.75" customHeight="1">
      <c r="G561" s="263"/>
      <c r="U561" s="232"/>
      <c r="V561" s="233"/>
      <c r="W561" s="233"/>
      <c r="X561" s="233"/>
      <c r="Y561" s="233"/>
      <c r="Z561" s="233"/>
    </row>
    <row r="562" spans="7:26" ht="15.75" customHeight="1">
      <c r="G562" s="263"/>
      <c r="U562" s="232"/>
      <c r="V562" s="233"/>
      <c r="W562" s="233"/>
      <c r="X562" s="233"/>
      <c r="Y562" s="233"/>
      <c r="Z562" s="233"/>
    </row>
    <row r="563" spans="7:26" ht="15.75" customHeight="1">
      <c r="G563" s="263"/>
      <c r="U563" s="232"/>
      <c r="V563" s="233"/>
      <c r="W563" s="233"/>
      <c r="X563" s="233"/>
      <c r="Y563" s="233"/>
      <c r="Z563" s="233"/>
    </row>
    <row r="564" spans="7:26" ht="15.75" customHeight="1">
      <c r="G564" s="263"/>
      <c r="U564" s="232"/>
      <c r="V564" s="233"/>
      <c r="W564" s="233"/>
      <c r="X564" s="233"/>
      <c r="Y564" s="233"/>
      <c r="Z564" s="233"/>
    </row>
    <row r="565" spans="7:26" ht="15.75" customHeight="1">
      <c r="G565" s="263"/>
      <c r="U565" s="232"/>
      <c r="V565" s="233"/>
      <c r="W565" s="233"/>
      <c r="X565" s="233"/>
      <c r="Y565" s="233"/>
      <c r="Z565" s="233"/>
    </row>
    <row r="566" spans="7:26" ht="15.75" customHeight="1">
      <c r="G566" s="263"/>
      <c r="U566" s="232"/>
      <c r="V566" s="233"/>
      <c r="W566" s="233"/>
      <c r="X566" s="233"/>
      <c r="Y566" s="233"/>
      <c r="Z566" s="233"/>
    </row>
    <row r="567" spans="7:26" ht="15.75" customHeight="1">
      <c r="G567" s="263"/>
      <c r="U567" s="232"/>
      <c r="V567" s="233"/>
      <c r="W567" s="233"/>
      <c r="X567" s="233"/>
      <c r="Y567" s="233"/>
      <c r="Z567" s="233"/>
    </row>
    <row r="568" spans="7:26" ht="15.75" customHeight="1">
      <c r="G568" s="263"/>
      <c r="U568" s="232"/>
      <c r="V568" s="233"/>
      <c r="W568" s="233"/>
      <c r="X568" s="233"/>
      <c r="Y568" s="233"/>
      <c r="Z568" s="233"/>
    </row>
    <row r="569" spans="7:26" ht="15.75" customHeight="1">
      <c r="G569" s="263"/>
      <c r="U569" s="232"/>
      <c r="V569" s="233"/>
      <c r="W569" s="233"/>
      <c r="X569" s="233"/>
      <c r="Y569" s="233"/>
      <c r="Z569" s="233"/>
    </row>
    <row r="570" spans="7:26" ht="15.75" customHeight="1">
      <c r="G570" s="263"/>
      <c r="U570" s="232"/>
      <c r="V570" s="233"/>
      <c r="W570" s="233"/>
      <c r="X570" s="233"/>
      <c r="Y570" s="233"/>
      <c r="Z570" s="233"/>
    </row>
    <row r="571" spans="7:26" ht="15.75" customHeight="1">
      <c r="G571" s="263"/>
      <c r="U571" s="232"/>
      <c r="V571" s="233"/>
      <c r="W571" s="233"/>
      <c r="X571" s="233"/>
      <c r="Y571" s="233"/>
      <c r="Z571" s="233"/>
    </row>
    <row r="572" spans="7:26" ht="15.75" customHeight="1">
      <c r="G572" s="263"/>
      <c r="U572" s="232"/>
      <c r="V572" s="233"/>
      <c r="W572" s="233"/>
      <c r="X572" s="233"/>
      <c r="Y572" s="233"/>
      <c r="Z572" s="233"/>
    </row>
    <row r="573" spans="7:26" ht="15.75" customHeight="1">
      <c r="G573" s="263"/>
      <c r="U573" s="232"/>
      <c r="V573" s="233"/>
      <c r="W573" s="233"/>
      <c r="X573" s="233"/>
      <c r="Y573" s="233"/>
      <c r="Z573" s="233"/>
    </row>
    <row r="574" spans="7:26" ht="15.75" customHeight="1">
      <c r="G574" s="263"/>
      <c r="U574" s="232"/>
      <c r="V574" s="233"/>
      <c r="W574" s="233"/>
      <c r="X574" s="233"/>
      <c r="Y574" s="233"/>
      <c r="Z574" s="233"/>
    </row>
    <row r="575" spans="7:26" ht="15.75" customHeight="1">
      <c r="G575" s="263"/>
      <c r="U575" s="232"/>
      <c r="V575" s="233"/>
      <c r="W575" s="233"/>
      <c r="X575" s="233"/>
      <c r="Y575" s="233"/>
      <c r="Z575" s="233"/>
    </row>
    <row r="576" spans="7:26" ht="15.75" customHeight="1">
      <c r="G576" s="263"/>
      <c r="U576" s="232"/>
      <c r="V576" s="233"/>
      <c r="W576" s="233"/>
      <c r="X576" s="233"/>
      <c r="Y576" s="233"/>
      <c r="Z576" s="233"/>
    </row>
    <row r="577" spans="7:26" ht="15.75" customHeight="1">
      <c r="G577" s="263"/>
      <c r="U577" s="232"/>
      <c r="V577" s="233"/>
      <c r="W577" s="233"/>
      <c r="X577" s="233"/>
      <c r="Y577" s="233"/>
      <c r="Z577" s="233"/>
    </row>
    <row r="578" spans="7:26" ht="15.75" customHeight="1">
      <c r="G578" s="263"/>
      <c r="U578" s="232"/>
      <c r="V578" s="233"/>
      <c r="W578" s="233"/>
      <c r="X578" s="233"/>
      <c r="Y578" s="233"/>
      <c r="Z578" s="233"/>
    </row>
    <row r="579" spans="7:26" ht="15.75" customHeight="1">
      <c r="G579" s="263"/>
      <c r="U579" s="232"/>
      <c r="V579" s="233"/>
      <c r="W579" s="233"/>
      <c r="X579" s="233"/>
      <c r="Y579" s="233"/>
      <c r="Z579" s="233"/>
    </row>
    <row r="580" spans="7:26" ht="15.75" customHeight="1">
      <c r="G580" s="263"/>
      <c r="U580" s="232"/>
      <c r="V580" s="233"/>
      <c r="W580" s="233"/>
      <c r="X580" s="233"/>
      <c r="Y580" s="233"/>
      <c r="Z580" s="233"/>
    </row>
    <row r="581" spans="7:26" ht="15.75" customHeight="1">
      <c r="G581" s="263"/>
      <c r="U581" s="232"/>
      <c r="V581" s="233"/>
      <c r="W581" s="233"/>
      <c r="X581" s="233"/>
      <c r="Y581" s="233"/>
      <c r="Z581" s="233"/>
    </row>
    <row r="582" spans="7:26" ht="15.75" customHeight="1">
      <c r="G582" s="263"/>
      <c r="U582" s="232"/>
      <c r="V582" s="233"/>
      <c r="W582" s="233"/>
      <c r="X582" s="233"/>
      <c r="Y582" s="233"/>
      <c r="Z582" s="233"/>
    </row>
    <row r="583" spans="7:26" ht="15.75" customHeight="1">
      <c r="G583" s="263"/>
      <c r="U583" s="232"/>
      <c r="V583" s="233"/>
      <c r="W583" s="233"/>
      <c r="X583" s="233"/>
      <c r="Y583" s="233"/>
      <c r="Z583" s="233"/>
    </row>
    <row r="584" spans="7:26" ht="15.75" customHeight="1">
      <c r="G584" s="263"/>
      <c r="U584" s="232"/>
      <c r="V584" s="233"/>
      <c r="W584" s="233"/>
      <c r="X584" s="233"/>
      <c r="Y584" s="233"/>
      <c r="Z584" s="233"/>
    </row>
    <row r="585" spans="7:26" ht="15.75" customHeight="1">
      <c r="G585" s="263"/>
      <c r="U585" s="232"/>
      <c r="V585" s="233"/>
      <c r="W585" s="233"/>
      <c r="X585" s="233"/>
      <c r="Y585" s="233"/>
      <c r="Z585" s="233"/>
    </row>
    <row r="586" spans="7:26" ht="15.75" customHeight="1">
      <c r="G586" s="263"/>
      <c r="U586" s="232"/>
      <c r="V586" s="233"/>
      <c r="W586" s="233"/>
      <c r="X586" s="233"/>
      <c r="Y586" s="233"/>
      <c r="Z586" s="233"/>
    </row>
    <row r="587" spans="7:26" ht="15.75" customHeight="1">
      <c r="G587" s="263"/>
      <c r="U587" s="232"/>
      <c r="V587" s="233"/>
      <c r="W587" s="233"/>
      <c r="X587" s="233"/>
      <c r="Y587" s="233"/>
      <c r="Z587" s="233"/>
    </row>
    <row r="588" spans="7:26" ht="15.75" customHeight="1">
      <c r="G588" s="263"/>
      <c r="U588" s="232"/>
      <c r="V588" s="233"/>
      <c r="W588" s="233"/>
      <c r="X588" s="233"/>
      <c r="Y588" s="233"/>
      <c r="Z588" s="233"/>
    </row>
    <row r="589" spans="7:26" ht="15.75" customHeight="1">
      <c r="G589" s="263"/>
      <c r="U589" s="232"/>
      <c r="V589" s="233"/>
      <c r="W589" s="233"/>
      <c r="X589" s="233"/>
      <c r="Y589" s="233"/>
      <c r="Z589" s="233"/>
    </row>
    <row r="590" spans="7:26" ht="15.75" customHeight="1">
      <c r="G590" s="263"/>
      <c r="U590" s="232"/>
      <c r="V590" s="233"/>
      <c r="W590" s="233"/>
      <c r="X590" s="233"/>
      <c r="Y590" s="233"/>
      <c r="Z590" s="233"/>
    </row>
    <row r="591" spans="7:26" ht="15.75" customHeight="1">
      <c r="G591" s="263"/>
      <c r="U591" s="232"/>
      <c r="V591" s="233"/>
      <c r="W591" s="233"/>
      <c r="X591" s="233"/>
      <c r="Y591" s="233"/>
      <c r="Z591" s="233"/>
    </row>
    <row r="592" spans="7:26" ht="15.75" customHeight="1">
      <c r="G592" s="263"/>
      <c r="U592" s="232"/>
      <c r="V592" s="233"/>
      <c r="W592" s="233"/>
      <c r="X592" s="233"/>
      <c r="Y592" s="233"/>
      <c r="Z592" s="233"/>
    </row>
    <row r="593" spans="7:26" ht="15.75" customHeight="1">
      <c r="G593" s="263"/>
      <c r="U593" s="232"/>
      <c r="V593" s="233"/>
      <c r="W593" s="233"/>
      <c r="X593" s="233"/>
      <c r="Y593" s="233"/>
      <c r="Z593" s="233"/>
    </row>
    <row r="594" spans="7:26" ht="15.75" customHeight="1">
      <c r="G594" s="263"/>
      <c r="U594" s="232"/>
      <c r="V594" s="233"/>
      <c r="W594" s="233"/>
      <c r="X594" s="233"/>
      <c r="Y594" s="233"/>
      <c r="Z594" s="233"/>
    </row>
    <row r="595" spans="7:26" ht="15.75" customHeight="1">
      <c r="G595" s="263"/>
      <c r="U595" s="232"/>
      <c r="V595" s="233"/>
      <c r="W595" s="233"/>
      <c r="X595" s="233"/>
      <c r="Y595" s="233"/>
      <c r="Z595" s="233"/>
    </row>
    <row r="596" spans="7:26" ht="15.75" customHeight="1">
      <c r="G596" s="263"/>
      <c r="U596" s="232"/>
      <c r="V596" s="233"/>
      <c r="W596" s="233"/>
      <c r="X596" s="233"/>
      <c r="Y596" s="233"/>
      <c r="Z596" s="233"/>
    </row>
    <row r="597" spans="7:26" ht="15.75" customHeight="1">
      <c r="G597" s="263"/>
      <c r="U597" s="232"/>
      <c r="V597" s="233"/>
      <c r="W597" s="233"/>
      <c r="X597" s="233"/>
      <c r="Y597" s="233"/>
      <c r="Z597" s="233"/>
    </row>
    <row r="598" spans="7:26" ht="15.75" customHeight="1">
      <c r="G598" s="263"/>
      <c r="U598" s="232"/>
      <c r="V598" s="233"/>
      <c r="W598" s="233"/>
      <c r="X598" s="233"/>
      <c r="Y598" s="233"/>
      <c r="Z598" s="233"/>
    </row>
    <row r="599" spans="7:26" ht="15.75" customHeight="1">
      <c r="G599" s="263"/>
      <c r="U599" s="232"/>
      <c r="V599" s="233"/>
      <c r="W599" s="233"/>
      <c r="X599" s="233"/>
      <c r="Y599" s="233"/>
      <c r="Z599" s="233"/>
    </row>
    <row r="600" spans="7:26" ht="15.75" customHeight="1">
      <c r="G600" s="263"/>
      <c r="U600" s="232"/>
      <c r="V600" s="233"/>
      <c r="W600" s="233"/>
      <c r="X600" s="233"/>
      <c r="Y600" s="233"/>
      <c r="Z600" s="233"/>
    </row>
    <row r="601" spans="7:26" ht="15.75" customHeight="1">
      <c r="G601" s="263"/>
      <c r="U601" s="232"/>
      <c r="V601" s="233"/>
      <c r="W601" s="233"/>
      <c r="X601" s="233"/>
      <c r="Y601" s="233"/>
      <c r="Z601" s="233"/>
    </row>
    <row r="602" spans="7:26" ht="15.75" customHeight="1">
      <c r="G602" s="263"/>
      <c r="U602" s="232"/>
      <c r="V602" s="233"/>
      <c r="W602" s="233"/>
      <c r="X602" s="233"/>
      <c r="Y602" s="233"/>
      <c r="Z602" s="233"/>
    </row>
    <row r="603" spans="7:26" ht="15.75" customHeight="1">
      <c r="G603" s="263"/>
      <c r="U603" s="232"/>
      <c r="V603" s="233"/>
      <c r="W603" s="233"/>
      <c r="X603" s="233"/>
      <c r="Y603" s="233"/>
      <c r="Z603" s="233"/>
    </row>
    <row r="604" spans="7:26" ht="15.75" customHeight="1">
      <c r="G604" s="263"/>
      <c r="U604" s="232"/>
      <c r="V604" s="233"/>
      <c r="W604" s="233"/>
      <c r="X604" s="233"/>
      <c r="Y604" s="233"/>
      <c r="Z604" s="233"/>
    </row>
    <row r="605" spans="7:26" ht="15.75" customHeight="1">
      <c r="G605" s="263"/>
      <c r="U605" s="232"/>
      <c r="V605" s="233"/>
      <c r="W605" s="233"/>
      <c r="X605" s="233"/>
      <c r="Y605" s="233"/>
      <c r="Z605" s="233"/>
    </row>
    <row r="606" spans="7:26" ht="15.75" customHeight="1">
      <c r="G606" s="263"/>
      <c r="U606" s="232"/>
      <c r="V606" s="233"/>
      <c r="W606" s="233"/>
      <c r="X606" s="233"/>
      <c r="Y606" s="233"/>
      <c r="Z606" s="233"/>
    </row>
    <row r="607" spans="7:26" ht="15.75" customHeight="1">
      <c r="G607" s="263"/>
      <c r="U607" s="232"/>
      <c r="V607" s="233"/>
      <c r="W607" s="233"/>
      <c r="X607" s="233"/>
      <c r="Y607" s="233"/>
      <c r="Z607" s="233"/>
    </row>
    <row r="608" spans="7:26" ht="15.75" customHeight="1">
      <c r="G608" s="263"/>
      <c r="U608" s="232"/>
      <c r="V608" s="233"/>
      <c r="W608" s="233"/>
      <c r="X608" s="233"/>
      <c r="Y608" s="233"/>
      <c r="Z608" s="233"/>
    </row>
    <row r="609" spans="7:26" ht="15.75" customHeight="1">
      <c r="G609" s="263"/>
      <c r="U609" s="232"/>
      <c r="V609" s="233"/>
      <c r="W609" s="233"/>
      <c r="X609" s="233"/>
      <c r="Y609" s="233"/>
      <c r="Z609" s="233"/>
    </row>
    <row r="610" spans="7:26" ht="15.75" customHeight="1">
      <c r="G610" s="263"/>
      <c r="U610" s="232"/>
      <c r="V610" s="233"/>
      <c r="W610" s="233"/>
      <c r="X610" s="233"/>
      <c r="Y610" s="233"/>
      <c r="Z610" s="233"/>
    </row>
    <row r="611" spans="7:26" ht="15.75" customHeight="1">
      <c r="G611" s="263"/>
      <c r="U611" s="232"/>
      <c r="V611" s="233"/>
      <c r="W611" s="233"/>
      <c r="X611" s="233"/>
      <c r="Y611" s="233"/>
      <c r="Z611" s="233"/>
    </row>
    <row r="612" spans="7:26" ht="15.75" customHeight="1">
      <c r="G612" s="263"/>
      <c r="U612" s="232"/>
      <c r="V612" s="233"/>
      <c r="W612" s="233"/>
      <c r="X612" s="233"/>
      <c r="Y612" s="233"/>
      <c r="Z612" s="233"/>
    </row>
    <row r="613" spans="7:26" ht="15.75" customHeight="1">
      <c r="G613" s="263"/>
      <c r="U613" s="232"/>
      <c r="V613" s="233"/>
      <c r="W613" s="233"/>
      <c r="X613" s="233"/>
      <c r="Y613" s="233"/>
      <c r="Z613" s="233"/>
    </row>
    <row r="614" spans="7:26" ht="15.75" customHeight="1">
      <c r="G614" s="263"/>
      <c r="U614" s="232"/>
      <c r="V614" s="233"/>
      <c r="W614" s="233"/>
      <c r="X614" s="233"/>
      <c r="Y614" s="233"/>
      <c r="Z614" s="233"/>
    </row>
    <row r="615" spans="7:26" ht="15.75" customHeight="1">
      <c r="G615" s="263"/>
      <c r="U615" s="232"/>
      <c r="V615" s="233"/>
      <c r="W615" s="233"/>
      <c r="X615" s="233"/>
      <c r="Y615" s="233"/>
      <c r="Z615" s="233"/>
    </row>
    <row r="616" spans="7:26" ht="15.75" customHeight="1">
      <c r="G616" s="263"/>
      <c r="U616" s="232"/>
      <c r="V616" s="233"/>
      <c r="W616" s="233"/>
      <c r="X616" s="233"/>
      <c r="Y616" s="233"/>
      <c r="Z616" s="233"/>
    </row>
    <row r="617" spans="7:26" ht="15.75" customHeight="1">
      <c r="G617" s="263"/>
      <c r="U617" s="232"/>
      <c r="V617" s="233"/>
      <c r="W617" s="233"/>
      <c r="X617" s="233"/>
      <c r="Y617" s="233"/>
      <c r="Z617" s="233"/>
    </row>
    <row r="618" spans="7:26" ht="15.75" customHeight="1">
      <c r="G618" s="263"/>
      <c r="U618" s="232"/>
      <c r="V618" s="233"/>
      <c r="W618" s="233"/>
      <c r="X618" s="233"/>
      <c r="Y618" s="233"/>
      <c r="Z618" s="233"/>
    </row>
    <row r="619" spans="7:26" ht="15.75" customHeight="1">
      <c r="G619" s="263"/>
      <c r="U619" s="232"/>
      <c r="V619" s="233"/>
      <c r="W619" s="233"/>
      <c r="X619" s="233"/>
      <c r="Y619" s="233"/>
      <c r="Z619" s="233"/>
    </row>
    <row r="620" spans="7:26" ht="15.75" customHeight="1">
      <c r="G620" s="263"/>
      <c r="U620" s="232"/>
      <c r="V620" s="233"/>
      <c r="W620" s="233"/>
      <c r="X620" s="233"/>
      <c r="Y620" s="233"/>
      <c r="Z620" s="233"/>
    </row>
    <row r="621" spans="7:26" ht="15.75" customHeight="1">
      <c r="G621" s="263"/>
      <c r="U621" s="232"/>
      <c r="V621" s="233"/>
      <c r="W621" s="233"/>
      <c r="X621" s="233"/>
      <c r="Y621" s="233"/>
      <c r="Z621" s="233"/>
    </row>
    <row r="622" spans="7:26" ht="15.75" customHeight="1">
      <c r="G622" s="263"/>
      <c r="U622" s="232"/>
      <c r="V622" s="233"/>
      <c r="W622" s="233"/>
      <c r="X622" s="233"/>
      <c r="Y622" s="233"/>
      <c r="Z622" s="233"/>
    </row>
    <row r="623" spans="7:26" ht="15.75" customHeight="1">
      <c r="G623" s="263"/>
      <c r="U623" s="232"/>
      <c r="V623" s="233"/>
      <c r="W623" s="233"/>
      <c r="X623" s="233"/>
      <c r="Y623" s="233"/>
      <c r="Z623" s="233"/>
    </row>
    <row r="624" spans="7:26" ht="15.75" customHeight="1">
      <c r="G624" s="263"/>
      <c r="U624" s="232"/>
      <c r="V624" s="233"/>
      <c r="W624" s="233"/>
      <c r="X624" s="233"/>
      <c r="Y624" s="233"/>
      <c r="Z624" s="233"/>
    </row>
    <row r="625" spans="7:26" ht="15.75" customHeight="1">
      <c r="G625" s="263"/>
      <c r="U625" s="232"/>
      <c r="V625" s="233"/>
      <c r="W625" s="233"/>
      <c r="X625" s="233"/>
      <c r="Y625" s="233"/>
      <c r="Z625" s="233"/>
    </row>
    <row r="626" spans="7:26" ht="15.75" customHeight="1">
      <c r="G626" s="263"/>
      <c r="U626" s="232"/>
      <c r="V626" s="233"/>
      <c r="W626" s="233"/>
      <c r="X626" s="233"/>
      <c r="Y626" s="233"/>
      <c r="Z626" s="233"/>
    </row>
    <row r="627" spans="7:26" ht="15.75" customHeight="1">
      <c r="G627" s="263"/>
      <c r="U627" s="232"/>
      <c r="V627" s="233"/>
      <c r="W627" s="233"/>
      <c r="X627" s="233"/>
      <c r="Y627" s="233"/>
      <c r="Z627" s="233"/>
    </row>
    <row r="628" spans="7:26" ht="15.75" customHeight="1">
      <c r="G628" s="263"/>
      <c r="U628" s="232"/>
      <c r="V628" s="233"/>
      <c r="W628" s="233"/>
      <c r="X628" s="233"/>
      <c r="Y628" s="233"/>
      <c r="Z628" s="233"/>
    </row>
    <row r="629" spans="7:26" ht="15.75" customHeight="1">
      <c r="G629" s="263"/>
      <c r="U629" s="232"/>
      <c r="V629" s="233"/>
      <c r="W629" s="233"/>
      <c r="X629" s="233"/>
      <c r="Y629" s="233"/>
      <c r="Z629" s="233"/>
    </row>
    <row r="630" spans="7:26" ht="15.75" customHeight="1">
      <c r="G630" s="263"/>
      <c r="U630" s="232"/>
      <c r="V630" s="233"/>
      <c r="W630" s="233"/>
      <c r="X630" s="233"/>
      <c r="Y630" s="233"/>
      <c r="Z630" s="233"/>
    </row>
    <row r="631" spans="7:26" ht="15.75" customHeight="1">
      <c r="G631" s="263"/>
      <c r="U631" s="232"/>
      <c r="V631" s="233"/>
      <c r="W631" s="233"/>
      <c r="X631" s="233"/>
      <c r="Y631" s="233"/>
      <c r="Z631" s="233"/>
    </row>
    <row r="632" spans="7:26" ht="15.75" customHeight="1">
      <c r="G632" s="263"/>
      <c r="U632" s="232"/>
      <c r="V632" s="233"/>
      <c r="W632" s="233"/>
      <c r="X632" s="233"/>
      <c r="Y632" s="233"/>
      <c r="Z632" s="233"/>
    </row>
    <row r="633" spans="7:26" ht="15.75" customHeight="1">
      <c r="G633" s="263"/>
      <c r="U633" s="232"/>
      <c r="V633" s="233"/>
      <c r="W633" s="233"/>
      <c r="X633" s="233"/>
      <c r="Y633" s="233"/>
      <c r="Z633" s="233"/>
    </row>
    <row r="634" spans="7:26" ht="15.75" customHeight="1">
      <c r="G634" s="263"/>
      <c r="U634" s="232"/>
      <c r="V634" s="233"/>
      <c r="W634" s="233"/>
      <c r="X634" s="233"/>
      <c r="Y634" s="233"/>
      <c r="Z634" s="233"/>
    </row>
    <row r="635" spans="7:26" ht="15.75" customHeight="1">
      <c r="G635" s="263"/>
      <c r="U635" s="232"/>
      <c r="V635" s="233"/>
      <c r="W635" s="233"/>
      <c r="X635" s="233"/>
      <c r="Y635" s="233"/>
      <c r="Z635" s="233"/>
    </row>
    <row r="636" spans="7:26" ht="15.75" customHeight="1">
      <c r="G636" s="263"/>
      <c r="U636" s="232"/>
      <c r="V636" s="233"/>
      <c r="W636" s="233"/>
      <c r="X636" s="233"/>
      <c r="Y636" s="233"/>
      <c r="Z636" s="233"/>
    </row>
    <row r="637" spans="7:26" ht="15.75" customHeight="1">
      <c r="G637" s="263"/>
      <c r="U637" s="232"/>
      <c r="V637" s="233"/>
      <c r="W637" s="233"/>
      <c r="X637" s="233"/>
      <c r="Y637" s="233"/>
      <c r="Z637" s="233"/>
    </row>
    <row r="638" spans="7:26" ht="15.75" customHeight="1">
      <c r="G638" s="263"/>
      <c r="U638" s="232"/>
      <c r="V638" s="233"/>
      <c r="W638" s="233"/>
      <c r="X638" s="233"/>
      <c r="Y638" s="233"/>
      <c r="Z638" s="233"/>
    </row>
    <row r="639" spans="7:26" ht="15.75" customHeight="1">
      <c r="G639" s="263"/>
      <c r="U639" s="232"/>
      <c r="V639" s="233"/>
      <c r="W639" s="233"/>
      <c r="X639" s="233"/>
      <c r="Y639" s="233"/>
      <c r="Z639" s="233"/>
    </row>
    <row r="640" spans="7:26" ht="15.75" customHeight="1">
      <c r="G640" s="263"/>
      <c r="U640" s="232"/>
      <c r="V640" s="233"/>
      <c r="W640" s="233"/>
      <c r="X640" s="233"/>
      <c r="Y640" s="233"/>
      <c r="Z640" s="233"/>
    </row>
    <row r="641" spans="7:26" ht="15.75" customHeight="1">
      <c r="G641" s="263"/>
      <c r="U641" s="232"/>
      <c r="V641" s="233"/>
      <c r="W641" s="233"/>
      <c r="X641" s="233"/>
      <c r="Y641" s="233"/>
      <c r="Z641" s="233"/>
    </row>
    <row r="642" spans="7:26" ht="15.75" customHeight="1">
      <c r="G642" s="263"/>
      <c r="U642" s="232"/>
      <c r="V642" s="233"/>
      <c r="W642" s="233"/>
      <c r="X642" s="233"/>
      <c r="Y642" s="233"/>
      <c r="Z642" s="233"/>
    </row>
    <row r="643" spans="7:26" ht="15.75" customHeight="1">
      <c r="G643" s="263"/>
      <c r="U643" s="232"/>
      <c r="V643" s="233"/>
      <c r="W643" s="233"/>
      <c r="X643" s="233"/>
      <c r="Y643" s="233"/>
      <c r="Z643" s="233"/>
    </row>
    <row r="644" spans="7:26" ht="15.75" customHeight="1">
      <c r="G644" s="263"/>
      <c r="U644" s="232"/>
      <c r="V644" s="233"/>
      <c r="W644" s="233"/>
      <c r="X644" s="233"/>
      <c r="Y644" s="233"/>
      <c r="Z644" s="233"/>
    </row>
    <row r="645" spans="7:26" ht="15.75" customHeight="1">
      <c r="G645" s="263"/>
      <c r="U645" s="232"/>
      <c r="V645" s="233"/>
      <c r="W645" s="233"/>
      <c r="X645" s="233"/>
      <c r="Y645" s="233"/>
      <c r="Z645" s="233"/>
    </row>
    <row r="646" spans="7:26" ht="15.75" customHeight="1">
      <c r="G646" s="263"/>
      <c r="U646" s="232"/>
      <c r="V646" s="233"/>
      <c r="W646" s="233"/>
      <c r="X646" s="233"/>
      <c r="Y646" s="233"/>
      <c r="Z646" s="233"/>
    </row>
    <row r="647" spans="7:26" ht="15.75" customHeight="1">
      <c r="G647" s="263"/>
      <c r="U647" s="232"/>
      <c r="V647" s="233"/>
      <c r="W647" s="233"/>
      <c r="X647" s="233"/>
      <c r="Y647" s="233"/>
      <c r="Z647" s="233"/>
    </row>
    <row r="648" spans="7:26" ht="15.75" customHeight="1">
      <c r="G648" s="263"/>
      <c r="U648" s="232"/>
      <c r="V648" s="233"/>
      <c r="W648" s="233"/>
      <c r="X648" s="233"/>
      <c r="Y648" s="233"/>
      <c r="Z648" s="233"/>
    </row>
    <row r="649" spans="7:26" ht="15.75" customHeight="1">
      <c r="G649" s="263"/>
      <c r="U649" s="232"/>
      <c r="V649" s="233"/>
      <c r="W649" s="233"/>
      <c r="X649" s="233"/>
      <c r="Y649" s="233"/>
      <c r="Z649" s="233"/>
    </row>
    <row r="650" spans="7:26" ht="15.75" customHeight="1">
      <c r="G650" s="263"/>
      <c r="U650" s="232"/>
      <c r="V650" s="233"/>
      <c r="W650" s="233"/>
      <c r="X650" s="233"/>
      <c r="Y650" s="233"/>
      <c r="Z650" s="233"/>
    </row>
    <row r="651" spans="7:26" ht="15.75" customHeight="1">
      <c r="G651" s="263"/>
      <c r="U651" s="232"/>
      <c r="V651" s="233"/>
      <c r="W651" s="233"/>
      <c r="X651" s="233"/>
      <c r="Y651" s="233"/>
      <c r="Z651" s="233"/>
    </row>
    <row r="652" spans="7:26" ht="15.75" customHeight="1">
      <c r="G652" s="263"/>
      <c r="U652" s="232"/>
      <c r="V652" s="233"/>
      <c r="W652" s="233"/>
      <c r="X652" s="233"/>
      <c r="Y652" s="233"/>
      <c r="Z652" s="233"/>
    </row>
    <row r="653" spans="7:26" ht="15.75" customHeight="1">
      <c r="G653" s="263"/>
      <c r="U653" s="232"/>
      <c r="V653" s="233"/>
      <c r="W653" s="233"/>
      <c r="X653" s="233"/>
      <c r="Y653" s="233"/>
      <c r="Z653" s="233"/>
    </row>
    <row r="654" spans="7:26" ht="15.75" customHeight="1">
      <c r="G654" s="263"/>
      <c r="U654" s="232"/>
      <c r="V654" s="233"/>
      <c r="W654" s="233"/>
      <c r="X654" s="233"/>
      <c r="Y654" s="233"/>
      <c r="Z654" s="233"/>
    </row>
    <row r="655" spans="7:26" ht="15.75" customHeight="1">
      <c r="G655" s="263"/>
      <c r="U655" s="232"/>
      <c r="V655" s="233"/>
      <c r="W655" s="233"/>
      <c r="X655" s="233"/>
      <c r="Y655" s="233"/>
      <c r="Z655" s="233"/>
    </row>
    <row r="656" spans="7:26" ht="15.75" customHeight="1">
      <c r="G656" s="263"/>
      <c r="U656" s="232"/>
      <c r="V656" s="233"/>
      <c r="W656" s="233"/>
      <c r="X656" s="233"/>
      <c r="Y656" s="233"/>
      <c r="Z656" s="233"/>
    </row>
    <row r="657" spans="7:26" ht="15.75" customHeight="1">
      <c r="G657" s="263"/>
      <c r="U657" s="232"/>
      <c r="V657" s="233"/>
      <c r="W657" s="233"/>
      <c r="X657" s="233"/>
      <c r="Y657" s="233"/>
      <c r="Z657" s="233"/>
    </row>
    <row r="658" spans="7:26" ht="15.75" customHeight="1">
      <c r="G658" s="263"/>
      <c r="U658" s="232"/>
      <c r="V658" s="233"/>
      <c r="W658" s="233"/>
      <c r="X658" s="233"/>
      <c r="Y658" s="233"/>
      <c r="Z658" s="233"/>
    </row>
    <row r="659" spans="7:26" ht="15.75" customHeight="1">
      <c r="G659" s="263"/>
      <c r="U659" s="232"/>
      <c r="V659" s="233"/>
      <c r="W659" s="233"/>
      <c r="X659" s="233"/>
      <c r="Y659" s="233"/>
      <c r="Z659" s="233"/>
    </row>
    <row r="660" spans="7:26" ht="15.75" customHeight="1">
      <c r="G660" s="263"/>
      <c r="U660" s="232"/>
      <c r="V660" s="233"/>
      <c r="W660" s="233"/>
      <c r="X660" s="233"/>
      <c r="Y660" s="233"/>
      <c r="Z660" s="233"/>
    </row>
    <row r="661" spans="7:26" ht="15.75" customHeight="1">
      <c r="G661" s="263"/>
      <c r="U661" s="232"/>
      <c r="V661" s="233"/>
      <c r="W661" s="233"/>
      <c r="X661" s="233"/>
      <c r="Y661" s="233"/>
      <c r="Z661" s="233"/>
    </row>
    <row r="662" spans="7:26" ht="15.75" customHeight="1">
      <c r="G662" s="263"/>
      <c r="U662" s="232"/>
      <c r="V662" s="233"/>
      <c r="W662" s="233"/>
      <c r="X662" s="233"/>
      <c r="Y662" s="233"/>
      <c r="Z662" s="233"/>
    </row>
    <row r="663" spans="7:26" ht="15.75" customHeight="1">
      <c r="G663" s="263"/>
      <c r="U663" s="232"/>
      <c r="V663" s="233"/>
      <c r="W663" s="233"/>
      <c r="X663" s="233"/>
      <c r="Y663" s="233"/>
      <c r="Z663" s="233"/>
    </row>
    <row r="664" spans="7:26" ht="15.75" customHeight="1">
      <c r="G664" s="263"/>
      <c r="U664" s="232"/>
      <c r="V664" s="233"/>
      <c r="W664" s="233"/>
      <c r="X664" s="233"/>
      <c r="Y664" s="233"/>
      <c r="Z664" s="233"/>
    </row>
    <row r="665" spans="7:26" ht="15.75" customHeight="1">
      <c r="G665" s="263"/>
      <c r="U665" s="232"/>
      <c r="V665" s="233"/>
      <c r="W665" s="233"/>
      <c r="X665" s="233"/>
      <c r="Y665" s="233"/>
      <c r="Z665" s="233"/>
    </row>
    <row r="666" spans="7:26" ht="15.75" customHeight="1">
      <c r="G666" s="263"/>
      <c r="U666" s="232"/>
      <c r="V666" s="233"/>
      <c r="W666" s="233"/>
      <c r="X666" s="233"/>
      <c r="Y666" s="233"/>
      <c r="Z666" s="233"/>
    </row>
    <row r="667" spans="7:26" ht="15.75" customHeight="1">
      <c r="G667" s="263"/>
      <c r="U667" s="232"/>
      <c r="V667" s="233"/>
      <c r="W667" s="233"/>
      <c r="X667" s="233"/>
      <c r="Y667" s="233"/>
      <c r="Z667" s="233"/>
    </row>
    <row r="668" spans="7:26" ht="15.75" customHeight="1">
      <c r="G668" s="263"/>
      <c r="U668" s="232"/>
      <c r="V668" s="233"/>
      <c r="W668" s="233"/>
      <c r="X668" s="233"/>
      <c r="Y668" s="233"/>
      <c r="Z668" s="233"/>
    </row>
    <row r="669" spans="7:26" ht="15.75" customHeight="1">
      <c r="G669" s="263"/>
      <c r="U669" s="232"/>
      <c r="V669" s="233"/>
      <c r="W669" s="233"/>
      <c r="X669" s="233"/>
      <c r="Y669" s="233"/>
      <c r="Z669" s="233"/>
    </row>
    <row r="670" spans="7:26" ht="15.75" customHeight="1">
      <c r="G670" s="263"/>
      <c r="U670" s="232"/>
      <c r="V670" s="233"/>
      <c r="W670" s="233"/>
      <c r="X670" s="233"/>
      <c r="Y670" s="233"/>
      <c r="Z670" s="233"/>
    </row>
    <row r="671" spans="7:26" ht="15.75" customHeight="1">
      <c r="G671" s="263"/>
      <c r="U671" s="232"/>
      <c r="V671" s="233"/>
      <c r="W671" s="233"/>
      <c r="X671" s="233"/>
      <c r="Y671" s="233"/>
      <c r="Z671" s="233"/>
    </row>
    <row r="672" spans="7:26" ht="15.75" customHeight="1">
      <c r="G672" s="263"/>
      <c r="U672" s="232"/>
      <c r="V672" s="233"/>
      <c r="W672" s="233"/>
      <c r="X672" s="233"/>
      <c r="Y672" s="233"/>
      <c r="Z672" s="233"/>
    </row>
    <row r="673" spans="7:26" ht="15.75" customHeight="1">
      <c r="G673" s="263"/>
      <c r="U673" s="232"/>
      <c r="V673" s="233"/>
      <c r="W673" s="233"/>
      <c r="X673" s="233"/>
      <c r="Y673" s="233"/>
      <c r="Z673" s="233"/>
    </row>
    <row r="674" spans="7:26" ht="15.75" customHeight="1">
      <c r="G674" s="263"/>
      <c r="U674" s="232"/>
      <c r="V674" s="233"/>
      <c r="W674" s="233"/>
      <c r="X674" s="233"/>
      <c r="Y674" s="233"/>
      <c r="Z674" s="233"/>
    </row>
    <row r="675" spans="7:26" ht="15.75" customHeight="1">
      <c r="G675" s="263"/>
      <c r="U675" s="232"/>
      <c r="V675" s="233"/>
      <c r="W675" s="233"/>
      <c r="X675" s="233"/>
      <c r="Y675" s="233"/>
      <c r="Z675" s="233"/>
    </row>
    <row r="676" spans="7:26" ht="15.75" customHeight="1">
      <c r="G676" s="263"/>
      <c r="U676" s="232"/>
      <c r="V676" s="233"/>
      <c r="W676" s="233"/>
      <c r="X676" s="233"/>
      <c r="Y676" s="233"/>
      <c r="Z676" s="233"/>
    </row>
    <row r="677" spans="7:26" ht="15.75" customHeight="1">
      <c r="G677" s="263"/>
      <c r="U677" s="232"/>
      <c r="V677" s="233"/>
      <c r="W677" s="233"/>
      <c r="X677" s="233"/>
      <c r="Y677" s="233"/>
      <c r="Z677" s="233"/>
    </row>
    <row r="678" spans="7:26" ht="15.75" customHeight="1">
      <c r="G678" s="263"/>
      <c r="U678" s="232"/>
      <c r="V678" s="233"/>
      <c r="W678" s="233"/>
      <c r="X678" s="233"/>
      <c r="Y678" s="233"/>
      <c r="Z678" s="233"/>
    </row>
    <row r="679" spans="7:26" ht="15.75" customHeight="1">
      <c r="G679" s="263"/>
      <c r="U679" s="232"/>
      <c r="V679" s="233"/>
      <c r="W679" s="233"/>
      <c r="X679" s="233"/>
      <c r="Y679" s="233"/>
      <c r="Z679" s="233"/>
    </row>
    <row r="680" spans="7:26" ht="15.75" customHeight="1">
      <c r="G680" s="263"/>
      <c r="U680" s="232"/>
      <c r="V680" s="233"/>
      <c r="W680" s="233"/>
      <c r="X680" s="233"/>
      <c r="Y680" s="233"/>
      <c r="Z680" s="233"/>
    </row>
    <row r="681" spans="7:26" ht="15.75" customHeight="1">
      <c r="G681" s="263"/>
      <c r="U681" s="232"/>
      <c r="V681" s="233"/>
      <c r="W681" s="233"/>
      <c r="X681" s="233"/>
      <c r="Y681" s="233"/>
      <c r="Z681" s="233"/>
    </row>
    <row r="682" spans="7:26" ht="15.75" customHeight="1">
      <c r="G682" s="263"/>
      <c r="U682" s="232"/>
      <c r="V682" s="233"/>
      <c r="W682" s="233"/>
      <c r="X682" s="233"/>
      <c r="Y682" s="233"/>
      <c r="Z682" s="233"/>
    </row>
    <row r="683" spans="7:26" ht="15.75" customHeight="1">
      <c r="G683" s="263"/>
      <c r="U683" s="232"/>
      <c r="V683" s="233"/>
      <c r="W683" s="233"/>
      <c r="X683" s="233"/>
      <c r="Y683" s="233"/>
      <c r="Z683" s="233"/>
    </row>
    <row r="684" spans="7:26" ht="15.75" customHeight="1">
      <c r="G684" s="263"/>
      <c r="U684" s="232"/>
      <c r="V684" s="233"/>
      <c r="W684" s="233"/>
      <c r="X684" s="233"/>
      <c r="Y684" s="233"/>
      <c r="Z684" s="233"/>
    </row>
    <row r="685" spans="7:26" ht="15.75" customHeight="1">
      <c r="G685" s="263"/>
      <c r="U685" s="232"/>
      <c r="V685" s="233"/>
      <c r="W685" s="233"/>
      <c r="X685" s="233"/>
      <c r="Y685" s="233"/>
      <c r="Z685" s="233"/>
    </row>
    <row r="686" spans="7:26" ht="15.75" customHeight="1">
      <c r="G686" s="263"/>
      <c r="U686" s="232"/>
      <c r="V686" s="233"/>
      <c r="W686" s="233"/>
      <c r="X686" s="233"/>
      <c r="Y686" s="233"/>
      <c r="Z686" s="233"/>
    </row>
    <row r="687" spans="7:26" ht="15.75" customHeight="1">
      <c r="G687" s="263"/>
      <c r="U687" s="232"/>
      <c r="V687" s="233"/>
      <c r="W687" s="233"/>
      <c r="X687" s="233"/>
      <c r="Y687" s="233"/>
      <c r="Z687" s="233"/>
    </row>
    <row r="688" spans="7:26" ht="15.75" customHeight="1">
      <c r="G688" s="263"/>
      <c r="U688" s="232"/>
      <c r="V688" s="233"/>
      <c r="W688" s="233"/>
      <c r="X688" s="233"/>
      <c r="Y688" s="233"/>
      <c r="Z688" s="233"/>
    </row>
    <row r="689" spans="7:26" ht="15.75" customHeight="1">
      <c r="G689" s="263"/>
      <c r="U689" s="232"/>
      <c r="V689" s="233"/>
      <c r="W689" s="233"/>
      <c r="X689" s="233"/>
      <c r="Y689" s="233"/>
      <c r="Z689" s="233"/>
    </row>
    <row r="690" spans="7:26" ht="15.75" customHeight="1">
      <c r="G690" s="263"/>
      <c r="U690" s="232"/>
      <c r="V690" s="233"/>
      <c r="W690" s="233"/>
      <c r="X690" s="233"/>
      <c r="Y690" s="233"/>
      <c r="Z690" s="233"/>
    </row>
    <row r="691" spans="7:26" ht="15.75" customHeight="1">
      <c r="G691" s="263"/>
      <c r="U691" s="232"/>
      <c r="V691" s="233"/>
      <c r="W691" s="233"/>
      <c r="X691" s="233"/>
      <c r="Y691" s="233"/>
      <c r="Z691" s="233"/>
    </row>
    <row r="692" spans="7:26" ht="15.75" customHeight="1">
      <c r="G692" s="263"/>
      <c r="U692" s="232"/>
      <c r="V692" s="233"/>
      <c r="W692" s="233"/>
      <c r="X692" s="233"/>
      <c r="Y692" s="233"/>
      <c r="Z692" s="233"/>
    </row>
    <row r="693" spans="7:26" ht="15.75" customHeight="1">
      <c r="G693" s="263"/>
      <c r="U693" s="232"/>
      <c r="V693" s="233"/>
      <c r="W693" s="233"/>
      <c r="X693" s="233"/>
      <c r="Y693" s="233"/>
      <c r="Z693" s="233"/>
    </row>
    <row r="694" spans="7:26" ht="15.75" customHeight="1">
      <c r="G694" s="263"/>
      <c r="U694" s="232"/>
      <c r="V694" s="233"/>
      <c r="W694" s="233"/>
      <c r="X694" s="233"/>
      <c r="Y694" s="233"/>
      <c r="Z694" s="233"/>
    </row>
    <row r="695" spans="7:26" ht="15.75" customHeight="1">
      <c r="G695" s="263"/>
      <c r="U695" s="232"/>
      <c r="V695" s="233"/>
      <c r="W695" s="233"/>
      <c r="X695" s="233"/>
      <c r="Y695" s="233"/>
      <c r="Z695" s="233"/>
    </row>
    <row r="696" spans="7:26" ht="15.75" customHeight="1">
      <c r="G696" s="263"/>
      <c r="U696" s="232"/>
      <c r="V696" s="233"/>
      <c r="W696" s="233"/>
      <c r="X696" s="233"/>
      <c r="Y696" s="233"/>
      <c r="Z696" s="233"/>
    </row>
    <row r="697" spans="7:26" ht="15.75" customHeight="1">
      <c r="G697" s="263"/>
      <c r="U697" s="232"/>
      <c r="V697" s="233"/>
      <c r="W697" s="233"/>
      <c r="X697" s="233"/>
      <c r="Y697" s="233"/>
      <c r="Z697" s="233"/>
    </row>
    <row r="698" spans="7:26" ht="15.75" customHeight="1">
      <c r="G698" s="263"/>
      <c r="U698" s="232"/>
      <c r="V698" s="233"/>
      <c r="W698" s="233"/>
      <c r="X698" s="233"/>
      <c r="Y698" s="233"/>
      <c r="Z698" s="233"/>
    </row>
    <row r="699" spans="7:26" ht="15.75" customHeight="1">
      <c r="G699" s="263"/>
      <c r="U699" s="232"/>
      <c r="V699" s="233"/>
      <c r="W699" s="233"/>
      <c r="X699" s="233"/>
      <c r="Y699" s="233"/>
      <c r="Z699" s="233"/>
    </row>
    <row r="700" spans="7:26" ht="15.75" customHeight="1">
      <c r="G700" s="263"/>
      <c r="U700" s="232"/>
      <c r="V700" s="233"/>
      <c r="W700" s="233"/>
      <c r="X700" s="233"/>
      <c r="Y700" s="233"/>
      <c r="Z700" s="233"/>
    </row>
    <row r="701" spans="7:26" ht="15.75" customHeight="1">
      <c r="G701" s="263"/>
      <c r="U701" s="232"/>
      <c r="V701" s="233"/>
      <c r="W701" s="233"/>
      <c r="X701" s="233"/>
      <c r="Y701" s="233"/>
      <c r="Z701" s="233"/>
    </row>
    <row r="702" spans="7:26" ht="15.75" customHeight="1">
      <c r="G702" s="263"/>
      <c r="U702" s="232"/>
      <c r="V702" s="233"/>
      <c r="W702" s="233"/>
      <c r="X702" s="233"/>
      <c r="Y702" s="233"/>
      <c r="Z702" s="233"/>
    </row>
    <row r="703" spans="7:26" ht="15.75" customHeight="1">
      <c r="G703" s="263"/>
      <c r="U703" s="232"/>
      <c r="V703" s="233"/>
      <c r="W703" s="233"/>
      <c r="X703" s="233"/>
      <c r="Y703" s="233"/>
      <c r="Z703" s="233"/>
    </row>
    <row r="704" spans="7:26" ht="15.75" customHeight="1">
      <c r="G704" s="263"/>
      <c r="U704" s="232"/>
      <c r="V704" s="233"/>
      <c r="W704" s="233"/>
      <c r="X704" s="233"/>
      <c r="Y704" s="233"/>
      <c r="Z704" s="233"/>
    </row>
    <row r="705" spans="7:26" ht="15.75" customHeight="1">
      <c r="G705" s="263"/>
      <c r="U705" s="232"/>
      <c r="V705" s="233"/>
      <c r="W705" s="233"/>
      <c r="X705" s="233"/>
      <c r="Y705" s="233"/>
      <c r="Z705" s="233"/>
    </row>
    <row r="706" spans="7:26" ht="15.75" customHeight="1">
      <c r="G706" s="263"/>
      <c r="U706" s="232"/>
      <c r="V706" s="233"/>
      <c r="W706" s="233"/>
      <c r="X706" s="233"/>
      <c r="Y706" s="233"/>
      <c r="Z706" s="233"/>
    </row>
    <row r="707" spans="7:26" ht="15.75" customHeight="1">
      <c r="G707" s="263"/>
      <c r="U707" s="232"/>
      <c r="V707" s="233"/>
      <c r="W707" s="233"/>
      <c r="X707" s="233"/>
      <c r="Y707" s="233"/>
      <c r="Z707" s="233"/>
    </row>
    <row r="708" spans="7:26" ht="15.75" customHeight="1">
      <c r="G708" s="263"/>
      <c r="U708" s="232"/>
      <c r="V708" s="233"/>
      <c r="W708" s="233"/>
      <c r="X708" s="233"/>
      <c r="Y708" s="233"/>
      <c r="Z708" s="233"/>
    </row>
    <row r="709" spans="7:26" ht="15.75" customHeight="1">
      <c r="G709" s="263"/>
      <c r="U709" s="232"/>
      <c r="V709" s="233"/>
      <c r="W709" s="233"/>
      <c r="X709" s="233"/>
      <c r="Y709" s="233"/>
      <c r="Z709" s="233"/>
    </row>
    <row r="710" spans="7:26" ht="15.75" customHeight="1">
      <c r="G710" s="263"/>
      <c r="U710" s="232"/>
      <c r="V710" s="233"/>
      <c r="W710" s="233"/>
      <c r="X710" s="233"/>
      <c r="Y710" s="233"/>
      <c r="Z710" s="233"/>
    </row>
    <row r="711" spans="7:26" ht="15.75" customHeight="1">
      <c r="G711" s="263"/>
      <c r="U711" s="232"/>
      <c r="V711" s="233"/>
      <c r="W711" s="233"/>
      <c r="X711" s="233"/>
      <c r="Y711" s="233"/>
      <c r="Z711" s="233"/>
    </row>
    <row r="712" spans="7:26" ht="15.75" customHeight="1">
      <c r="G712" s="263"/>
      <c r="U712" s="232"/>
      <c r="V712" s="233"/>
      <c r="W712" s="233"/>
      <c r="X712" s="233"/>
      <c r="Y712" s="233"/>
      <c r="Z712" s="233"/>
    </row>
    <row r="713" spans="7:26" ht="15.75" customHeight="1">
      <c r="G713" s="263"/>
      <c r="U713" s="232"/>
      <c r="V713" s="233"/>
      <c r="W713" s="233"/>
      <c r="X713" s="233"/>
      <c r="Y713" s="233"/>
      <c r="Z713" s="233"/>
    </row>
    <row r="714" spans="7:26" ht="15.75" customHeight="1">
      <c r="G714" s="263"/>
      <c r="U714" s="232"/>
      <c r="V714" s="233"/>
      <c r="W714" s="233"/>
      <c r="X714" s="233"/>
      <c r="Y714" s="233"/>
      <c r="Z714" s="233"/>
    </row>
    <row r="715" spans="7:26" ht="15.75" customHeight="1">
      <c r="G715" s="263"/>
      <c r="U715" s="232"/>
      <c r="V715" s="233"/>
      <c r="W715" s="233"/>
      <c r="X715" s="233"/>
      <c r="Y715" s="233"/>
      <c r="Z715" s="233"/>
    </row>
    <row r="716" spans="7:26" ht="15.75" customHeight="1">
      <c r="G716" s="263"/>
      <c r="U716" s="232"/>
      <c r="V716" s="233"/>
      <c r="W716" s="233"/>
      <c r="X716" s="233"/>
      <c r="Y716" s="233"/>
      <c r="Z716" s="233"/>
    </row>
    <row r="717" spans="7:26" ht="15.75" customHeight="1">
      <c r="G717" s="263"/>
      <c r="U717" s="232"/>
      <c r="V717" s="233"/>
      <c r="W717" s="233"/>
      <c r="X717" s="233"/>
      <c r="Y717" s="233"/>
      <c r="Z717" s="233"/>
    </row>
    <row r="718" spans="7:26" ht="15.75" customHeight="1">
      <c r="G718" s="263"/>
      <c r="U718" s="232"/>
      <c r="V718" s="233"/>
      <c r="W718" s="233"/>
      <c r="X718" s="233"/>
      <c r="Y718" s="233"/>
      <c r="Z718" s="233"/>
    </row>
    <row r="719" spans="7:26" ht="15.75" customHeight="1">
      <c r="G719" s="263"/>
      <c r="U719" s="232"/>
      <c r="V719" s="233"/>
      <c r="W719" s="233"/>
      <c r="X719" s="233"/>
      <c r="Y719" s="233"/>
      <c r="Z719" s="233"/>
    </row>
    <row r="720" spans="7:26" ht="15.75" customHeight="1">
      <c r="G720" s="263"/>
      <c r="U720" s="232"/>
      <c r="V720" s="233"/>
      <c r="W720" s="233"/>
      <c r="X720" s="233"/>
      <c r="Y720" s="233"/>
      <c r="Z720" s="233"/>
    </row>
    <row r="721" spans="7:26" ht="15.75" customHeight="1">
      <c r="G721" s="263"/>
      <c r="U721" s="232"/>
      <c r="V721" s="233"/>
      <c r="W721" s="233"/>
      <c r="X721" s="233"/>
      <c r="Y721" s="233"/>
      <c r="Z721" s="233"/>
    </row>
    <row r="722" spans="7:26" ht="15.75" customHeight="1">
      <c r="G722" s="263"/>
      <c r="U722" s="232"/>
      <c r="V722" s="233"/>
      <c r="W722" s="233"/>
      <c r="X722" s="233"/>
      <c r="Y722" s="233"/>
      <c r="Z722" s="233"/>
    </row>
    <row r="723" spans="7:26" ht="15.75" customHeight="1">
      <c r="G723" s="263"/>
      <c r="U723" s="232"/>
      <c r="V723" s="233"/>
      <c r="W723" s="233"/>
      <c r="X723" s="233"/>
      <c r="Y723" s="233"/>
      <c r="Z723" s="233"/>
    </row>
    <row r="724" spans="7:26" ht="15.75" customHeight="1">
      <c r="G724" s="263"/>
      <c r="U724" s="232"/>
      <c r="V724" s="233"/>
      <c r="W724" s="233"/>
      <c r="X724" s="233"/>
      <c r="Y724" s="233"/>
      <c r="Z724" s="233"/>
    </row>
    <row r="725" spans="7:26" ht="15.75" customHeight="1">
      <c r="G725" s="263"/>
      <c r="U725" s="232"/>
      <c r="V725" s="233"/>
      <c r="W725" s="233"/>
      <c r="X725" s="233"/>
      <c r="Y725" s="233"/>
      <c r="Z725" s="233"/>
    </row>
    <row r="726" spans="7:26" ht="15.75" customHeight="1">
      <c r="G726" s="263"/>
      <c r="U726" s="232"/>
      <c r="V726" s="233"/>
      <c r="W726" s="233"/>
      <c r="X726" s="233"/>
      <c r="Y726" s="233"/>
      <c r="Z726" s="233"/>
    </row>
    <row r="727" spans="7:26" ht="15.75" customHeight="1">
      <c r="G727" s="263"/>
      <c r="U727" s="232"/>
      <c r="V727" s="233"/>
      <c r="W727" s="233"/>
      <c r="X727" s="233"/>
      <c r="Y727" s="233"/>
      <c r="Z727" s="233"/>
    </row>
    <row r="728" spans="7:26" ht="15.75" customHeight="1">
      <c r="G728" s="263"/>
      <c r="U728" s="232"/>
      <c r="V728" s="233"/>
      <c r="W728" s="233"/>
      <c r="X728" s="233"/>
      <c r="Y728" s="233"/>
      <c r="Z728" s="233"/>
    </row>
    <row r="729" spans="7:26" ht="15.75" customHeight="1">
      <c r="G729" s="263"/>
      <c r="U729" s="232"/>
      <c r="V729" s="233"/>
      <c r="W729" s="233"/>
      <c r="X729" s="233"/>
      <c r="Y729" s="233"/>
      <c r="Z729" s="233"/>
    </row>
    <row r="730" spans="7:26" ht="15.75" customHeight="1">
      <c r="G730" s="263"/>
      <c r="U730" s="232"/>
      <c r="V730" s="233"/>
      <c r="W730" s="233"/>
      <c r="X730" s="233"/>
      <c r="Y730" s="233"/>
      <c r="Z730" s="233"/>
    </row>
    <row r="731" spans="7:26" ht="15.75" customHeight="1">
      <c r="G731" s="263"/>
      <c r="U731" s="232"/>
      <c r="V731" s="233"/>
      <c r="W731" s="233"/>
      <c r="X731" s="233"/>
      <c r="Y731" s="233"/>
      <c r="Z731" s="233"/>
    </row>
    <row r="732" spans="7:26" ht="15.75" customHeight="1">
      <c r="G732" s="263"/>
      <c r="U732" s="232"/>
      <c r="V732" s="233"/>
      <c r="W732" s="233"/>
      <c r="X732" s="233"/>
      <c r="Y732" s="233"/>
      <c r="Z732" s="233"/>
    </row>
    <row r="733" spans="7:26" ht="15.75" customHeight="1">
      <c r="G733" s="263"/>
      <c r="U733" s="232"/>
      <c r="V733" s="233"/>
      <c r="W733" s="233"/>
      <c r="X733" s="233"/>
      <c r="Y733" s="233"/>
      <c r="Z733" s="233"/>
    </row>
    <row r="734" spans="7:26" ht="15.75" customHeight="1">
      <c r="G734" s="263"/>
      <c r="U734" s="232"/>
      <c r="V734" s="233"/>
      <c r="W734" s="233"/>
      <c r="X734" s="233"/>
      <c r="Y734" s="233"/>
      <c r="Z734" s="233"/>
    </row>
    <row r="735" spans="7:26" ht="15.75" customHeight="1">
      <c r="G735" s="263"/>
      <c r="U735" s="232"/>
      <c r="V735" s="233"/>
      <c r="W735" s="233"/>
      <c r="X735" s="233"/>
      <c r="Y735" s="233"/>
      <c r="Z735" s="233"/>
    </row>
    <row r="736" spans="7:26" ht="15.75" customHeight="1">
      <c r="G736" s="263"/>
      <c r="U736" s="232"/>
      <c r="V736" s="233"/>
      <c r="W736" s="233"/>
      <c r="X736" s="233"/>
      <c r="Y736" s="233"/>
      <c r="Z736" s="233"/>
    </row>
    <row r="737" spans="7:26" ht="15.75" customHeight="1">
      <c r="G737" s="263"/>
      <c r="U737" s="232"/>
      <c r="V737" s="233"/>
      <c r="W737" s="233"/>
      <c r="X737" s="233"/>
      <c r="Y737" s="233"/>
      <c r="Z737" s="233"/>
    </row>
    <row r="738" spans="7:26" ht="15.75" customHeight="1">
      <c r="G738" s="263"/>
      <c r="U738" s="232"/>
      <c r="V738" s="233"/>
      <c r="W738" s="233"/>
      <c r="X738" s="233"/>
      <c r="Y738" s="233"/>
      <c r="Z738" s="233"/>
    </row>
    <row r="739" spans="7:26" ht="15.75" customHeight="1">
      <c r="G739" s="263"/>
      <c r="U739" s="232"/>
      <c r="V739" s="233"/>
      <c r="W739" s="233"/>
      <c r="X739" s="233"/>
      <c r="Y739" s="233"/>
      <c r="Z739" s="233"/>
    </row>
    <row r="740" spans="7:26" ht="15.75" customHeight="1">
      <c r="G740" s="263"/>
      <c r="U740" s="232"/>
      <c r="V740" s="233"/>
      <c r="W740" s="233"/>
      <c r="X740" s="233"/>
      <c r="Y740" s="233"/>
      <c r="Z740" s="233"/>
    </row>
    <row r="741" spans="7:26" ht="15.75" customHeight="1">
      <c r="G741" s="263"/>
      <c r="U741" s="232"/>
      <c r="V741" s="233"/>
      <c r="W741" s="233"/>
      <c r="X741" s="233"/>
      <c r="Y741" s="233"/>
      <c r="Z741" s="233"/>
    </row>
    <row r="742" spans="7:26" ht="15.75" customHeight="1">
      <c r="G742" s="263"/>
      <c r="U742" s="232"/>
      <c r="V742" s="233"/>
      <c r="W742" s="233"/>
      <c r="X742" s="233"/>
      <c r="Y742" s="233"/>
      <c r="Z742" s="233"/>
    </row>
    <row r="743" spans="7:26" ht="15.75" customHeight="1">
      <c r="G743" s="263"/>
      <c r="U743" s="232"/>
      <c r="V743" s="233"/>
      <c r="W743" s="233"/>
      <c r="X743" s="233"/>
      <c r="Y743" s="233"/>
      <c r="Z743" s="233"/>
    </row>
    <row r="744" spans="7:26" ht="15.75" customHeight="1">
      <c r="G744" s="263"/>
      <c r="U744" s="232"/>
      <c r="V744" s="233"/>
      <c r="W744" s="233"/>
      <c r="X744" s="233"/>
      <c r="Y744" s="233"/>
      <c r="Z744" s="233"/>
    </row>
    <row r="745" spans="7:26" ht="15.75" customHeight="1">
      <c r="G745" s="263"/>
      <c r="U745" s="232"/>
      <c r="V745" s="233"/>
      <c r="W745" s="233"/>
      <c r="X745" s="233"/>
      <c r="Y745" s="233"/>
      <c r="Z745" s="233"/>
    </row>
    <row r="746" spans="7:26" ht="15.75" customHeight="1">
      <c r="G746" s="263"/>
      <c r="U746" s="232"/>
      <c r="V746" s="233"/>
      <c r="W746" s="233"/>
      <c r="X746" s="233"/>
      <c r="Y746" s="233"/>
      <c r="Z746" s="233"/>
    </row>
    <row r="747" spans="7:26" ht="15.75" customHeight="1">
      <c r="G747" s="263"/>
      <c r="U747" s="232"/>
      <c r="V747" s="233"/>
      <c r="W747" s="233"/>
      <c r="X747" s="233"/>
      <c r="Y747" s="233"/>
      <c r="Z747" s="233"/>
    </row>
    <row r="748" spans="7:26" ht="15.75" customHeight="1">
      <c r="G748" s="263"/>
      <c r="U748" s="232"/>
      <c r="V748" s="233"/>
      <c r="W748" s="233"/>
      <c r="X748" s="233"/>
      <c r="Y748" s="233"/>
      <c r="Z748" s="233"/>
    </row>
    <row r="749" spans="7:26" ht="15.75" customHeight="1">
      <c r="G749" s="263"/>
      <c r="U749" s="232"/>
      <c r="V749" s="233"/>
      <c r="W749" s="233"/>
      <c r="X749" s="233"/>
      <c r="Y749" s="233"/>
      <c r="Z749" s="233"/>
    </row>
    <row r="750" spans="7:26" ht="15.75" customHeight="1">
      <c r="G750" s="263"/>
      <c r="U750" s="232"/>
      <c r="V750" s="233"/>
      <c r="W750" s="233"/>
      <c r="X750" s="233"/>
      <c r="Y750" s="233"/>
      <c r="Z750" s="233"/>
    </row>
    <row r="751" spans="7:26" ht="15.75" customHeight="1">
      <c r="G751" s="263"/>
      <c r="U751" s="232"/>
      <c r="V751" s="233"/>
      <c r="W751" s="233"/>
      <c r="X751" s="233"/>
      <c r="Y751" s="233"/>
      <c r="Z751" s="233"/>
    </row>
    <row r="752" spans="7:26" ht="15.75" customHeight="1">
      <c r="G752" s="263"/>
      <c r="U752" s="232"/>
      <c r="V752" s="233"/>
      <c r="W752" s="233"/>
      <c r="X752" s="233"/>
      <c r="Y752" s="233"/>
      <c r="Z752" s="233"/>
    </row>
    <row r="753" spans="7:26" ht="15.75" customHeight="1">
      <c r="G753" s="263"/>
      <c r="U753" s="232"/>
      <c r="V753" s="233"/>
      <c r="W753" s="233"/>
      <c r="X753" s="233"/>
      <c r="Y753" s="233"/>
      <c r="Z753" s="233"/>
    </row>
    <row r="754" spans="7:26" ht="15.75" customHeight="1">
      <c r="G754" s="263"/>
      <c r="U754" s="232"/>
      <c r="V754" s="233"/>
      <c r="W754" s="233"/>
      <c r="X754" s="233"/>
      <c r="Y754" s="233"/>
      <c r="Z754" s="233"/>
    </row>
    <row r="755" spans="7:26" ht="15.75" customHeight="1">
      <c r="G755" s="263"/>
      <c r="U755" s="232"/>
      <c r="V755" s="233"/>
      <c r="W755" s="233"/>
      <c r="X755" s="233"/>
      <c r="Y755" s="233"/>
      <c r="Z755" s="233"/>
    </row>
    <row r="756" spans="7:26" ht="15.75" customHeight="1">
      <c r="G756" s="263"/>
      <c r="U756" s="232"/>
      <c r="V756" s="233"/>
      <c r="W756" s="233"/>
      <c r="X756" s="233"/>
      <c r="Y756" s="233"/>
      <c r="Z756" s="233"/>
    </row>
    <row r="757" spans="7:26" ht="15.75" customHeight="1">
      <c r="G757" s="263"/>
      <c r="U757" s="232"/>
      <c r="V757" s="233"/>
      <c r="W757" s="233"/>
      <c r="X757" s="233"/>
      <c r="Y757" s="233"/>
      <c r="Z757" s="233"/>
    </row>
    <row r="758" spans="7:26" ht="15.75" customHeight="1">
      <c r="G758" s="263"/>
      <c r="U758" s="232"/>
      <c r="V758" s="233"/>
      <c r="W758" s="233"/>
      <c r="X758" s="233"/>
      <c r="Y758" s="233"/>
      <c r="Z758" s="233"/>
    </row>
    <row r="759" spans="7:26" ht="15.75" customHeight="1">
      <c r="G759" s="263"/>
      <c r="U759" s="232"/>
      <c r="V759" s="233"/>
      <c r="W759" s="233"/>
      <c r="X759" s="233"/>
      <c r="Y759" s="233"/>
      <c r="Z759" s="233"/>
    </row>
    <row r="760" spans="7:26" ht="15.75" customHeight="1">
      <c r="G760" s="263"/>
      <c r="U760" s="232"/>
      <c r="V760" s="233"/>
      <c r="W760" s="233"/>
      <c r="X760" s="233"/>
      <c r="Y760" s="233"/>
      <c r="Z760" s="233"/>
    </row>
    <row r="761" spans="7:26" ht="15.75" customHeight="1">
      <c r="G761" s="263"/>
      <c r="U761" s="232"/>
      <c r="V761" s="233"/>
      <c r="W761" s="233"/>
      <c r="X761" s="233"/>
      <c r="Y761" s="233"/>
      <c r="Z761" s="233"/>
    </row>
    <row r="762" spans="7:26" ht="15.75" customHeight="1">
      <c r="G762" s="263"/>
      <c r="U762" s="232"/>
      <c r="V762" s="233"/>
      <c r="W762" s="233"/>
      <c r="X762" s="233"/>
      <c r="Y762" s="233"/>
      <c r="Z762" s="233"/>
    </row>
    <row r="763" spans="7:26" ht="15.75" customHeight="1">
      <c r="G763" s="263"/>
      <c r="U763" s="232"/>
      <c r="V763" s="233"/>
      <c r="W763" s="233"/>
      <c r="X763" s="233"/>
      <c r="Y763" s="233"/>
      <c r="Z763" s="233"/>
    </row>
    <row r="764" spans="7:26" ht="15.75" customHeight="1">
      <c r="G764" s="263"/>
      <c r="U764" s="232"/>
      <c r="V764" s="233"/>
      <c r="W764" s="233"/>
      <c r="X764" s="233"/>
      <c r="Y764" s="233"/>
      <c r="Z764" s="233"/>
    </row>
    <row r="765" spans="7:26" ht="15.75" customHeight="1">
      <c r="G765" s="263"/>
      <c r="U765" s="232"/>
      <c r="V765" s="233"/>
      <c r="W765" s="233"/>
      <c r="X765" s="233"/>
      <c r="Y765" s="233"/>
      <c r="Z765" s="233"/>
    </row>
    <row r="766" spans="7:26" ht="15.75" customHeight="1">
      <c r="G766" s="263"/>
      <c r="U766" s="232"/>
      <c r="V766" s="233"/>
      <c r="W766" s="233"/>
      <c r="X766" s="233"/>
      <c r="Y766" s="233"/>
      <c r="Z766" s="233"/>
    </row>
    <row r="767" spans="7:26" ht="15.75" customHeight="1">
      <c r="G767" s="263"/>
      <c r="U767" s="232"/>
      <c r="V767" s="233"/>
      <c r="W767" s="233"/>
      <c r="X767" s="233"/>
      <c r="Y767" s="233"/>
      <c r="Z767" s="233"/>
    </row>
    <row r="768" spans="7:26" ht="15.75" customHeight="1">
      <c r="G768" s="263"/>
      <c r="U768" s="232"/>
      <c r="V768" s="233"/>
      <c r="W768" s="233"/>
      <c r="X768" s="233"/>
      <c r="Y768" s="233"/>
      <c r="Z768" s="233"/>
    </row>
    <row r="769" spans="7:26" ht="15.75" customHeight="1">
      <c r="G769" s="263"/>
      <c r="U769" s="232"/>
      <c r="V769" s="233"/>
      <c r="W769" s="233"/>
      <c r="X769" s="233"/>
      <c r="Y769" s="233"/>
      <c r="Z769" s="233"/>
    </row>
    <row r="770" spans="7:26" ht="15.75" customHeight="1">
      <c r="G770" s="263"/>
      <c r="U770" s="232"/>
      <c r="V770" s="233"/>
      <c r="W770" s="233"/>
      <c r="X770" s="233"/>
      <c r="Y770" s="233"/>
      <c r="Z770" s="233"/>
    </row>
    <row r="771" spans="7:26" ht="15.75" customHeight="1">
      <c r="G771" s="263"/>
      <c r="U771" s="232"/>
      <c r="V771" s="233"/>
      <c r="W771" s="233"/>
      <c r="X771" s="233"/>
      <c r="Y771" s="233"/>
      <c r="Z771" s="233"/>
    </row>
    <row r="772" spans="7:26" ht="15.75" customHeight="1">
      <c r="G772" s="263"/>
      <c r="U772" s="232"/>
      <c r="V772" s="233"/>
      <c r="W772" s="233"/>
      <c r="X772" s="233"/>
      <c r="Y772" s="233"/>
      <c r="Z772" s="233"/>
    </row>
    <row r="773" spans="7:26" ht="15.75" customHeight="1">
      <c r="G773" s="263"/>
      <c r="U773" s="232"/>
      <c r="V773" s="233"/>
      <c r="W773" s="233"/>
      <c r="X773" s="233"/>
      <c r="Y773" s="233"/>
      <c r="Z773" s="233"/>
    </row>
    <row r="774" spans="7:26" ht="15.75" customHeight="1">
      <c r="G774" s="263"/>
      <c r="U774" s="232"/>
      <c r="V774" s="233"/>
      <c r="W774" s="233"/>
      <c r="X774" s="233"/>
      <c r="Y774" s="233"/>
      <c r="Z774" s="233"/>
    </row>
    <row r="775" spans="7:26" ht="15.75" customHeight="1">
      <c r="G775" s="263"/>
      <c r="U775" s="232"/>
      <c r="V775" s="233"/>
      <c r="W775" s="233"/>
      <c r="X775" s="233"/>
      <c r="Y775" s="233"/>
      <c r="Z775" s="233"/>
    </row>
    <row r="776" spans="7:26" ht="15.75" customHeight="1">
      <c r="G776" s="263"/>
      <c r="U776" s="232"/>
      <c r="V776" s="233"/>
      <c r="W776" s="233"/>
      <c r="X776" s="233"/>
      <c r="Y776" s="233"/>
      <c r="Z776" s="233"/>
    </row>
    <row r="777" spans="7:26" ht="15.75" customHeight="1">
      <c r="G777" s="263"/>
      <c r="U777" s="232"/>
      <c r="V777" s="233"/>
      <c r="W777" s="233"/>
      <c r="X777" s="233"/>
      <c r="Y777" s="233"/>
      <c r="Z777" s="233"/>
    </row>
    <row r="778" spans="7:26" ht="15.75" customHeight="1">
      <c r="G778" s="263"/>
      <c r="U778" s="232"/>
      <c r="V778" s="233"/>
      <c r="W778" s="233"/>
      <c r="X778" s="233"/>
      <c r="Y778" s="233"/>
      <c r="Z778" s="233"/>
    </row>
    <row r="779" spans="7:26" ht="15.75" customHeight="1">
      <c r="G779" s="263"/>
      <c r="U779" s="232"/>
      <c r="V779" s="233"/>
      <c r="W779" s="233"/>
      <c r="X779" s="233"/>
      <c r="Y779" s="233"/>
      <c r="Z779" s="233"/>
    </row>
    <row r="780" spans="7:26" ht="15.75" customHeight="1">
      <c r="G780" s="263"/>
      <c r="U780" s="232"/>
      <c r="V780" s="233"/>
      <c r="W780" s="233"/>
      <c r="X780" s="233"/>
      <c r="Y780" s="233"/>
      <c r="Z780" s="233"/>
    </row>
    <row r="781" spans="7:26" ht="15.75" customHeight="1">
      <c r="G781" s="263"/>
      <c r="U781" s="232"/>
      <c r="V781" s="233"/>
      <c r="W781" s="233"/>
      <c r="X781" s="233"/>
      <c r="Y781" s="233"/>
      <c r="Z781" s="233"/>
    </row>
    <row r="782" spans="7:26" ht="15.75" customHeight="1">
      <c r="G782" s="263"/>
      <c r="U782" s="232"/>
      <c r="V782" s="233"/>
      <c r="W782" s="233"/>
      <c r="X782" s="233"/>
      <c r="Y782" s="233"/>
      <c r="Z782" s="233"/>
    </row>
    <row r="783" spans="7:26" ht="15.75" customHeight="1">
      <c r="G783" s="263"/>
      <c r="U783" s="232"/>
      <c r="V783" s="233"/>
      <c r="W783" s="233"/>
      <c r="X783" s="233"/>
      <c r="Y783" s="233"/>
      <c r="Z783" s="233"/>
    </row>
    <row r="784" spans="7:26" ht="15.75" customHeight="1">
      <c r="G784" s="263"/>
      <c r="U784" s="232"/>
      <c r="V784" s="233"/>
      <c r="W784" s="233"/>
      <c r="X784" s="233"/>
      <c r="Y784" s="233"/>
      <c r="Z784" s="233"/>
    </row>
    <row r="785" spans="7:26" ht="15.75" customHeight="1">
      <c r="G785" s="263"/>
      <c r="U785" s="232"/>
      <c r="V785" s="233"/>
      <c r="W785" s="233"/>
      <c r="X785" s="233"/>
      <c r="Y785" s="233"/>
      <c r="Z785" s="233"/>
    </row>
    <row r="786" spans="7:26" ht="15.75" customHeight="1">
      <c r="G786" s="263"/>
      <c r="U786" s="232"/>
      <c r="V786" s="233"/>
      <c r="W786" s="233"/>
      <c r="X786" s="233"/>
      <c r="Y786" s="233"/>
      <c r="Z786" s="233"/>
    </row>
    <row r="787" spans="7:26" ht="15.75" customHeight="1">
      <c r="G787" s="263"/>
      <c r="U787" s="232"/>
      <c r="V787" s="233"/>
      <c r="W787" s="233"/>
      <c r="X787" s="233"/>
      <c r="Y787" s="233"/>
      <c r="Z787" s="233"/>
    </row>
    <row r="788" spans="7:26" ht="15.75" customHeight="1">
      <c r="G788" s="263"/>
      <c r="U788" s="232"/>
      <c r="V788" s="233"/>
      <c r="W788" s="233"/>
      <c r="X788" s="233"/>
      <c r="Y788" s="233"/>
      <c r="Z788" s="233"/>
    </row>
    <row r="789" spans="7:26" ht="15.75" customHeight="1">
      <c r="G789" s="263"/>
      <c r="U789" s="232"/>
      <c r="V789" s="233"/>
      <c r="W789" s="233"/>
      <c r="X789" s="233"/>
      <c r="Y789" s="233"/>
      <c r="Z789" s="233"/>
    </row>
    <row r="790" spans="7:26" ht="15.75" customHeight="1">
      <c r="G790" s="263"/>
      <c r="U790" s="232"/>
      <c r="V790" s="233"/>
      <c r="W790" s="233"/>
      <c r="X790" s="233"/>
      <c r="Y790" s="233"/>
      <c r="Z790" s="233"/>
    </row>
    <row r="791" spans="7:26" ht="15.75" customHeight="1">
      <c r="G791" s="263"/>
      <c r="U791" s="232"/>
      <c r="V791" s="233"/>
      <c r="W791" s="233"/>
      <c r="X791" s="233"/>
      <c r="Y791" s="233"/>
      <c r="Z791" s="233"/>
    </row>
    <row r="792" spans="7:26" ht="15.75" customHeight="1">
      <c r="G792" s="263"/>
      <c r="U792" s="232"/>
      <c r="V792" s="233"/>
      <c r="W792" s="233"/>
      <c r="X792" s="233"/>
      <c r="Y792" s="233"/>
      <c r="Z792" s="233"/>
    </row>
    <row r="793" spans="7:26" ht="15.75" customHeight="1">
      <c r="G793" s="263"/>
      <c r="U793" s="232"/>
      <c r="V793" s="233"/>
      <c r="W793" s="233"/>
      <c r="X793" s="233"/>
      <c r="Y793" s="233"/>
      <c r="Z793" s="233"/>
    </row>
    <row r="794" spans="7:26" ht="15.75" customHeight="1">
      <c r="G794" s="263"/>
      <c r="U794" s="232"/>
      <c r="V794" s="233"/>
      <c r="W794" s="233"/>
      <c r="X794" s="233"/>
      <c r="Y794" s="233"/>
      <c r="Z794" s="233"/>
    </row>
    <row r="795" spans="7:26" ht="15.75" customHeight="1">
      <c r="G795" s="263"/>
      <c r="U795" s="232"/>
      <c r="V795" s="233"/>
      <c r="W795" s="233"/>
      <c r="X795" s="233"/>
      <c r="Y795" s="233"/>
      <c r="Z795" s="233"/>
    </row>
    <row r="796" spans="7:26" ht="15.75" customHeight="1">
      <c r="G796" s="263"/>
      <c r="U796" s="232"/>
      <c r="V796" s="233"/>
      <c r="W796" s="233"/>
      <c r="X796" s="233"/>
      <c r="Y796" s="233"/>
      <c r="Z796" s="233"/>
    </row>
    <row r="797" spans="7:26" ht="15.75" customHeight="1">
      <c r="G797" s="263"/>
      <c r="U797" s="232"/>
      <c r="V797" s="233"/>
      <c r="W797" s="233"/>
      <c r="X797" s="233"/>
      <c r="Y797" s="233"/>
      <c r="Z797" s="233"/>
    </row>
    <row r="798" spans="7:26" ht="15.75" customHeight="1">
      <c r="G798" s="263"/>
      <c r="U798" s="232"/>
      <c r="V798" s="233"/>
      <c r="W798" s="233"/>
      <c r="X798" s="233"/>
      <c r="Y798" s="233"/>
      <c r="Z798" s="233"/>
    </row>
    <row r="799" spans="7:26" ht="15.75" customHeight="1">
      <c r="G799" s="263"/>
      <c r="U799" s="232"/>
      <c r="V799" s="233"/>
      <c r="W799" s="233"/>
      <c r="X799" s="233"/>
      <c r="Y799" s="233"/>
      <c r="Z799" s="233"/>
    </row>
    <row r="800" spans="7:26" ht="15.75" customHeight="1">
      <c r="G800" s="263"/>
      <c r="U800" s="232"/>
      <c r="V800" s="233"/>
      <c r="W800" s="233"/>
      <c r="X800" s="233"/>
      <c r="Y800" s="233"/>
      <c r="Z800" s="233"/>
    </row>
    <row r="801" spans="7:26" ht="15.75" customHeight="1">
      <c r="G801" s="263"/>
      <c r="U801" s="232"/>
      <c r="V801" s="233"/>
      <c r="W801" s="233"/>
      <c r="X801" s="233"/>
      <c r="Y801" s="233"/>
      <c r="Z801" s="233"/>
    </row>
    <row r="802" spans="7:26" ht="15.75" customHeight="1">
      <c r="G802" s="263"/>
      <c r="U802" s="232"/>
      <c r="V802" s="233"/>
      <c r="W802" s="233"/>
      <c r="X802" s="233"/>
      <c r="Y802" s="233"/>
      <c r="Z802" s="233"/>
    </row>
    <row r="803" spans="7:26" ht="15.75" customHeight="1">
      <c r="G803" s="263"/>
      <c r="U803" s="232"/>
      <c r="V803" s="233"/>
      <c r="W803" s="233"/>
      <c r="X803" s="233"/>
      <c r="Y803" s="233"/>
      <c r="Z803" s="233"/>
    </row>
    <row r="804" spans="7:26" ht="15.75" customHeight="1">
      <c r="G804" s="263"/>
      <c r="U804" s="232"/>
      <c r="V804" s="233"/>
      <c r="W804" s="233"/>
      <c r="X804" s="233"/>
      <c r="Y804" s="233"/>
      <c r="Z804" s="233"/>
    </row>
    <row r="805" spans="7:26" ht="15.75" customHeight="1">
      <c r="G805" s="263"/>
      <c r="U805" s="232"/>
      <c r="V805" s="233"/>
      <c r="W805" s="233"/>
      <c r="X805" s="233"/>
      <c r="Y805" s="233"/>
      <c r="Z805" s="233"/>
    </row>
    <row r="806" spans="7:26" ht="15.75" customHeight="1">
      <c r="G806" s="263"/>
      <c r="U806" s="232"/>
      <c r="V806" s="233"/>
      <c r="W806" s="233"/>
      <c r="X806" s="233"/>
      <c r="Y806" s="233"/>
      <c r="Z806" s="233"/>
    </row>
    <row r="807" spans="7:26" ht="15.75" customHeight="1">
      <c r="G807" s="263"/>
      <c r="U807" s="232"/>
      <c r="V807" s="233"/>
      <c r="W807" s="233"/>
      <c r="X807" s="233"/>
      <c r="Y807" s="233"/>
      <c r="Z807" s="233"/>
    </row>
    <row r="808" spans="7:26" ht="15.75" customHeight="1">
      <c r="G808" s="263"/>
      <c r="U808" s="232"/>
      <c r="V808" s="233"/>
      <c r="W808" s="233"/>
      <c r="X808" s="233"/>
      <c r="Y808" s="233"/>
      <c r="Z808" s="233"/>
    </row>
    <row r="809" spans="7:26" ht="15.75" customHeight="1">
      <c r="G809" s="263"/>
      <c r="U809" s="232"/>
      <c r="V809" s="233"/>
      <c r="W809" s="233"/>
      <c r="X809" s="233"/>
      <c r="Y809" s="233"/>
      <c r="Z809" s="233"/>
    </row>
    <row r="810" spans="7:26" ht="15.75" customHeight="1">
      <c r="G810" s="263"/>
      <c r="U810" s="232"/>
      <c r="V810" s="233"/>
      <c r="W810" s="233"/>
      <c r="X810" s="233"/>
      <c r="Y810" s="233"/>
      <c r="Z810" s="233"/>
    </row>
    <row r="811" spans="7:26" ht="15.75" customHeight="1">
      <c r="G811" s="263"/>
      <c r="U811" s="232"/>
      <c r="V811" s="233"/>
      <c r="W811" s="233"/>
      <c r="X811" s="233"/>
      <c r="Y811" s="233"/>
      <c r="Z811" s="233"/>
    </row>
    <row r="812" spans="7:26" ht="15.75" customHeight="1">
      <c r="G812" s="263"/>
      <c r="U812" s="232"/>
      <c r="V812" s="233"/>
      <c r="W812" s="233"/>
      <c r="X812" s="233"/>
      <c r="Y812" s="233"/>
      <c r="Z812" s="233"/>
    </row>
    <row r="813" spans="7:26" ht="15.75" customHeight="1">
      <c r="G813" s="263"/>
      <c r="U813" s="232"/>
      <c r="V813" s="233"/>
      <c r="W813" s="233"/>
      <c r="X813" s="233"/>
      <c r="Y813" s="233"/>
      <c r="Z813" s="233"/>
    </row>
    <row r="814" spans="7:26" ht="15.75" customHeight="1">
      <c r="G814" s="263"/>
      <c r="U814" s="232"/>
      <c r="V814" s="233"/>
      <c r="W814" s="233"/>
      <c r="X814" s="233"/>
      <c r="Y814" s="233"/>
      <c r="Z814" s="233"/>
    </row>
    <row r="815" spans="7:26" ht="15.75" customHeight="1">
      <c r="G815" s="263"/>
      <c r="U815" s="232"/>
      <c r="V815" s="233"/>
      <c r="W815" s="233"/>
      <c r="X815" s="233"/>
      <c r="Y815" s="233"/>
      <c r="Z815" s="233"/>
    </row>
    <row r="816" spans="7:26" ht="15.75" customHeight="1">
      <c r="G816" s="263"/>
      <c r="U816" s="232"/>
      <c r="V816" s="233"/>
      <c r="W816" s="233"/>
      <c r="X816" s="233"/>
      <c r="Y816" s="233"/>
      <c r="Z816" s="233"/>
    </row>
    <row r="817" spans="7:26" ht="15.75" customHeight="1">
      <c r="G817" s="263"/>
      <c r="U817" s="232"/>
      <c r="V817" s="233"/>
      <c r="W817" s="233"/>
      <c r="X817" s="233"/>
      <c r="Y817" s="233"/>
      <c r="Z817" s="233"/>
    </row>
    <row r="818" spans="7:26" ht="15.75" customHeight="1">
      <c r="G818" s="263"/>
      <c r="U818" s="232"/>
      <c r="V818" s="233"/>
      <c r="W818" s="233"/>
      <c r="X818" s="233"/>
      <c r="Y818" s="233"/>
      <c r="Z818" s="233"/>
    </row>
    <row r="819" spans="7:26" ht="15.75" customHeight="1">
      <c r="G819" s="263"/>
      <c r="U819" s="232"/>
      <c r="V819" s="233"/>
      <c r="W819" s="233"/>
      <c r="X819" s="233"/>
      <c r="Y819" s="233"/>
      <c r="Z819" s="233"/>
    </row>
    <row r="820" spans="7:26" ht="15.75" customHeight="1">
      <c r="G820" s="263"/>
      <c r="U820" s="232"/>
      <c r="V820" s="233"/>
      <c r="W820" s="233"/>
      <c r="X820" s="233"/>
      <c r="Y820" s="233"/>
      <c r="Z820" s="233"/>
    </row>
    <row r="821" spans="7:26" ht="15.75" customHeight="1">
      <c r="G821" s="263"/>
      <c r="U821" s="232"/>
      <c r="V821" s="233"/>
      <c r="W821" s="233"/>
      <c r="X821" s="233"/>
      <c r="Y821" s="233"/>
      <c r="Z821" s="233"/>
    </row>
    <row r="822" spans="7:26" ht="15.75" customHeight="1">
      <c r="G822" s="263"/>
      <c r="U822" s="232"/>
      <c r="V822" s="233"/>
      <c r="W822" s="233"/>
      <c r="X822" s="233"/>
      <c r="Y822" s="233"/>
      <c r="Z822" s="233"/>
    </row>
    <row r="823" spans="7:26" ht="15.75" customHeight="1">
      <c r="G823" s="263"/>
      <c r="U823" s="232"/>
      <c r="V823" s="233"/>
      <c r="W823" s="233"/>
      <c r="X823" s="233"/>
      <c r="Y823" s="233"/>
      <c r="Z823" s="233"/>
    </row>
    <row r="824" spans="7:26" ht="15.75" customHeight="1">
      <c r="G824" s="263"/>
      <c r="U824" s="232"/>
      <c r="V824" s="233"/>
      <c r="W824" s="233"/>
      <c r="X824" s="233"/>
      <c r="Y824" s="233"/>
      <c r="Z824" s="233"/>
    </row>
    <row r="825" spans="7:26" ht="15.75" customHeight="1">
      <c r="G825" s="263"/>
      <c r="U825" s="232"/>
      <c r="V825" s="233"/>
      <c r="W825" s="233"/>
      <c r="X825" s="233"/>
      <c r="Y825" s="233"/>
      <c r="Z825" s="233"/>
    </row>
    <row r="826" spans="7:26" ht="15.75" customHeight="1">
      <c r="G826" s="263"/>
      <c r="U826" s="232"/>
      <c r="V826" s="233"/>
      <c r="W826" s="233"/>
      <c r="X826" s="233"/>
      <c r="Y826" s="233"/>
      <c r="Z826" s="233"/>
    </row>
    <row r="827" spans="7:26" ht="15.75" customHeight="1">
      <c r="G827" s="263"/>
      <c r="U827" s="232"/>
      <c r="V827" s="233"/>
      <c r="W827" s="233"/>
      <c r="X827" s="233"/>
      <c r="Y827" s="233"/>
      <c r="Z827" s="233"/>
    </row>
    <row r="828" spans="7:26" ht="15.75" customHeight="1">
      <c r="G828" s="263"/>
      <c r="U828" s="232"/>
      <c r="V828" s="233"/>
      <c r="W828" s="233"/>
      <c r="X828" s="233"/>
      <c r="Y828" s="233"/>
      <c r="Z828" s="233"/>
    </row>
    <row r="829" spans="7:26" ht="15.75" customHeight="1">
      <c r="G829" s="263"/>
      <c r="U829" s="232"/>
      <c r="V829" s="233"/>
      <c r="W829" s="233"/>
      <c r="X829" s="233"/>
      <c r="Y829" s="233"/>
      <c r="Z829" s="233"/>
    </row>
    <row r="830" spans="7:26" ht="15.75" customHeight="1">
      <c r="G830" s="263"/>
      <c r="U830" s="232"/>
      <c r="V830" s="233"/>
      <c r="W830" s="233"/>
      <c r="X830" s="233"/>
      <c r="Y830" s="233"/>
      <c r="Z830" s="233"/>
    </row>
    <row r="831" spans="7:26" ht="15.75" customHeight="1">
      <c r="G831" s="263"/>
      <c r="U831" s="232"/>
      <c r="V831" s="233"/>
      <c r="W831" s="233"/>
      <c r="X831" s="233"/>
      <c r="Y831" s="233"/>
      <c r="Z831" s="233"/>
    </row>
    <row r="832" spans="7:26" ht="15.75" customHeight="1">
      <c r="G832" s="263"/>
      <c r="U832" s="232"/>
      <c r="V832" s="233"/>
      <c r="W832" s="233"/>
      <c r="X832" s="233"/>
      <c r="Y832" s="233"/>
      <c r="Z832" s="233"/>
    </row>
    <row r="833" spans="7:26" ht="15.75" customHeight="1">
      <c r="G833" s="263"/>
      <c r="U833" s="232"/>
      <c r="V833" s="233"/>
      <c r="W833" s="233"/>
      <c r="X833" s="233"/>
      <c r="Y833" s="233"/>
      <c r="Z833" s="233"/>
    </row>
    <row r="834" spans="7:26" ht="15.75" customHeight="1">
      <c r="G834" s="263"/>
      <c r="U834" s="232"/>
      <c r="V834" s="233"/>
      <c r="W834" s="233"/>
      <c r="X834" s="233"/>
      <c r="Y834" s="233"/>
      <c r="Z834" s="233"/>
    </row>
    <row r="835" spans="7:26" ht="15.75" customHeight="1">
      <c r="G835" s="263"/>
      <c r="U835" s="232"/>
      <c r="V835" s="233"/>
      <c r="W835" s="233"/>
      <c r="X835" s="233"/>
      <c r="Y835" s="233"/>
      <c r="Z835" s="233"/>
    </row>
    <row r="836" spans="7:26" ht="15.75" customHeight="1">
      <c r="G836" s="263"/>
      <c r="U836" s="232"/>
      <c r="V836" s="233"/>
      <c r="W836" s="233"/>
      <c r="X836" s="233"/>
      <c r="Y836" s="233"/>
      <c r="Z836" s="233"/>
    </row>
    <row r="837" spans="7:26" ht="15.75" customHeight="1">
      <c r="G837" s="263"/>
      <c r="U837" s="232"/>
      <c r="V837" s="233"/>
      <c r="W837" s="233"/>
      <c r="X837" s="233"/>
      <c r="Y837" s="233"/>
      <c r="Z837" s="233"/>
    </row>
    <row r="838" spans="7:26" ht="15.75" customHeight="1">
      <c r="G838" s="263"/>
      <c r="U838" s="232"/>
      <c r="V838" s="233"/>
      <c r="W838" s="233"/>
      <c r="X838" s="233"/>
      <c r="Y838" s="233"/>
      <c r="Z838" s="233"/>
    </row>
    <row r="839" spans="7:26" ht="15.75" customHeight="1">
      <c r="G839" s="263"/>
      <c r="U839" s="232"/>
      <c r="V839" s="233"/>
      <c r="W839" s="233"/>
      <c r="X839" s="233"/>
      <c r="Y839" s="233"/>
      <c r="Z839" s="233"/>
    </row>
    <row r="840" spans="7:26" ht="15.75" customHeight="1">
      <c r="G840" s="263"/>
      <c r="U840" s="232"/>
      <c r="V840" s="233"/>
      <c r="W840" s="233"/>
      <c r="X840" s="233"/>
      <c r="Y840" s="233"/>
      <c r="Z840" s="233"/>
    </row>
    <row r="841" spans="7:26" ht="15.75" customHeight="1">
      <c r="G841" s="263"/>
      <c r="U841" s="232"/>
      <c r="V841" s="233"/>
      <c r="W841" s="233"/>
      <c r="X841" s="233"/>
      <c r="Y841" s="233"/>
      <c r="Z841" s="233"/>
    </row>
    <row r="842" spans="7:26" ht="15.75" customHeight="1">
      <c r="G842" s="263"/>
      <c r="U842" s="232"/>
      <c r="V842" s="233"/>
      <c r="W842" s="233"/>
      <c r="X842" s="233"/>
      <c r="Y842" s="233"/>
      <c r="Z842" s="233"/>
    </row>
    <row r="843" spans="7:26" ht="15.75" customHeight="1">
      <c r="G843" s="263"/>
      <c r="U843" s="232"/>
      <c r="V843" s="233"/>
      <c r="W843" s="233"/>
      <c r="X843" s="233"/>
      <c r="Y843" s="233"/>
      <c r="Z843" s="233"/>
    </row>
    <row r="844" spans="7:26" ht="15.75" customHeight="1">
      <c r="G844" s="263"/>
      <c r="U844" s="232"/>
      <c r="V844" s="233"/>
      <c r="W844" s="233"/>
      <c r="X844" s="233"/>
      <c r="Y844" s="233"/>
      <c r="Z844" s="233"/>
    </row>
    <row r="845" spans="7:26" ht="15.75" customHeight="1">
      <c r="G845" s="263"/>
      <c r="U845" s="232"/>
      <c r="V845" s="233"/>
      <c r="W845" s="233"/>
      <c r="X845" s="233"/>
      <c r="Y845" s="233"/>
      <c r="Z845" s="233"/>
    </row>
    <row r="846" spans="7:26" ht="15.75" customHeight="1">
      <c r="G846" s="263"/>
      <c r="U846" s="232"/>
      <c r="V846" s="233"/>
      <c r="W846" s="233"/>
      <c r="X846" s="233"/>
      <c r="Y846" s="233"/>
      <c r="Z846" s="233"/>
    </row>
    <row r="847" spans="7:26" ht="15.75" customHeight="1">
      <c r="G847" s="263"/>
      <c r="U847" s="232"/>
      <c r="V847" s="233"/>
      <c r="W847" s="233"/>
      <c r="X847" s="233"/>
      <c r="Y847" s="233"/>
      <c r="Z847" s="233"/>
    </row>
    <row r="848" spans="7:26" ht="15.75" customHeight="1">
      <c r="G848" s="263"/>
      <c r="U848" s="232"/>
      <c r="V848" s="233"/>
      <c r="W848" s="233"/>
      <c r="X848" s="233"/>
      <c r="Y848" s="233"/>
      <c r="Z848" s="233"/>
    </row>
    <row r="849" spans="7:26" ht="15.75" customHeight="1">
      <c r="G849" s="263"/>
      <c r="U849" s="232"/>
      <c r="V849" s="233"/>
      <c r="W849" s="233"/>
      <c r="X849" s="233"/>
      <c r="Y849" s="233"/>
      <c r="Z849" s="233"/>
    </row>
    <row r="850" spans="7:26" ht="15.75" customHeight="1">
      <c r="G850" s="263"/>
      <c r="U850" s="232"/>
      <c r="V850" s="233"/>
      <c r="W850" s="233"/>
      <c r="X850" s="233"/>
      <c r="Y850" s="233"/>
      <c r="Z850" s="233"/>
    </row>
    <row r="851" spans="7:26" ht="15.75" customHeight="1">
      <c r="G851" s="263"/>
      <c r="U851" s="232"/>
      <c r="V851" s="233"/>
      <c r="W851" s="233"/>
      <c r="X851" s="233"/>
      <c r="Y851" s="233"/>
      <c r="Z851" s="233"/>
    </row>
    <row r="852" spans="7:26" ht="15.75" customHeight="1">
      <c r="G852" s="263"/>
      <c r="U852" s="232"/>
      <c r="V852" s="233"/>
      <c r="W852" s="233"/>
      <c r="X852" s="233"/>
      <c r="Y852" s="233"/>
      <c r="Z852" s="233"/>
    </row>
    <row r="853" spans="7:26" ht="15.75" customHeight="1">
      <c r="G853" s="263"/>
      <c r="U853" s="232"/>
      <c r="V853" s="233"/>
      <c r="W853" s="233"/>
      <c r="X853" s="233"/>
      <c r="Y853" s="233"/>
      <c r="Z853" s="233"/>
    </row>
    <row r="854" spans="7:26" ht="15.75" customHeight="1">
      <c r="G854" s="263"/>
      <c r="U854" s="232"/>
      <c r="V854" s="233"/>
      <c r="W854" s="233"/>
      <c r="X854" s="233"/>
      <c r="Y854" s="233"/>
      <c r="Z854" s="233"/>
    </row>
    <row r="855" spans="7:26" ht="15.75" customHeight="1">
      <c r="G855" s="263"/>
      <c r="U855" s="232"/>
      <c r="V855" s="233"/>
      <c r="W855" s="233"/>
      <c r="X855" s="233"/>
      <c r="Y855" s="233"/>
      <c r="Z855" s="233"/>
    </row>
    <row r="856" spans="7:26" ht="15.75" customHeight="1">
      <c r="G856" s="263"/>
      <c r="U856" s="232"/>
      <c r="V856" s="233"/>
      <c r="W856" s="233"/>
      <c r="X856" s="233"/>
      <c r="Y856" s="233"/>
      <c r="Z856" s="233"/>
    </row>
    <row r="857" spans="7:26" ht="15.75" customHeight="1">
      <c r="G857" s="263"/>
      <c r="U857" s="232"/>
      <c r="V857" s="233"/>
      <c r="W857" s="233"/>
      <c r="X857" s="233"/>
      <c r="Y857" s="233"/>
      <c r="Z857" s="233"/>
    </row>
    <row r="858" spans="7:26" ht="15.75" customHeight="1">
      <c r="G858" s="263"/>
      <c r="U858" s="232"/>
      <c r="V858" s="233"/>
      <c r="W858" s="233"/>
      <c r="X858" s="233"/>
      <c r="Y858" s="233"/>
      <c r="Z858" s="233"/>
    </row>
    <row r="859" spans="7:26" ht="15.75" customHeight="1">
      <c r="G859" s="263"/>
      <c r="U859" s="232"/>
      <c r="V859" s="233"/>
      <c r="W859" s="233"/>
      <c r="X859" s="233"/>
      <c r="Y859" s="233"/>
      <c r="Z859" s="233"/>
    </row>
    <row r="860" spans="7:26" ht="15.75" customHeight="1">
      <c r="G860" s="263"/>
      <c r="U860" s="232"/>
      <c r="V860" s="233"/>
      <c r="W860" s="233"/>
      <c r="X860" s="233"/>
      <c r="Y860" s="233"/>
      <c r="Z860" s="233"/>
    </row>
    <row r="861" spans="7:26" ht="15.75" customHeight="1">
      <c r="G861" s="263"/>
      <c r="U861" s="232"/>
      <c r="V861" s="233"/>
      <c r="W861" s="233"/>
      <c r="X861" s="233"/>
      <c r="Y861" s="233"/>
      <c r="Z861" s="233"/>
    </row>
    <row r="862" spans="7:26" ht="15.75" customHeight="1">
      <c r="G862" s="263"/>
      <c r="U862" s="232"/>
      <c r="V862" s="233"/>
      <c r="W862" s="233"/>
      <c r="X862" s="233"/>
      <c r="Y862" s="233"/>
      <c r="Z862" s="233"/>
    </row>
    <row r="863" spans="7:26" ht="15.75" customHeight="1">
      <c r="G863" s="263"/>
      <c r="U863" s="232"/>
      <c r="V863" s="233"/>
      <c r="W863" s="233"/>
      <c r="X863" s="233"/>
      <c r="Y863" s="233"/>
      <c r="Z863" s="233"/>
    </row>
    <row r="864" spans="7:26" ht="15.75" customHeight="1">
      <c r="G864" s="263"/>
      <c r="U864" s="232"/>
      <c r="V864" s="233"/>
      <c r="W864" s="233"/>
      <c r="X864" s="233"/>
      <c r="Y864" s="233"/>
      <c r="Z864" s="233"/>
    </row>
    <row r="865" spans="7:26" ht="15.75" customHeight="1">
      <c r="G865" s="263"/>
      <c r="U865" s="232"/>
      <c r="V865" s="233"/>
      <c r="W865" s="233"/>
      <c r="X865" s="233"/>
      <c r="Y865" s="233"/>
      <c r="Z865" s="233"/>
    </row>
    <row r="866" spans="7:26" ht="15.75" customHeight="1">
      <c r="G866" s="263"/>
      <c r="U866" s="232"/>
      <c r="V866" s="233"/>
      <c r="W866" s="233"/>
      <c r="X866" s="233"/>
      <c r="Y866" s="233"/>
      <c r="Z866" s="233"/>
    </row>
    <row r="867" spans="7:26" ht="15.75" customHeight="1">
      <c r="G867" s="263"/>
      <c r="U867" s="232"/>
      <c r="V867" s="233"/>
      <c r="W867" s="233"/>
      <c r="X867" s="233"/>
      <c r="Y867" s="233"/>
      <c r="Z867" s="233"/>
    </row>
    <row r="868" spans="7:26" ht="15.75" customHeight="1">
      <c r="G868" s="263"/>
      <c r="U868" s="232"/>
      <c r="V868" s="233"/>
      <c r="W868" s="233"/>
      <c r="X868" s="233"/>
      <c r="Y868" s="233"/>
      <c r="Z868" s="233"/>
    </row>
    <row r="869" spans="7:26" ht="15.75" customHeight="1">
      <c r="G869" s="263"/>
      <c r="U869" s="232"/>
      <c r="V869" s="233"/>
      <c r="W869" s="233"/>
      <c r="X869" s="233"/>
      <c r="Y869" s="233"/>
      <c r="Z869" s="233"/>
    </row>
    <row r="870" spans="7:26" ht="15.75" customHeight="1">
      <c r="G870" s="263"/>
      <c r="U870" s="232"/>
      <c r="V870" s="233"/>
      <c r="W870" s="233"/>
      <c r="X870" s="233"/>
      <c r="Y870" s="233"/>
      <c r="Z870" s="233"/>
    </row>
    <row r="871" spans="7:26" ht="15.75" customHeight="1">
      <c r="G871" s="263"/>
      <c r="U871" s="232"/>
      <c r="V871" s="233"/>
      <c r="W871" s="233"/>
      <c r="X871" s="233"/>
      <c r="Y871" s="233"/>
      <c r="Z871" s="233"/>
    </row>
    <row r="872" spans="7:26" ht="15.75" customHeight="1">
      <c r="G872" s="263"/>
      <c r="U872" s="232"/>
      <c r="V872" s="233"/>
      <c r="W872" s="233"/>
      <c r="X872" s="233"/>
      <c r="Y872" s="233"/>
      <c r="Z872" s="233"/>
    </row>
    <row r="873" spans="7:26" ht="15.75" customHeight="1">
      <c r="G873" s="263"/>
      <c r="U873" s="232"/>
      <c r="V873" s="233"/>
      <c r="W873" s="233"/>
      <c r="X873" s="233"/>
      <c r="Y873" s="233"/>
      <c r="Z873" s="233"/>
    </row>
    <row r="874" spans="7:26" ht="15.75" customHeight="1">
      <c r="G874" s="263"/>
      <c r="U874" s="232"/>
      <c r="V874" s="233"/>
      <c r="W874" s="233"/>
      <c r="X874" s="233"/>
      <c r="Y874" s="233"/>
      <c r="Z874" s="233"/>
    </row>
    <row r="875" spans="7:26" ht="15.75" customHeight="1">
      <c r="G875" s="263"/>
      <c r="U875" s="232"/>
      <c r="V875" s="233"/>
      <c r="W875" s="233"/>
      <c r="X875" s="233"/>
      <c r="Y875" s="233"/>
      <c r="Z875" s="233"/>
    </row>
    <row r="876" spans="7:26" ht="15.75" customHeight="1">
      <c r="G876" s="263"/>
      <c r="U876" s="232"/>
      <c r="V876" s="233"/>
      <c r="W876" s="233"/>
      <c r="X876" s="233"/>
      <c r="Y876" s="233"/>
      <c r="Z876" s="233"/>
    </row>
    <row r="877" spans="7:26" ht="15.75" customHeight="1">
      <c r="G877" s="263"/>
      <c r="U877" s="232"/>
      <c r="V877" s="233"/>
      <c r="W877" s="233"/>
      <c r="X877" s="233"/>
      <c r="Y877" s="233"/>
      <c r="Z877" s="233"/>
    </row>
    <row r="878" spans="7:26" ht="15.75" customHeight="1">
      <c r="G878" s="263"/>
      <c r="U878" s="232"/>
      <c r="V878" s="233"/>
      <c r="W878" s="233"/>
      <c r="X878" s="233"/>
      <c r="Y878" s="233"/>
      <c r="Z878" s="233"/>
    </row>
    <row r="879" spans="7:26" ht="15.75" customHeight="1">
      <c r="G879" s="263"/>
      <c r="U879" s="232"/>
      <c r="V879" s="233"/>
      <c r="W879" s="233"/>
      <c r="X879" s="233"/>
      <c r="Y879" s="233"/>
      <c r="Z879" s="233"/>
    </row>
    <row r="880" spans="7:26" ht="15.75" customHeight="1">
      <c r="G880" s="263"/>
      <c r="U880" s="232"/>
      <c r="V880" s="233"/>
      <c r="W880" s="233"/>
      <c r="X880" s="233"/>
      <c r="Y880" s="233"/>
      <c r="Z880" s="233"/>
    </row>
    <row r="881" spans="7:26" ht="15.75" customHeight="1">
      <c r="G881" s="263"/>
      <c r="U881" s="232"/>
      <c r="V881" s="233"/>
      <c r="W881" s="233"/>
      <c r="X881" s="233"/>
      <c r="Y881" s="233"/>
      <c r="Z881" s="233"/>
    </row>
    <row r="882" spans="7:26" ht="15.75" customHeight="1">
      <c r="G882" s="263"/>
      <c r="U882" s="232"/>
      <c r="V882" s="233"/>
      <c r="W882" s="233"/>
      <c r="X882" s="233"/>
      <c r="Y882" s="233"/>
      <c r="Z882" s="233"/>
    </row>
    <row r="883" spans="7:26" ht="15.75" customHeight="1">
      <c r="G883" s="263"/>
      <c r="U883" s="232"/>
      <c r="V883" s="233"/>
      <c r="W883" s="233"/>
      <c r="X883" s="233"/>
      <c r="Y883" s="233"/>
      <c r="Z883" s="233"/>
    </row>
    <row r="884" spans="7:26" ht="15.75" customHeight="1">
      <c r="G884" s="263"/>
      <c r="U884" s="232"/>
      <c r="V884" s="233"/>
      <c r="W884" s="233"/>
      <c r="X884" s="233"/>
      <c r="Y884" s="233"/>
      <c r="Z884" s="233"/>
    </row>
    <row r="885" spans="7:26" ht="15.75" customHeight="1">
      <c r="G885" s="263"/>
      <c r="U885" s="232"/>
      <c r="V885" s="233"/>
      <c r="W885" s="233"/>
      <c r="X885" s="233"/>
      <c r="Y885" s="233"/>
      <c r="Z885" s="233"/>
    </row>
    <row r="886" spans="7:26" ht="15.75" customHeight="1">
      <c r="G886" s="263"/>
      <c r="U886" s="232"/>
      <c r="V886" s="233"/>
      <c r="W886" s="233"/>
      <c r="X886" s="233"/>
      <c r="Y886" s="233"/>
      <c r="Z886" s="233"/>
    </row>
    <row r="887" spans="7:26" ht="15.75" customHeight="1">
      <c r="G887" s="263"/>
      <c r="U887" s="232"/>
      <c r="V887" s="233"/>
      <c r="W887" s="233"/>
      <c r="X887" s="233"/>
      <c r="Y887" s="233"/>
      <c r="Z887" s="233"/>
    </row>
    <row r="888" spans="7:26" ht="15.75" customHeight="1">
      <c r="G888" s="263"/>
      <c r="U888" s="232"/>
      <c r="V888" s="233"/>
      <c r="W888" s="233"/>
      <c r="X888" s="233"/>
      <c r="Y888" s="233"/>
      <c r="Z888" s="233"/>
    </row>
    <row r="889" spans="7:26" ht="15.75" customHeight="1">
      <c r="G889" s="263"/>
      <c r="U889" s="232"/>
      <c r="V889" s="233"/>
      <c r="W889" s="233"/>
      <c r="X889" s="233"/>
      <c r="Y889" s="233"/>
      <c r="Z889" s="233"/>
    </row>
    <row r="890" spans="7:26" ht="15.75" customHeight="1">
      <c r="G890" s="263"/>
      <c r="U890" s="232"/>
      <c r="V890" s="233"/>
      <c r="W890" s="233"/>
      <c r="X890" s="233"/>
      <c r="Y890" s="233"/>
      <c r="Z890" s="233"/>
    </row>
    <row r="891" spans="7:26" ht="15.75" customHeight="1">
      <c r="G891" s="263"/>
      <c r="U891" s="232"/>
      <c r="V891" s="233"/>
      <c r="W891" s="233"/>
      <c r="X891" s="233"/>
      <c r="Y891" s="233"/>
      <c r="Z891" s="233"/>
    </row>
    <row r="892" spans="7:26" ht="15.75" customHeight="1">
      <c r="G892" s="263"/>
      <c r="U892" s="232"/>
      <c r="V892" s="233"/>
      <c r="W892" s="233"/>
      <c r="X892" s="233"/>
      <c r="Y892" s="233"/>
      <c r="Z892" s="233"/>
    </row>
    <row r="893" spans="7:26" ht="15.75" customHeight="1">
      <c r="G893" s="263"/>
      <c r="U893" s="232"/>
      <c r="V893" s="233"/>
      <c r="W893" s="233"/>
      <c r="X893" s="233"/>
      <c r="Y893" s="233"/>
      <c r="Z893" s="233"/>
    </row>
    <row r="894" spans="7:26" ht="15.75" customHeight="1">
      <c r="G894" s="263"/>
      <c r="U894" s="232"/>
      <c r="V894" s="233"/>
      <c r="W894" s="233"/>
      <c r="X894" s="233"/>
      <c r="Y894" s="233"/>
      <c r="Z894" s="233"/>
    </row>
    <row r="895" spans="7:26" ht="15.75" customHeight="1">
      <c r="G895" s="263"/>
      <c r="U895" s="232"/>
      <c r="V895" s="233"/>
      <c r="W895" s="233"/>
      <c r="X895" s="233"/>
      <c r="Y895" s="233"/>
      <c r="Z895" s="233"/>
    </row>
    <row r="896" spans="7:26" ht="15.75" customHeight="1">
      <c r="G896" s="263"/>
      <c r="U896" s="232"/>
      <c r="V896" s="233"/>
      <c r="W896" s="233"/>
      <c r="X896" s="233"/>
      <c r="Y896" s="233"/>
      <c r="Z896" s="233"/>
    </row>
    <row r="897" spans="7:26" ht="15.75" customHeight="1">
      <c r="G897" s="263"/>
      <c r="U897" s="232"/>
      <c r="V897" s="233"/>
      <c r="W897" s="233"/>
      <c r="X897" s="233"/>
      <c r="Y897" s="233"/>
      <c r="Z897" s="233"/>
    </row>
    <row r="898" spans="7:26" ht="15.75" customHeight="1">
      <c r="G898" s="263"/>
      <c r="U898" s="232"/>
      <c r="V898" s="233"/>
      <c r="W898" s="233"/>
      <c r="X898" s="233"/>
      <c r="Y898" s="233"/>
      <c r="Z898" s="233"/>
    </row>
    <row r="899" spans="7:26" ht="15.75" customHeight="1">
      <c r="G899" s="263"/>
      <c r="U899" s="232"/>
      <c r="V899" s="233"/>
      <c r="W899" s="233"/>
      <c r="X899" s="233"/>
      <c r="Y899" s="233"/>
      <c r="Z899" s="233"/>
    </row>
    <row r="900" spans="7:26" ht="15.75" customHeight="1">
      <c r="G900" s="263"/>
      <c r="U900" s="232"/>
      <c r="V900" s="233"/>
      <c r="W900" s="233"/>
      <c r="X900" s="233"/>
      <c r="Y900" s="233"/>
      <c r="Z900" s="233"/>
    </row>
    <row r="901" spans="7:26" ht="15.75" customHeight="1">
      <c r="G901" s="263"/>
      <c r="U901" s="232"/>
      <c r="V901" s="233"/>
      <c r="W901" s="233"/>
      <c r="X901" s="233"/>
      <c r="Y901" s="233"/>
      <c r="Z901" s="233"/>
    </row>
    <row r="902" spans="7:26" ht="15.75" customHeight="1">
      <c r="G902" s="263"/>
      <c r="U902" s="232"/>
      <c r="V902" s="233"/>
      <c r="W902" s="233"/>
      <c r="X902" s="233"/>
      <c r="Y902" s="233"/>
      <c r="Z902" s="233"/>
    </row>
    <row r="903" spans="7:26" ht="15.75" customHeight="1">
      <c r="G903" s="263"/>
      <c r="U903" s="232"/>
      <c r="V903" s="233"/>
      <c r="W903" s="233"/>
      <c r="X903" s="233"/>
      <c r="Y903" s="233"/>
      <c r="Z903" s="233"/>
    </row>
    <row r="904" spans="7:26" ht="15.75" customHeight="1">
      <c r="G904" s="263"/>
      <c r="U904" s="232"/>
      <c r="V904" s="233"/>
      <c r="W904" s="233"/>
      <c r="X904" s="233"/>
      <c r="Y904" s="233"/>
      <c r="Z904" s="233"/>
    </row>
    <row r="905" spans="7:26" ht="15.75" customHeight="1">
      <c r="G905" s="263"/>
      <c r="U905" s="232"/>
      <c r="V905" s="233"/>
      <c r="W905" s="233"/>
      <c r="X905" s="233"/>
      <c r="Y905" s="233"/>
      <c r="Z905" s="233"/>
    </row>
    <row r="906" spans="7:26" ht="15.75" customHeight="1">
      <c r="G906" s="263"/>
      <c r="U906" s="232"/>
      <c r="V906" s="233"/>
      <c r="W906" s="233"/>
      <c r="X906" s="233"/>
      <c r="Y906" s="233"/>
      <c r="Z906" s="233"/>
    </row>
    <row r="907" spans="7:26" ht="15.75" customHeight="1">
      <c r="G907" s="263"/>
      <c r="U907" s="232"/>
      <c r="V907" s="233"/>
      <c r="W907" s="233"/>
      <c r="X907" s="233"/>
      <c r="Y907" s="233"/>
      <c r="Z907" s="233"/>
    </row>
    <row r="908" spans="7:26" ht="15.75" customHeight="1">
      <c r="G908" s="263"/>
      <c r="U908" s="232"/>
      <c r="V908" s="233"/>
      <c r="W908" s="233"/>
      <c r="X908" s="233"/>
      <c r="Y908" s="233"/>
      <c r="Z908" s="233"/>
    </row>
    <row r="909" spans="7:26" ht="15.75" customHeight="1">
      <c r="G909" s="263"/>
      <c r="U909" s="232"/>
      <c r="V909" s="233"/>
      <c r="W909" s="233"/>
      <c r="X909" s="233"/>
      <c r="Y909" s="233"/>
      <c r="Z909" s="233"/>
    </row>
    <row r="910" spans="7:26" ht="15.75" customHeight="1">
      <c r="G910" s="263"/>
      <c r="U910" s="232"/>
      <c r="V910" s="233"/>
      <c r="W910" s="233"/>
      <c r="X910" s="233"/>
      <c r="Y910" s="233"/>
      <c r="Z910" s="233"/>
    </row>
    <row r="911" spans="7:26" ht="15.75" customHeight="1">
      <c r="G911" s="263"/>
      <c r="U911" s="232"/>
      <c r="V911" s="233"/>
      <c r="W911" s="233"/>
      <c r="X911" s="233"/>
      <c r="Y911" s="233"/>
      <c r="Z911" s="233"/>
    </row>
    <row r="912" spans="7:26" ht="15.75" customHeight="1">
      <c r="G912" s="263"/>
      <c r="U912" s="232"/>
      <c r="V912" s="233"/>
      <c r="W912" s="233"/>
      <c r="X912" s="233"/>
      <c r="Y912" s="233"/>
      <c r="Z912" s="233"/>
    </row>
    <row r="913" spans="7:26" ht="15.75" customHeight="1">
      <c r="G913" s="263"/>
      <c r="U913" s="232"/>
      <c r="V913" s="233"/>
      <c r="W913" s="233"/>
      <c r="X913" s="233"/>
      <c r="Y913" s="233"/>
      <c r="Z913" s="233"/>
    </row>
    <row r="914" spans="7:26" ht="15.75" customHeight="1">
      <c r="G914" s="263"/>
      <c r="U914" s="232"/>
      <c r="V914" s="233"/>
      <c r="W914" s="233"/>
      <c r="X914" s="233"/>
      <c r="Y914" s="233"/>
      <c r="Z914" s="233"/>
    </row>
    <row r="915" spans="7:26" ht="15.75" customHeight="1">
      <c r="G915" s="263"/>
      <c r="U915" s="232"/>
      <c r="V915" s="233"/>
      <c r="W915" s="233"/>
      <c r="X915" s="233"/>
      <c r="Y915" s="233"/>
      <c r="Z915" s="233"/>
    </row>
    <row r="916" spans="7:26" ht="15.75" customHeight="1">
      <c r="G916" s="263"/>
      <c r="U916" s="232"/>
      <c r="V916" s="233"/>
      <c r="W916" s="233"/>
      <c r="X916" s="233"/>
      <c r="Y916" s="233"/>
      <c r="Z916" s="233"/>
    </row>
    <row r="917" spans="7:26" ht="15.75" customHeight="1">
      <c r="G917" s="263"/>
      <c r="U917" s="232"/>
      <c r="V917" s="233"/>
      <c r="W917" s="233"/>
      <c r="X917" s="233"/>
      <c r="Y917" s="233"/>
      <c r="Z917" s="233"/>
    </row>
    <row r="918" spans="7:26" ht="15.75" customHeight="1">
      <c r="G918" s="263"/>
      <c r="U918" s="232"/>
      <c r="V918" s="233"/>
      <c r="W918" s="233"/>
      <c r="X918" s="233"/>
      <c r="Y918" s="233"/>
      <c r="Z918" s="233"/>
    </row>
    <row r="919" spans="7:26" ht="15.75" customHeight="1">
      <c r="G919" s="263"/>
      <c r="U919" s="232"/>
      <c r="V919" s="233"/>
      <c r="W919" s="233"/>
      <c r="X919" s="233"/>
      <c r="Y919" s="233"/>
      <c r="Z919" s="233"/>
    </row>
    <row r="920" spans="7:26" ht="15.75" customHeight="1">
      <c r="G920" s="263"/>
      <c r="U920" s="232"/>
      <c r="V920" s="233"/>
      <c r="W920" s="233"/>
      <c r="X920" s="233"/>
      <c r="Y920" s="233"/>
      <c r="Z920" s="233"/>
    </row>
    <row r="921" spans="7:26" ht="15.75" customHeight="1">
      <c r="G921" s="263"/>
      <c r="U921" s="232"/>
      <c r="V921" s="233"/>
      <c r="W921" s="233"/>
      <c r="X921" s="233"/>
      <c r="Y921" s="233"/>
      <c r="Z921" s="233"/>
    </row>
    <row r="922" spans="7:26" ht="15.75" customHeight="1">
      <c r="G922" s="263"/>
      <c r="U922" s="232"/>
      <c r="V922" s="233"/>
      <c r="W922" s="233"/>
      <c r="X922" s="233"/>
      <c r="Y922" s="233"/>
      <c r="Z922" s="233"/>
    </row>
    <row r="923" spans="7:26" ht="15.75" customHeight="1">
      <c r="G923" s="263"/>
      <c r="U923" s="232"/>
      <c r="V923" s="233"/>
      <c r="W923" s="233"/>
      <c r="X923" s="233"/>
      <c r="Y923" s="233"/>
      <c r="Z923" s="233"/>
    </row>
    <row r="924" spans="7:26" ht="15.75" customHeight="1">
      <c r="G924" s="263"/>
      <c r="U924" s="232"/>
      <c r="V924" s="233"/>
      <c r="W924" s="233"/>
      <c r="X924" s="233"/>
      <c r="Y924" s="233"/>
      <c r="Z924" s="233"/>
    </row>
    <row r="925" spans="7:26" ht="15.75" customHeight="1">
      <c r="G925" s="263"/>
      <c r="U925" s="232"/>
      <c r="V925" s="233"/>
      <c r="W925" s="233"/>
      <c r="X925" s="233"/>
      <c r="Y925" s="233"/>
      <c r="Z925" s="233"/>
    </row>
    <row r="926" spans="7:26" ht="15.75" customHeight="1">
      <c r="G926" s="263"/>
      <c r="U926" s="232"/>
      <c r="V926" s="233"/>
      <c r="W926" s="233"/>
      <c r="X926" s="233"/>
      <c r="Y926" s="233"/>
      <c r="Z926" s="233"/>
    </row>
    <row r="927" spans="7:26" ht="15.75" customHeight="1">
      <c r="G927" s="263"/>
      <c r="U927" s="232"/>
      <c r="V927" s="233"/>
      <c r="W927" s="233"/>
      <c r="X927" s="233"/>
      <c r="Y927" s="233"/>
      <c r="Z927" s="233"/>
    </row>
    <row r="928" spans="7:26" ht="15.75" customHeight="1">
      <c r="G928" s="263"/>
      <c r="U928" s="232"/>
      <c r="V928" s="233"/>
      <c r="W928" s="233"/>
      <c r="X928" s="233"/>
      <c r="Y928" s="233"/>
      <c r="Z928" s="233"/>
    </row>
    <row r="929" spans="7:26" ht="15.75" customHeight="1">
      <c r="G929" s="263"/>
      <c r="U929" s="232"/>
      <c r="V929" s="233"/>
      <c r="W929" s="233"/>
      <c r="X929" s="233"/>
      <c r="Y929" s="233"/>
      <c r="Z929" s="233"/>
    </row>
    <row r="930" spans="7:26" ht="15.75" customHeight="1">
      <c r="G930" s="263"/>
      <c r="U930" s="232"/>
      <c r="V930" s="233"/>
      <c r="W930" s="233"/>
      <c r="X930" s="233"/>
      <c r="Y930" s="233"/>
      <c r="Z930" s="233"/>
    </row>
    <row r="931" spans="7:26" ht="15.75" customHeight="1">
      <c r="G931" s="263"/>
      <c r="U931" s="232"/>
      <c r="V931" s="233"/>
      <c r="W931" s="233"/>
      <c r="X931" s="233"/>
      <c r="Y931" s="233"/>
      <c r="Z931" s="233"/>
    </row>
    <row r="932" spans="7:26" ht="15.75" customHeight="1">
      <c r="G932" s="263"/>
      <c r="U932" s="232"/>
      <c r="V932" s="233"/>
      <c r="W932" s="233"/>
      <c r="X932" s="233"/>
      <c r="Y932" s="233"/>
      <c r="Z932" s="233"/>
    </row>
    <row r="933" spans="7:26" ht="15.75" customHeight="1">
      <c r="G933" s="263"/>
      <c r="U933" s="232"/>
      <c r="V933" s="233"/>
      <c r="W933" s="233"/>
      <c r="X933" s="233"/>
      <c r="Y933" s="233"/>
      <c r="Z933" s="233"/>
    </row>
    <row r="934" spans="7:26" ht="15.75" customHeight="1">
      <c r="G934" s="263"/>
      <c r="U934" s="232"/>
      <c r="V934" s="233"/>
      <c r="W934" s="233"/>
      <c r="X934" s="233"/>
      <c r="Y934" s="233"/>
      <c r="Z934" s="233"/>
    </row>
    <row r="935" spans="7:26" ht="15.75" customHeight="1">
      <c r="G935" s="263"/>
      <c r="U935" s="232"/>
      <c r="V935" s="233"/>
      <c r="W935" s="233"/>
      <c r="X935" s="233"/>
      <c r="Y935" s="233"/>
      <c r="Z935" s="233"/>
    </row>
    <row r="936" spans="7:26" ht="15.75" customHeight="1">
      <c r="G936" s="263"/>
      <c r="U936" s="232"/>
      <c r="V936" s="233"/>
      <c r="W936" s="233"/>
      <c r="X936" s="233"/>
      <c r="Y936" s="233"/>
      <c r="Z936" s="233"/>
    </row>
    <row r="937" spans="7:26" ht="15.75" customHeight="1">
      <c r="G937" s="263"/>
      <c r="U937" s="232"/>
      <c r="V937" s="233"/>
      <c r="W937" s="233"/>
      <c r="X937" s="233"/>
      <c r="Y937" s="233"/>
      <c r="Z937" s="233"/>
    </row>
    <row r="938" spans="7:26" ht="15.75" customHeight="1">
      <c r="G938" s="263"/>
      <c r="U938" s="232"/>
      <c r="V938" s="233"/>
      <c r="W938" s="233"/>
      <c r="X938" s="233"/>
      <c r="Y938" s="233"/>
      <c r="Z938" s="233"/>
    </row>
    <row r="939" spans="7:26" ht="15.75" customHeight="1">
      <c r="G939" s="263"/>
      <c r="U939" s="232"/>
      <c r="V939" s="233"/>
      <c r="W939" s="233"/>
      <c r="X939" s="233"/>
      <c r="Y939" s="233"/>
      <c r="Z939" s="233"/>
    </row>
    <row r="940" spans="7:26" ht="15.75" customHeight="1">
      <c r="G940" s="263"/>
      <c r="U940" s="232"/>
      <c r="V940" s="233"/>
      <c r="W940" s="233"/>
      <c r="X940" s="233"/>
      <c r="Y940" s="233"/>
      <c r="Z940" s="233"/>
    </row>
    <row r="941" spans="7:26" ht="15.75" customHeight="1">
      <c r="G941" s="263"/>
      <c r="U941" s="232"/>
      <c r="V941" s="233"/>
      <c r="W941" s="233"/>
      <c r="X941" s="233"/>
      <c r="Y941" s="233"/>
      <c r="Z941" s="233"/>
    </row>
    <row r="942" spans="7:26" ht="15.75" customHeight="1">
      <c r="G942" s="263"/>
      <c r="U942" s="232"/>
      <c r="V942" s="233"/>
      <c r="W942" s="233"/>
      <c r="X942" s="233"/>
      <c r="Y942" s="233"/>
      <c r="Z942" s="233"/>
    </row>
    <row r="943" spans="7:26" ht="15.75" customHeight="1">
      <c r="G943" s="263"/>
      <c r="U943" s="232"/>
      <c r="V943" s="233"/>
      <c r="W943" s="233"/>
      <c r="X943" s="233"/>
      <c r="Y943" s="233"/>
      <c r="Z943" s="233"/>
    </row>
    <row r="944" spans="7:26" ht="15.75" customHeight="1">
      <c r="G944" s="263"/>
      <c r="U944" s="232"/>
      <c r="V944" s="233"/>
      <c r="W944" s="233"/>
      <c r="X944" s="233"/>
      <c r="Y944" s="233"/>
      <c r="Z944" s="233"/>
    </row>
    <row r="945" spans="7:26" ht="15.75" customHeight="1">
      <c r="G945" s="263"/>
      <c r="U945" s="232"/>
      <c r="V945" s="233"/>
      <c r="W945" s="233"/>
      <c r="X945" s="233"/>
      <c r="Y945" s="233"/>
      <c r="Z945" s="233"/>
    </row>
    <row r="946" spans="7:26" ht="15.75" customHeight="1">
      <c r="G946" s="263"/>
      <c r="U946" s="232"/>
      <c r="V946" s="233"/>
      <c r="W946" s="233"/>
      <c r="X946" s="233"/>
      <c r="Y946" s="233"/>
      <c r="Z946" s="233"/>
    </row>
    <row r="947" spans="7:26" ht="15.75" customHeight="1">
      <c r="G947" s="263"/>
      <c r="U947" s="232"/>
      <c r="V947" s="233"/>
      <c r="W947" s="233"/>
      <c r="X947" s="233"/>
      <c r="Y947" s="233"/>
      <c r="Z947" s="233"/>
    </row>
    <row r="948" spans="7:26" ht="15.75" customHeight="1">
      <c r="G948" s="263"/>
      <c r="U948" s="232"/>
      <c r="V948" s="233"/>
      <c r="W948" s="233"/>
      <c r="X948" s="233"/>
      <c r="Y948" s="233"/>
      <c r="Z948" s="233"/>
    </row>
    <row r="949" spans="7:26" ht="15.75" customHeight="1">
      <c r="G949" s="263"/>
      <c r="U949" s="232"/>
      <c r="V949" s="233"/>
      <c r="W949" s="233"/>
      <c r="X949" s="233"/>
      <c r="Y949" s="233"/>
      <c r="Z949" s="233"/>
    </row>
    <row r="950" spans="7:26" ht="15.75" customHeight="1">
      <c r="G950" s="263"/>
      <c r="U950" s="232"/>
      <c r="V950" s="233"/>
      <c r="W950" s="233"/>
      <c r="X950" s="233"/>
      <c r="Y950" s="233"/>
      <c r="Z950" s="233"/>
    </row>
    <row r="951" spans="7:26" ht="15.75" customHeight="1">
      <c r="G951" s="263"/>
      <c r="U951" s="232"/>
      <c r="V951" s="233"/>
      <c r="W951" s="233"/>
      <c r="X951" s="233"/>
      <c r="Y951" s="233"/>
      <c r="Z951" s="233"/>
    </row>
    <row r="952" spans="7:26" ht="15.75" customHeight="1">
      <c r="G952" s="263"/>
      <c r="U952" s="232"/>
      <c r="V952" s="233"/>
      <c r="W952" s="233"/>
      <c r="X952" s="233"/>
      <c r="Y952" s="233"/>
      <c r="Z952" s="233"/>
    </row>
    <row r="953" spans="7:26" ht="15.75" customHeight="1">
      <c r="G953" s="263"/>
      <c r="U953" s="232"/>
      <c r="V953" s="233"/>
      <c r="W953" s="233"/>
      <c r="X953" s="233"/>
      <c r="Y953" s="233"/>
      <c r="Z953" s="233"/>
    </row>
    <row r="954" spans="7:26" ht="15.75" customHeight="1">
      <c r="G954" s="263"/>
      <c r="U954" s="232"/>
      <c r="V954" s="233"/>
      <c r="W954" s="233"/>
      <c r="X954" s="233"/>
      <c r="Y954" s="233"/>
      <c r="Z954" s="233"/>
    </row>
    <row r="955" spans="7:26" ht="15.75" customHeight="1">
      <c r="G955" s="263"/>
      <c r="U955" s="232"/>
      <c r="V955" s="233"/>
      <c r="W955" s="233"/>
      <c r="X955" s="233"/>
      <c r="Y955" s="233"/>
      <c r="Z955" s="233"/>
    </row>
    <row r="956" spans="7:26" ht="15.75" customHeight="1">
      <c r="G956" s="263"/>
      <c r="U956" s="232"/>
      <c r="V956" s="233"/>
      <c r="W956" s="233"/>
      <c r="X956" s="233"/>
      <c r="Y956" s="233"/>
      <c r="Z956" s="233"/>
    </row>
    <row r="957" spans="7:26" ht="15.75" customHeight="1">
      <c r="G957" s="263"/>
      <c r="U957" s="232"/>
      <c r="V957" s="233"/>
      <c r="W957" s="233"/>
      <c r="X957" s="233"/>
      <c r="Y957" s="233"/>
      <c r="Z957" s="233"/>
    </row>
    <row r="958" spans="7:26" ht="15.75" customHeight="1">
      <c r="G958" s="263"/>
      <c r="U958" s="232"/>
      <c r="V958" s="233"/>
      <c r="W958" s="233"/>
      <c r="X958" s="233"/>
      <c r="Y958" s="233"/>
      <c r="Z958" s="233"/>
    </row>
    <row r="959" spans="7:26" ht="15.75" customHeight="1">
      <c r="G959" s="263"/>
      <c r="U959" s="232"/>
      <c r="V959" s="233"/>
      <c r="W959" s="233"/>
      <c r="X959" s="233"/>
      <c r="Y959" s="233"/>
      <c r="Z959" s="233"/>
    </row>
    <row r="960" spans="7:26" ht="15.75" customHeight="1">
      <c r="G960" s="263"/>
      <c r="U960" s="232"/>
      <c r="V960" s="233"/>
      <c r="W960" s="233"/>
      <c r="X960" s="233"/>
      <c r="Y960" s="233"/>
      <c r="Z960" s="233"/>
    </row>
    <row r="961" spans="7:26" ht="15.75" customHeight="1">
      <c r="G961" s="263"/>
      <c r="U961" s="232"/>
      <c r="V961" s="233"/>
      <c r="W961" s="233"/>
      <c r="X961" s="233"/>
      <c r="Y961" s="233"/>
      <c r="Z961" s="233"/>
    </row>
    <row r="962" spans="7:26" ht="15.75" customHeight="1">
      <c r="G962" s="263"/>
      <c r="U962" s="232"/>
      <c r="V962" s="233"/>
      <c r="W962" s="233"/>
      <c r="X962" s="233"/>
      <c r="Y962" s="233"/>
      <c r="Z962" s="233"/>
    </row>
    <row r="963" spans="7:26" ht="15.75" customHeight="1">
      <c r="G963" s="263"/>
      <c r="U963" s="232"/>
      <c r="V963" s="233"/>
      <c r="W963" s="233"/>
      <c r="X963" s="233"/>
      <c r="Y963" s="233"/>
      <c r="Z963" s="233"/>
    </row>
    <row r="964" spans="7:26" ht="15.75" customHeight="1">
      <c r="G964" s="263"/>
      <c r="U964" s="232"/>
      <c r="V964" s="233"/>
      <c r="W964" s="233"/>
      <c r="X964" s="233"/>
      <c r="Y964" s="233"/>
      <c r="Z964" s="233"/>
    </row>
    <row r="965" spans="7:26" ht="15.75" customHeight="1">
      <c r="G965" s="263"/>
      <c r="U965" s="232"/>
      <c r="V965" s="233"/>
      <c r="W965" s="233"/>
      <c r="X965" s="233"/>
      <c r="Y965" s="233"/>
      <c r="Z965" s="233"/>
    </row>
    <row r="966" spans="7:26" ht="15.75" customHeight="1">
      <c r="G966" s="263"/>
      <c r="U966" s="232"/>
      <c r="V966" s="233"/>
      <c r="W966" s="233"/>
      <c r="X966" s="233"/>
      <c r="Y966" s="233"/>
      <c r="Z966" s="233"/>
    </row>
    <row r="967" spans="7:26" ht="15.75" customHeight="1">
      <c r="G967" s="263"/>
      <c r="U967" s="232"/>
      <c r="V967" s="233"/>
      <c r="W967" s="233"/>
      <c r="X967" s="233"/>
      <c r="Y967" s="233"/>
      <c r="Z967" s="233"/>
    </row>
    <row r="968" spans="7:26" ht="15.75" customHeight="1">
      <c r="G968" s="263"/>
      <c r="U968" s="232"/>
      <c r="V968" s="233"/>
      <c r="W968" s="233"/>
      <c r="X968" s="233"/>
      <c r="Y968" s="233"/>
      <c r="Z968" s="233"/>
    </row>
    <row r="969" spans="7:26" ht="15.75" customHeight="1">
      <c r="G969" s="263"/>
      <c r="U969" s="232"/>
      <c r="V969" s="233"/>
      <c r="W969" s="233"/>
      <c r="X969" s="233"/>
      <c r="Y969" s="233"/>
      <c r="Z969" s="233"/>
    </row>
    <row r="970" spans="7:26" ht="15.75" customHeight="1">
      <c r="G970" s="263"/>
      <c r="U970" s="232"/>
      <c r="V970" s="233"/>
      <c r="W970" s="233"/>
      <c r="X970" s="233"/>
      <c r="Y970" s="233"/>
      <c r="Z970" s="233"/>
    </row>
    <row r="971" spans="7:26" ht="15.75" customHeight="1">
      <c r="G971" s="263"/>
      <c r="U971" s="232"/>
      <c r="V971" s="233"/>
      <c r="W971" s="233"/>
      <c r="X971" s="233"/>
      <c r="Y971" s="233"/>
      <c r="Z971" s="233"/>
    </row>
    <row r="972" spans="7:26" ht="15.75" customHeight="1">
      <c r="G972" s="263"/>
      <c r="U972" s="232"/>
      <c r="V972" s="233"/>
      <c r="W972" s="233"/>
      <c r="X972" s="233"/>
      <c r="Y972" s="233"/>
      <c r="Z972" s="233"/>
    </row>
    <row r="973" spans="7:26" ht="15.75" customHeight="1">
      <c r="G973" s="263"/>
      <c r="U973" s="232"/>
      <c r="V973" s="233"/>
      <c r="W973" s="233"/>
      <c r="X973" s="233"/>
      <c r="Y973" s="233"/>
      <c r="Z973" s="233"/>
    </row>
    <row r="974" spans="7:26" ht="15.75" customHeight="1">
      <c r="G974" s="263"/>
      <c r="U974" s="232"/>
      <c r="V974" s="233"/>
      <c r="W974" s="233"/>
      <c r="X974" s="233"/>
      <c r="Y974" s="233"/>
      <c r="Z974" s="233"/>
    </row>
    <row r="975" spans="7:26" ht="15.75" customHeight="1">
      <c r="G975" s="263"/>
      <c r="U975" s="232"/>
      <c r="V975" s="233"/>
      <c r="W975" s="233"/>
      <c r="X975" s="233"/>
      <c r="Y975" s="233"/>
      <c r="Z975" s="233"/>
    </row>
    <row r="976" spans="7:26" ht="15.75" customHeight="1">
      <c r="G976" s="263"/>
      <c r="U976" s="232"/>
      <c r="V976" s="233"/>
      <c r="W976" s="233"/>
      <c r="X976" s="233"/>
      <c r="Y976" s="233"/>
      <c r="Z976" s="233"/>
    </row>
    <row r="977" spans="7:26" ht="15.75" customHeight="1">
      <c r="G977" s="263"/>
      <c r="U977" s="232"/>
      <c r="V977" s="233"/>
      <c r="W977" s="233"/>
      <c r="X977" s="233"/>
      <c r="Y977" s="233"/>
      <c r="Z977" s="233"/>
    </row>
    <row r="978" spans="7:26" ht="15.75" customHeight="1">
      <c r="G978" s="263"/>
      <c r="U978" s="232"/>
      <c r="V978" s="233"/>
      <c r="W978" s="233"/>
      <c r="X978" s="233"/>
      <c r="Y978" s="233"/>
      <c r="Z978" s="233"/>
    </row>
    <row r="979" spans="7:26" ht="15.75" customHeight="1">
      <c r="G979" s="263"/>
      <c r="U979" s="232"/>
      <c r="V979" s="233"/>
      <c r="W979" s="233"/>
      <c r="X979" s="233"/>
      <c r="Y979" s="233"/>
      <c r="Z979" s="233"/>
    </row>
    <row r="980" spans="7:26" ht="15.75" customHeight="1">
      <c r="G980" s="263"/>
      <c r="U980" s="232"/>
      <c r="V980" s="233"/>
      <c r="W980" s="233"/>
      <c r="X980" s="233"/>
      <c r="Y980" s="233"/>
      <c r="Z980" s="233"/>
    </row>
    <row r="981" spans="7:26" ht="15.75" customHeight="1">
      <c r="G981" s="263"/>
      <c r="U981" s="232"/>
      <c r="V981" s="233"/>
      <c r="W981" s="233"/>
      <c r="X981" s="233"/>
      <c r="Y981" s="233"/>
      <c r="Z981" s="233"/>
    </row>
    <row r="982" spans="7:26" ht="15.75" customHeight="1">
      <c r="G982" s="263"/>
      <c r="U982" s="232"/>
      <c r="V982" s="233"/>
      <c r="W982" s="233"/>
      <c r="X982" s="233"/>
      <c r="Y982" s="233"/>
      <c r="Z982" s="233"/>
    </row>
    <row r="983" spans="7:26" ht="15.75" customHeight="1">
      <c r="G983" s="263"/>
      <c r="U983" s="232"/>
      <c r="V983" s="233"/>
      <c r="W983" s="233"/>
      <c r="X983" s="233"/>
      <c r="Y983" s="233"/>
      <c r="Z983" s="233"/>
    </row>
    <row r="984" spans="7:26" ht="15.75" customHeight="1">
      <c r="G984" s="263"/>
      <c r="U984" s="232"/>
      <c r="V984" s="233"/>
      <c r="W984" s="233"/>
      <c r="X984" s="233"/>
      <c r="Y984" s="233"/>
      <c r="Z984" s="233"/>
    </row>
    <row r="985" spans="7:26" ht="15.75" customHeight="1">
      <c r="G985" s="263"/>
      <c r="U985" s="232"/>
      <c r="V985" s="233"/>
      <c r="W985" s="233"/>
      <c r="X985" s="233"/>
      <c r="Y985" s="233"/>
      <c r="Z985" s="233"/>
    </row>
    <row r="986" spans="7:26" ht="15.75" customHeight="1">
      <c r="G986" s="263"/>
      <c r="U986" s="232"/>
      <c r="V986" s="233"/>
      <c r="W986" s="233"/>
      <c r="X986" s="233"/>
      <c r="Y986" s="233"/>
      <c r="Z986" s="233"/>
    </row>
    <row r="987" spans="7:26" ht="15.75" customHeight="1">
      <c r="G987" s="263"/>
      <c r="U987" s="232"/>
      <c r="V987" s="233"/>
      <c r="W987" s="233"/>
      <c r="X987" s="233"/>
      <c r="Y987" s="233"/>
      <c r="Z987" s="233"/>
    </row>
    <row r="988" spans="7:26" ht="15.75" customHeight="1">
      <c r="G988" s="263"/>
      <c r="U988" s="232"/>
      <c r="V988" s="233"/>
      <c r="W988" s="233"/>
      <c r="X988" s="233"/>
      <c r="Y988" s="233"/>
      <c r="Z988" s="233"/>
    </row>
    <row r="989" spans="7:26" ht="15.75" customHeight="1">
      <c r="G989" s="263"/>
      <c r="U989" s="232"/>
      <c r="V989" s="233"/>
      <c r="W989" s="233"/>
      <c r="X989" s="233"/>
      <c r="Y989" s="233"/>
      <c r="Z989" s="233"/>
    </row>
    <row r="990" spans="7:26" ht="15.75" customHeight="1">
      <c r="G990" s="263"/>
      <c r="U990" s="232"/>
      <c r="V990" s="233"/>
      <c r="W990" s="233"/>
      <c r="X990" s="233"/>
      <c r="Y990" s="233"/>
      <c r="Z990" s="233"/>
    </row>
    <row r="991" spans="7:26" ht="15.75" customHeight="1">
      <c r="G991" s="263"/>
      <c r="U991" s="232"/>
      <c r="V991" s="233"/>
      <c r="W991" s="233"/>
      <c r="X991" s="233"/>
      <c r="Y991" s="233"/>
      <c r="Z991" s="233"/>
    </row>
    <row r="992" spans="7:26" ht="15.75" customHeight="1">
      <c r="G992" s="263"/>
      <c r="U992" s="232"/>
      <c r="V992" s="233"/>
      <c r="W992" s="233"/>
      <c r="X992" s="233"/>
      <c r="Y992" s="233"/>
      <c r="Z992" s="233"/>
    </row>
    <row r="993" spans="7:26" ht="15.75" customHeight="1">
      <c r="G993" s="263"/>
      <c r="U993" s="232"/>
      <c r="V993" s="233"/>
      <c r="W993" s="233"/>
      <c r="X993" s="233"/>
      <c r="Y993" s="233"/>
      <c r="Z993" s="233"/>
    </row>
    <row r="994" spans="7:26" ht="15.75" customHeight="1">
      <c r="G994" s="263"/>
      <c r="U994" s="232"/>
      <c r="V994" s="233"/>
      <c r="W994" s="233"/>
      <c r="X994" s="233"/>
      <c r="Y994" s="233"/>
      <c r="Z994" s="233"/>
    </row>
    <row r="995" spans="7:26" ht="15.75" customHeight="1">
      <c r="G995" s="263"/>
      <c r="U995" s="232"/>
      <c r="V995" s="233"/>
      <c r="W995" s="233"/>
      <c r="X995" s="233"/>
      <c r="Y995" s="233"/>
      <c r="Z995" s="233"/>
    </row>
    <row r="996" spans="7:26" ht="15.75" customHeight="1">
      <c r="G996" s="263"/>
      <c r="U996" s="232"/>
      <c r="V996" s="233"/>
      <c r="W996" s="233"/>
      <c r="X996" s="233"/>
      <c r="Y996" s="233"/>
      <c r="Z996" s="233"/>
    </row>
    <row r="997" spans="7:26" ht="15.75" customHeight="1">
      <c r="G997" s="263"/>
      <c r="U997" s="232"/>
      <c r="V997" s="233"/>
      <c r="W997" s="233"/>
      <c r="X997" s="233"/>
      <c r="Y997" s="233"/>
      <c r="Z997" s="233"/>
    </row>
    <row r="998" spans="7:26" ht="15.75" customHeight="1">
      <c r="G998" s="263"/>
      <c r="U998" s="232"/>
      <c r="V998" s="233"/>
      <c r="W998" s="233"/>
      <c r="X998" s="233"/>
      <c r="Y998" s="233"/>
      <c r="Z998" s="233"/>
    </row>
    <row r="999" spans="7:26" ht="15.75" customHeight="1">
      <c r="G999" s="263"/>
      <c r="U999" s="232"/>
      <c r="V999" s="233"/>
      <c r="W999" s="233"/>
      <c r="X999" s="233"/>
      <c r="Y999" s="233"/>
      <c r="Z999" s="233"/>
    </row>
    <row r="1000" spans="7:26" ht="15.75" customHeight="1">
      <c r="G1000" s="263"/>
      <c r="U1000" s="232"/>
      <c r="V1000" s="233"/>
      <c r="W1000" s="233"/>
      <c r="X1000" s="233"/>
      <c r="Y1000" s="233"/>
      <c r="Z1000" s="233"/>
    </row>
  </sheetData>
  <mergeCells count="137">
    <mergeCell ref="U52:V52"/>
    <mergeCell ref="A31:A33"/>
    <mergeCell ref="B31:C33"/>
    <mergeCell ref="D31:D33"/>
    <mergeCell ref="U24:U25"/>
    <mergeCell ref="V24:V25"/>
    <mergeCell ref="Y24:Y25"/>
    <mergeCell ref="Z24:Z25"/>
    <mergeCell ref="W24:W25"/>
    <mergeCell ref="X24:X25"/>
    <mergeCell ref="A29:A30"/>
    <mergeCell ref="B29:C30"/>
    <mergeCell ref="D29:D30"/>
    <mergeCell ref="E29:E30"/>
    <mergeCell ref="H29:J29"/>
    <mergeCell ref="L29:M29"/>
    <mergeCell ref="R29:S29"/>
    <mergeCell ref="H30:J30"/>
    <mergeCell ref="L30:M30"/>
    <mergeCell ref="Q7:Q8"/>
    <mergeCell ref="F8:P8"/>
    <mergeCell ref="A24:E24"/>
    <mergeCell ref="F24:M24"/>
    <mergeCell ref="N24:Q24"/>
    <mergeCell ref="R24:R25"/>
    <mergeCell ref="S24:S25"/>
    <mergeCell ref="T24:T25"/>
    <mergeCell ref="B25:C25"/>
    <mergeCell ref="H25:J25"/>
    <mergeCell ref="L25:M25"/>
    <mergeCell ref="O25:P25"/>
    <mergeCell ref="M14:P15"/>
    <mergeCell ref="A15:D17"/>
    <mergeCell ref="E15:I17"/>
    <mergeCell ref="M17:N19"/>
    <mergeCell ref="A19:D20"/>
    <mergeCell ref="E19:I20"/>
    <mergeCell ref="A21:N21"/>
    <mergeCell ref="A5:E8"/>
    <mergeCell ref="A9:N9"/>
    <mergeCell ref="A10:D10"/>
    <mergeCell ref="E10:I10"/>
    <mergeCell ref="M11:P12"/>
    <mergeCell ref="A12:D13"/>
    <mergeCell ref="E12:I13"/>
    <mergeCell ref="F5:P6"/>
    <mergeCell ref="F7:P7"/>
    <mergeCell ref="A22:Q22"/>
    <mergeCell ref="A23:Q23"/>
    <mergeCell ref="A26:A28"/>
    <mergeCell ref="B26:C28"/>
    <mergeCell ref="D26:D28"/>
    <mergeCell ref="E26:E28"/>
    <mergeCell ref="H26:J26"/>
    <mergeCell ref="L26:M26"/>
    <mergeCell ref="R26:S26"/>
    <mergeCell ref="H27:J27"/>
    <mergeCell ref="L27:M27"/>
    <mergeCell ref="R27:S27"/>
    <mergeCell ref="H28:J28"/>
    <mergeCell ref="L28:M28"/>
    <mergeCell ref="E31:E33"/>
    <mergeCell ref="H31:J31"/>
    <mergeCell ref="L31:M31"/>
    <mergeCell ref="R31:S31"/>
    <mergeCell ref="H32:J32"/>
    <mergeCell ref="L32:M32"/>
    <mergeCell ref="R32:S32"/>
    <mergeCell ref="H33:J33"/>
    <mergeCell ref="L33:M33"/>
    <mergeCell ref="A34:A35"/>
    <mergeCell ref="B34:C35"/>
    <mergeCell ref="D34:D35"/>
    <mergeCell ref="E34:E35"/>
    <mergeCell ref="H34:J34"/>
    <mergeCell ref="L34:M34"/>
    <mergeCell ref="R34:S34"/>
    <mergeCell ref="H35:J35"/>
    <mergeCell ref="L35:M35"/>
    <mergeCell ref="R35:S35"/>
    <mergeCell ref="B36:C36"/>
    <mergeCell ref="H36:J36"/>
    <mergeCell ref="L36:M36"/>
    <mergeCell ref="B37:C37"/>
    <mergeCell ref="H37:J37"/>
    <mergeCell ref="L37:M37"/>
    <mergeCell ref="B38:C38"/>
    <mergeCell ref="H38:J38"/>
    <mergeCell ref="L38:M38"/>
    <mergeCell ref="B39:C39"/>
    <mergeCell ref="H39:J39"/>
    <mergeCell ref="L39:M39"/>
    <mergeCell ref="R39:S39"/>
    <mergeCell ref="B40:C40"/>
    <mergeCell ref="H40:J40"/>
    <mergeCell ref="L40:M40"/>
    <mergeCell ref="R40:S40"/>
    <mergeCell ref="B41:C41"/>
    <mergeCell ref="H41:J41"/>
    <mergeCell ref="L41:M41"/>
    <mergeCell ref="R41:S41"/>
    <mergeCell ref="B42:C42"/>
    <mergeCell ref="H42:J42"/>
    <mergeCell ref="L42:M42"/>
    <mergeCell ref="R42:S42"/>
    <mergeCell ref="B43:C43"/>
    <mergeCell ref="H43:J43"/>
    <mergeCell ref="L43:M43"/>
    <mergeCell ref="R43:S43"/>
    <mergeCell ref="B44:C44"/>
    <mergeCell ref="H44:J44"/>
    <mergeCell ref="L44:M44"/>
    <mergeCell ref="R44:S44"/>
    <mergeCell ref="B45:C45"/>
    <mergeCell ref="H45:J45"/>
    <mergeCell ref="L45:M45"/>
    <mergeCell ref="R45:S45"/>
    <mergeCell ref="B46:C46"/>
    <mergeCell ref="H46:J46"/>
    <mergeCell ref="L46:M46"/>
    <mergeCell ref="R46:S46"/>
    <mergeCell ref="B47:C47"/>
    <mergeCell ref="H47:J47"/>
    <mergeCell ref="L47:M47"/>
    <mergeCell ref="R47:S47"/>
    <mergeCell ref="B48:C48"/>
    <mergeCell ref="H48:J48"/>
    <mergeCell ref="L48:M48"/>
    <mergeCell ref="R48:S48"/>
    <mergeCell ref="B49:C49"/>
    <mergeCell ref="H49:J49"/>
    <mergeCell ref="L49:M49"/>
    <mergeCell ref="R49:S49"/>
    <mergeCell ref="B50:C50"/>
    <mergeCell ref="H50:J50"/>
    <mergeCell ref="L50:M50"/>
    <mergeCell ref="R50:S50"/>
  </mergeCells>
  <hyperlinks>
    <hyperlink ref="S28" r:id="rId1" xr:uid="{34877F8C-22B5-4031-A4AD-FC6E83B1278D}"/>
    <hyperlink ref="S30" r:id="rId2" xr:uid="{7214966F-1A2B-41A3-8E0F-92BE7B2BF9DE}"/>
    <hyperlink ref="S33" r:id="rId3" xr:uid="{F095BF71-564B-4CC8-B81E-BBEF9C72F853}"/>
    <hyperlink ref="S36" r:id="rId4" xr:uid="{A399CADF-536F-4E22-ACD2-8322F89A744C}"/>
    <hyperlink ref="S37" r:id="rId5" xr:uid="{79F9A9D7-934A-4A6C-860A-BE26D4482367}"/>
    <hyperlink ref="S38" r:id="rId6" xr:uid="{94FDBFA6-2B7F-4449-85B0-CE589F03A413}"/>
  </hyperlinks>
  <pageMargins left="0.7" right="0.7" top="0.75" bottom="0.75" header="0.3" footer="0.3"/>
  <pageSetup orientation="portrait" r:id="rId7"/>
  <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C047-890B-410F-BAAB-73EDA0435849}">
  <sheetPr>
    <tabColor theme="4" tint="0.39997558519241921"/>
  </sheetPr>
  <dimension ref="A1:Z783"/>
  <sheetViews>
    <sheetView topLeftCell="F25" zoomScale="70" zoomScaleNormal="70" workbookViewId="0">
      <selection activeCell="V34" sqref="V34"/>
    </sheetView>
  </sheetViews>
  <sheetFormatPr baseColWidth="10" defaultColWidth="14.42578125" defaultRowHeight="15"/>
  <cols>
    <col min="1" max="1" width="31.42578125" style="19" customWidth="1"/>
    <col min="2" max="2" width="8.85546875" style="19" customWidth="1"/>
    <col min="3" max="3" width="34.85546875" style="19" customWidth="1"/>
    <col min="4" max="4" width="26.28515625" style="19" customWidth="1"/>
    <col min="5" max="5" width="22.140625" style="19" customWidth="1"/>
    <col min="6" max="6" width="5.28515625" style="19" customWidth="1"/>
    <col min="7" max="7" width="6.5703125" style="19" customWidth="1"/>
    <col min="8" max="14" width="5.28515625" style="19" customWidth="1"/>
    <col min="15" max="15" width="31.140625" style="19" customWidth="1"/>
    <col min="16" max="16" width="53.140625" style="19" customWidth="1"/>
    <col min="17" max="17" width="23.5703125" style="19" customWidth="1"/>
    <col min="18" max="18" width="24.85546875" style="19" customWidth="1"/>
    <col min="19" max="19" width="26.28515625" style="19" customWidth="1"/>
    <col min="20" max="20" width="36.7109375" style="19" customWidth="1"/>
    <col min="21" max="21" width="40.7109375" style="19" customWidth="1"/>
    <col min="22" max="22" width="40.7109375" style="223" customWidth="1"/>
    <col min="23" max="23" width="10.7109375" style="123" customWidth="1"/>
    <col min="24" max="26" width="10.7109375" style="19" customWidth="1"/>
    <col min="27" max="16384" width="14.42578125" style="19"/>
  </cols>
  <sheetData>
    <row r="1" spans="1:26">
      <c r="A1" s="58"/>
      <c r="B1" s="507" t="s">
        <v>32</v>
      </c>
      <c r="C1" s="504"/>
      <c r="D1" s="504"/>
      <c r="E1" s="505"/>
      <c r="F1" s="508" t="s">
        <v>645</v>
      </c>
      <c r="G1" s="509"/>
      <c r="H1" s="509"/>
      <c r="I1" s="509"/>
      <c r="J1" s="509"/>
      <c r="K1" s="509"/>
      <c r="L1" s="509"/>
      <c r="M1" s="509"/>
      <c r="N1" s="509"/>
      <c r="O1" s="509"/>
      <c r="P1" s="509"/>
      <c r="Q1" s="510"/>
      <c r="R1" s="59"/>
      <c r="S1" s="59"/>
      <c r="T1" s="59"/>
      <c r="U1" s="59"/>
      <c r="V1" s="59"/>
      <c r="W1" s="122"/>
      <c r="X1" s="59"/>
      <c r="Y1" s="59"/>
      <c r="Z1" s="59"/>
    </row>
    <row r="2" spans="1:26">
      <c r="A2" s="58"/>
      <c r="B2" s="496"/>
      <c r="C2" s="506"/>
      <c r="D2" s="506"/>
      <c r="E2" s="497"/>
      <c r="F2" s="508" t="s">
        <v>646</v>
      </c>
      <c r="G2" s="509"/>
      <c r="H2" s="509"/>
      <c r="I2" s="509"/>
      <c r="J2" s="509"/>
      <c r="K2" s="509"/>
      <c r="L2" s="509"/>
      <c r="M2" s="509"/>
      <c r="N2" s="509"/>
      <c r="O2" s="509"/>
      <c r="P2" s="509"/>
      <c r="Q2" s="510"/>
      <c r="R2" s="59"/>
      <c r="S2" s="59"/>
      <c r="T2" s="59"/>
      <c r="U2" s="59"/>
      <c r="V2" s="59"/>
      <c r="W2" s="122"/>
      <c r="X2" s="59"/>
      <c r="Y2" s="59"/>
      <c r="Z2" s="59"/>
    </row>
    <row r="3" spans="1:26">
      <c r="A3" s="58"/>
      <c r="B3" s="507" t="s">
        <v>647</v>
      </c>
      <c r="C3" s="504"/>
      <c r="D3" s="504"/>
      <c r="E3" s="505"/>
      <c r="F3" s="511" t="s">
        <v>648</v>
      </c>
      <c r="G3" s="504"/>
      <c r="H3" s="504"/>
      <c r="I3" s="504"/>
      <c r="J3" s="504"/>
      <c r="K3" s="504"/>
      <c r="L3" s="504"/>
      <c r="M3" s="504"/>
      <c r="N3" s="504"/>
      <c r="O3" s="504"/>
      <c r="P3" s="504"/>
      <c r="Q3" s="505"/>
      <c r="R3" s="59"/>
      <c r="S3" s="59"/>
      <c r="T3" s="59"/>
      <c r="U3" s="59"/>
      <c r="V3" s="59"/>
      <c r="W3" s="122"/>
      <c r="X3" s="59"/>
      <c r="Y3" s="59"/>
      <c r="Z3" s="59"/>
    </row>
    <row r="4" spans="1:26">
      <c r="A4" s="58"/>
      <c r="B4" s="496"/>
      <c r="C4" s="506"/>
      <c r="D4" s="506"/>
      <c r="E4" s="497"/>
      <c r="F4" s="496"/>
      <c r="G4" s="506"/>
      <c r="H4" s="506"/>
      <c r="I4" s="506"/>
      <c r="J4" s="506"/>
      <c r="K4" s="506"/>
      <c r="L4" s="506"/>
      <c r="M4" s="506"/>
      <c r="N4" s="506"/>
      <c r="O4" s="506"/>
      <c r="P4" s="506"/>
      <c r="Q4" s="497"/>
      <c r="R4" s="59"/>
      <c r="S4" s="59"/>
      <c r="T4" s="59"/>
      <c r="U4" s="59"/>
      <c r="V4" s="59"/>
      <c r="W4" s="122"/>
      <c r="X4" s="59"/>
      <c r="Y4" s="59"/>
      <c r="Z4" s="59"/>
    </row>
    <row r="5" spans="1:26">
      <c r="A5" s="503" t="s">
        <v>233</v>
      </c>
      <c r="B5" s="504"/>
      <c r="C5" s="504"/>
      <c r="D5" s="504"/>
      <c r="E5" s="504"/>
      <c r="F5" s="504"/>
      <c r="G5" s="504"/>
      <c r="H5" s="504"/>
      <c r="I5" s="504"/>
      <c r="J5" s="504"/>
      <c r="K5" s="504"/>
      <c r="L5" s="504"/>
      <c r="M5" s="504"/>
      <c r="N5" s="504"/>
      <c r="O5" s="504"/>
      <c r="P5" s="504"/>
      <c r="Q5" s="505"/>
    </row>
    <row r="6" spans="1:26">
      <c r="A6" s="496"/>
      <c r="B6" s="506"/>
      <c r="C6" s="506"/>
      <c r="D6" s="506"/>
      <c r="E6" s="506"/>
      <c r="F6" s="506"/>
      <c r="G6" s="506"/>
      <c r="H6" s="506"/>
      <c r="I6" s="506"/>
      <c r="J6" s="506"/>
      <c r="K6" s="506"/>
      <c r="L6" s="506"/>
      <c r="M6" s="506"/>
      <c r="N6" s="506"/>
      <c r="O6" s="506"/>
      <c r="P6" s="506"/>
      <c r="Q6" s="497"/>
    </row>
    <row r="7" spans="1:26" ht="15.75" thickBot="1">
      <c r="A7" s="493" t="s">
        <v>0</v>
      </c>
      <c r="B7" s="494" t="s">
        <v>234</v>
      </c>
      <c r="C7" s="495"/>
      <c r="D7" s="493" t="s">
        <v>1</v>
      </c>
      <c r="E7" s="493" t="s">
        <v>37</v>
      </c>
      <c r="F7" s="498" t="s">
        <v>649</v>
      </c>
      <c r="G7" s="499"/>
      <c r="H7" s="499"/>
      <c r="I7" s="499"/>
      <c r="J7" s="499"/>
      <c r="K7" s="499"/>
      <c r="L7" s="499"/>
      <c r="M7" s="499"/>
      <c r="N7" s="499"/>
      <c r="O7" s="499"/>
      <c r="P7" s="499"/>
      <c r="Q7" s="500"/>
      <c r="R7" s="121"/>
      <c r="S7" s="121"/>
      <c r="T7" s="501"/>
      <c r="U7" s="502"/>
      <c r="V7" s="502"/>
      <c r="W7" s="502"/>
      <c r="X7" s="502"/>
    </row>
    <row r="8" spans="1:26" ht="70.5" customHeight="1" thickBot="1">
      <c r="A8" s="492"/>
      <c r="B8" s="496"/>
      <c r="C8" s="497"/>
      <c r="D8" s="492"/>
      <c r="E8" s="492"/>
      <c r="F8" s="60" t="s">
        <v>650</v>
      </c>
      <c r="G8" s="61" t="s">
        <v>651</v>
      </c>
      <c r="H8" s="61" t="s">
        <v>652</v>
      </c>
      <c r="I8" s="61" t="s">
        <v>653</v>
      </c>
      <c r="J8" s="61" t="s">
        <v>654</v>
      </c>
      <c r="K8" s="61" t="s">
        <v>655</v>
      </c>
      <c r="L8" s="61" t="s">
        <v>656</v>
      </c>
      <c r="M8" s="61" t="s">
        <v>657</v>
      </c>
      <c r="N8" s="61" t="s">
        <v>658</v>
      </c>
      <c r="O8" s="264" t="s">
        <v>479</v>
      </c>
      <c r="P8" s="265" t="s">
        <v>38</v>
      </c>
      <c r="Q8" s="266" t="s">
        <v>480</v>
      </c>
      <c r="R8" s="63" t="s">
        <v>482</v>
      </c>
      <c r="S8" s="63" t="s">
        <v>475</v>
      </c>
      <c r="T8" s="63" t="s">
        <v>566</v>
      </c>
      <c r="U8" s="63" t="s">
        <v>475</v>
      </c>
      <c r="V8" s="63" t="s">
        <v>1140</v>
      </c>
      <c r="W8" s="124" t="s">
        <v>483</v>
      </c>
      <c r="X8" s="64" t="s">
        <v>484</v>
      </c>
      <c r="Y8" s="64" t="s">
        <v>485</v>
      </c>
      <c r="Z8" s="64" t="s">
        <v>486</v>
      </c>
    </row>
    <row r="9" spans="1:26" ht="301.5" customHeight="1" thickBot="1">
      <c r="A9" s="486" t="s">
        <v>659</v>
      </c>
      <c r="B9" s="65" t="s">
        <v>3</v>
      </c>
      <c r="C9" s="66" t="s">
        <v>660</v>
      </c>
      <c r="D9" s="67" t="s">
        <v>661</v>
      </c>
      <c r="E9" s="67" t="s">
        <v>41</v>
      </c>
      <c r="F9" s="68"/>
      <c r="G9" s="68"/>
      <c r="H9" s="68" t="s">
        <v>662</v>
      </c>
      <c r="I9" s="68"/>
      <c r="J9" s="68"/>
      <c r="K9" s="68"/>
      <c r="L9" s="68"/>
      <c r="M9" s="68"/>
      <c r="N9" s="68"/>
      <c r="O9" s="267" t="s">
        <v>1158</v>
      </c>
      <c r="P9" s="267" t="s">
        <v>1159</v>
      </c>
      <c r="Q9" s="268" t="s">
        <v>1154</v>
      </c>
      <c r="R9" s="69"/>
      <c r="S9" s="69"/>
      <c r="T9" s="69" t="s">
        <v>663</v>
      </c>
      <c r="U9" s="69" t="s">
        <v>664</v>
      </c>
      <c r="V9" s="72" t="s">
        <v>1192</v>
      </c>
      <c r="W9" s="125"/>
      <c r="X9" s="125">
        <v>0.8</v>
      </c>
      <c r="Y9" s="70">
        <v>0.2</v>
      </c>
      <c r="Z9" s="70">
        <f>+W9+X9+Y9</f>
        <v>1</v>
      </c>
    </row>
    <row r="10" spans="1:26" ht="90.75" thickBot="1">
      <c r="A10" s="487"/>
      <c r="B10" s="65" t="s">
        <v>4</v>
      </c>
      <c r="C10" s="71" t="s">
        <v>665</v>
      </c>
      <c r="D10" s="71" t="s">
        <v>666</v>
      </c>
      <c r="E10" s="71" t="s">
        <v>41</v>
      </c>
      <c r="F10" s="68"/>
      <c r="G10" s="68" t="s">
        <v>662</v>
      </c>
      <c r="H10" s="68"/>
      <c r="I10" s="68"/>
      <c r="J10" s="68"/>
      <c r="K10" s="68"/>
      <c r="L10" s="68"/>
      <c r="M10" s="68"/>
      <c r="N10" s="68"/>
      <c r="O10" s="267" t="s">
        <v>667</v>
      </c>
      <c r="P10" s="267" t="s">
        <v>1160</v>
      </c>
      <c r="Q10" s="268" t="s">
        <v>1154</v>
      </c>
      <c r="R10" s="72"/>
      <c r="S10" s="69"/>
      <c r="T10" s="72" t="s">
        <v>668</v>
      </c>
      <c r="U10" s="69" t="s">
        <v>669</v>
      </c>
      <c r="V10" s="72" t="s">
        <v>1193</v>
      </c>
      <c r="W10" s="125"/>
      <c r="X10" s="125">
        <v>1</v>
      </c>
      <c r="Y10" s="70">
        <v>0</v>
      </c>
      <c r="Z10" s="70">
        <f t="shared" ref="Z10:Z27" si="0">+W10+X10+Y10</f>
        <v>1</v>
      </c>
    </row>
    <row r="11" spans="1:26" ht="120.75" thickBot="1">
      <c r="A11" s="487"/>
      <c r="B11" s="65" t="s">
        <v>235</v>
      </c>
      <c r="C11" s="71" t="s">
        <v>670</v>
      </c>
      <c r="D11" s="71" t="s">
        <v>671</v>
      </c>
      <c r="E11" s="71" t="s">
        <v>41</v>
      </c>
      <c r="F11" s="68"/>
      <c r="G11" s="68"/>
      <c r="H11" s="68" t="s">
        <v>662</v>
      </c>
      <c r="I11" s="68"/>
      <c r="J11" s="68" t="s">
        <v>662</v>
      </c>
      <c r="K11" s="68" t="s">
        <v>662</v>
      </c>
      <c r="L11" s="68" t="s">
        <v>662</v>
      </c>
      <c r="M11" s="68" t="s">
        <v>662</v>
      </c>
      <c r="N11" s="68"/>
      <c r="O11" s="267" t="s">
        <v>672</v>
      </c>
      <c r="P11" s="269" t="s">
        <v>673</v>
      </c>
      <c r="Q11" s="268" t="s">
        <v>1154</v>
      </c>
      <c r="R11" s="72"/>
      <c r="S11" s="73"/>
      <c r="T11" s="72" t="s">
        <v>674</v>
      </c>
      <c r="U11" s="69" t="s">
        <v>675</v>
      </c>
      <c r="V11" s="72" t="s">
        <v>1194</v>
      </c>
      <c r="W11" s="125"/>
      <c r="X11" s="70">
        <v>0.4</v>
      </c>
      <c r="Y11" s="70">
        <v>0.6</v>
      </c>
      <c r="Z11" s="70">
        <f t="shared" si="0"/>
        <v>1</v>
      </c>
    </row>
    <row r="12" spans="1:26" ht="71.25" customHeight="1" thickBot="1">
      <c r="A12" s="487"/>
      <c r="B12" s="65" t="s">
        <v>237</v>
      </c>
      <c r="C12" s="71" t="s">
        <v>676</v>
      </c>
      <c r="D12" s="71" t="s">
        <v>671</v>
      </c>
      <c r="E12" s="71" t="s">
        <v>41</v>
      </c>
      <c r="F12" s="68"/>
      <c r="G12" s="68"/>
      <c r="H12" s="68"/>
      <c r="I12" s="68"/>
      <c r="J12" s="68"/>
      <c r="K12" s="68"/>
      <c r="L12" s="68"/>
      <c r="M12" s="68" t="s">
        <v>662</v>
      </c>
      <c r="N12" s="68"/>
      <c r="O12" s="267" t="s">
        <v>1161</v>
      </c>
      <c r="P12" s="269" t="s">
        <v>1162</v>
      </c>
      <c r="Q12" s="268" t="s">
        <v>1154</v>
      </c>
      <c r="R12" s="72"/>
      <c r="S12" s="73"/>
      <c r="T12" s="72" t="s">
        <v>677</v>
      </c>
      <c r="U12" s="69" t="s">
        <v>678</v>
      </c>
      <c r="V12" s="72" t="s">
        <v>1195</v>
      </c>
      <c r="W12" s="125"/>
      <c r="X12" s="70">
        <v>0.3</v>
      </c>
      <c r="Y12" s="70">
        <v>0.7</v>
      </c>
      <c r="Z12" s="70">
        <f t="shared" si="0"/>
        <v>1</v>
      </c>
    </row>
    <row r="13" spans="1:26" ht="114.75" customHeight="1" thickBot="1">
      <c r="A13" s="487"/>
      <c r="B13" s="65" t="s">
        <v>262</v>
      </c>
      <c r="C13" s="71" t="s">
        <v>679</v>
      </c>
      <c r="D13" s="71" t="s">
        <v>671</v>
      </c>
      <c r="E13" s="71" t="s">
        <v>238</v>
      </c>
      <c r="F13" s="68"/>
      <c r="G13" s="68"/>
      <c r="H13" s="68"/>
      <c r="I13" s="68"/>
      <c r="J13" s="68"/>
      <c r="K13" s="68"/>
      <c r="L13" s="68" t="s">
        <v>662</v>
      </c>
      <c r="M13" s="68" t="s">
        <v>662</v>
      </c>
      <c r="N13" s="68"/>
      <c r="O13" s="267" t="s">
        <v>1163</v>
      </c>
      <c r="P13" s="269" t="s">
        <v>1164</v>
      </c>
      <c r="Q13" s="268" t="s">
        <v>1154</v>
      </c>
      <c r="R13" s="69"/>
      <c r="S13" s="73"/>
      <c r="T13" s="69" t="s">
        <v>680</v>
      </c>
      <c r="U13" s="69" t="s">
        <v>681</v>
      </c>
      <c r="V13" s="72" t="s">
        <v>1196</v>
      </c>
      <c r="W13" s="125"/>
      <c r="X13" s="70">
        <v>0.4</v>
      </c>
      <c r="Y13" s="70">
        <v>0.6</v>
      </c>
      <c r="Z13" s="70">
        <f t="shared" si="0"/>
        <v>1</v>
      </c>
    </row>
    <row r="14" spans="1:26" ht="65.25" customHeight="1" thickBot="1">
      <c r="A14" s="487"/>
      <c r="B14" s="65" t="s">
        <v>682</v>
      </c>
      <c r="C14" s="71" t="s">
        <v>683</v>
      </c>
      <c r="D14" s="71" t="s">
        <v>684</v>
      </c>
      <c r="E14" s="71" t="s">
        <v>41</v>
      </c>
      <c r="F14" s="68"/>
      <c r="G14" s="68"/>
      <c r="H14" s="68" t="s">
        <v>662</v>
      </c>
      <c r="I14" s="68"/>
      <c r="J14" s="68" t="s">
        <v>662</v>
      </c>
      <c r="K14" s="68" t="s">
        <v>662</v>
      </c>
      <c r="L14" s="68" t="s">
        <v>662</v>
      </c>
      <c r="M14" s="68" t="s">
        <v>662</v>
      </c>
      <c r="N14" s="68"/>
      <c r="O14" s="270" t="s">
        <v>1165</v>
      </c>
      <c r="P14" s="269" t="s">
        <v>685</v>
      </c>
      <c r="Q14" s="268" t="s">
        <v>1154</v>
      </c>
      <c r="R14" s="72"/>
      <c r="S14" s="73"/>
      <c r="T14" s="72" t="s">
        <v>686</v>
      </c>
      <c r="U14" s="69" t="s">
        <v>687</v>
      </c>
      <c r="V14" s="72" t="s">
        <v>1197</v>
      </c>
      <c r="W14" s="125"/>
      <c r="X14" s="70">
        <v>0.3</v>
      </c>
      <c r="Y14" s="70">
        <v>0.7</v>
      </c>
      <c r="Z14" s="70">
        <f t="shared" si="0"/>
        <v>1</v>
      </c>
    </row>
    <row r="15" spans="1:26" ht="72.75" customHeight="1" thickBot="1">
      <c r="A15" s="487"/>
      <c r="B15" s="74" t="s">
        <v>688</v>
      </c>
      <c r="C15" s="71" t="s">
        <v>683</v>
      </c>
      <c r="D15" s="71" t="s">
        <v>684</v>
      </c>
      <c r="E15" s="71" t="s">
        <v>238</v>
      </c>
      <c r="F15" s="68"/>
      <c r="G15" s="68"/>
      <c r="H15" s="68"/>
      <c r="I15" s="68"/>
      <c r="J15" s="68"/>
      <c r="K15" s="68"/>
      <c r="L15" s="68" t="s">
        <v>662</v>
      </c>
      <c r="M15" s="68" t="s">
        <v>662</v>
      </c>
      <c r="N15" s="68"/>
      <c r="O15" s="267" t="s">
        <v>1166</v>
      </c>
      <c r="P15" s="267" t="s">
        <v>1167</v>
      </c>
      <c r="Q15" s="268" t="s">
        <v>1154</v>
      </c>
      <c r="R15" s="72"/>
      <c r="S15" s="73"/>
      <c r="T15" s="72" t="s">
        <v>689</v>
      </c>
      <c r="U15" s="69" t="s">
        <v>690</v>
      </c>
      <c r="V15" s="72" t="s">
        <v>1198</v>
      </c>
      <c r="W15" s="125"/>
      <c r="X15" s="70">
        <v>0.3</v>
      </c>
      <c r="Y15" s="70">
        <v>0.7</v>
      </c>
      <c r="Z15" s="70">
        <f t="shared" si="0"/>
        <v>1</v>
      </c>
    </row>
    <row r="16" spans="1:26" ht="141.75" customHeight="1" thickBot="1">
      <c r="A16" s="488"/>
      <c r="B16" s="65" t="s">
        <v>691</v>
      </c>
      <c r="C16" s="71" t="s">
        <v>692</v>
      </c>
      <c r="D16" s="71" t="s">
        <v>693</v>
      </c>
      <c r="E16" s="71" t="s">
        <v>694</v>
      </c>
      <c r="F16" s="68"/>
      <c r="G16" s="68"/>
      <c r="H16" s="68" t="s">
        <v>662</v>
      </c>
      <c r="I16" s="68"/>
      <c r="J16" s="68" t="s">
        <v>662</v>
      </c>
      <c r="K16" s="68" t="s">
        <v>662</v>
      </c>
      <c r="L16" s="68" t="s">
        <v>662</v>
      </c>
      <c r="M16" s="68" t="s">
        <v>662</v>
      </c>
      <c r="N16" s="68"/>
      <c r="O16" s="267" t="s">
        <v>1168</v>
      </c>
      <c r="P16" s="267" t="s">
        <v>1169</v>
      </c>
      <c r="Q16" s="268" t="s">
        <v>1154</v>
      </c>
      <c r="R16" s="72"/>
      <c r="S16" s="69"/>
      <c r="T16" s="72" t="s">
        <v>695</v>
      </c>
      <c r="U16" s="69" t="s">
        <v>696</v>
      </c>
      <c r="V16" s="277" t="s">
        <v>1199</v>
      </c>
      <c r="W16" s="125"/>
      <c r="X16" s="70">
        <v>0.5</v>
      </c>
      <c r="Y16" s="70">
        <v>0.5</v>
      </c>
      <c r="Z16" s="70">
        <f t="shared" si="0"/>
        <v>1</v>
      </c>
    </row>
    <row r="17" spans="1:26" ht="150.75" thickBot="1">
      <c r="A17" s="489" t="s">
        <v>697</v>
      </c>
      <c r="B17" s="65" t="s">
        <v>5</v>
      </c>
      <c r="C17" s="136" t="s">
        <v>698</v>
      </c>
      <c r="D17" s="71" t="s">
        <v>699</v>
      </c>
      <c r="E17" s="71" t="s">
        <v>392</v>
      </c>
      <c r="F17" s="68"/>
      <c r="G17" s="68"/>
      <c r="H17" s="68" t="s">
        <v>662</v>
      </c>
      <c r="I17" s="68"/>
      <c r="J17" s="68"/>
      <c r="K17" s="68" t="s">
        <v>662</v>
      </c>
      <c r="L17" s="68" t="s">
        <v>662</v>
      </c>
      <c r="M17" s="68" t="s">
        <v>662</v>
      </c>
      <c r="N17" s="68"/>
      <c r="O17" s="270" t="s">
        <v>1170</v>
      </c>
      <c r="P17" s="270" t="s">
        <v>1171</v>
      </c>
      <c r="Q17" s="268" t="s">
        <v>1154</v>
      </c>
      <c r="R17" s="27" t="s">
        <v>522</v>
      </c>
      <c r="S17" s="28" t="s">
        <v>523</v>
      </c>
      <c r="T17" s="72" t="s">
        <v>700</v>
      </c>
      <c r="U17" s="69" t="s">
        <v>701</v>
      </c>
      <c r="V17" s="72" t="s">
        <v>1200</v>
      </c>
      <c r="W17" s="157">
        <v>0.3</v>
      </c>
      <c r="X17" s="70">
        <v>0.5</v>
      </c>
      <c r="Y17" s="70">
        <v>0.2</v>
      </c>
      <c r="Z17" s="70">
        <f t="shared" si="0"/>
        <v>1</v>
      </c>
    </row>
    <row r="18" spans="1:26" ht="79.5" customHeight="1" thickBot="1">
      <c r="A18" s="487"/>
      <c r="B18" s="75" t="s">
        <v>6</v>
      </c>
      <c r="C18" s="71" t="s">
        <v>702</v>
      </c>
      <c r="D18" s="71" t="s">
        <v>703</v>
      </c>
      <c r="E18" s="71" t="s">
        <v>704</v>
      </c>
      <c r="F18" s="76"/>
      <c r="G18" s="76"/>
      <c r="H18" s="76"/>
      <c r="I18" s="76"/>
      <c r="J18" s="76"/>
      <c r="K18" s="76"/>
      <c r="L18" s="76"/>
      <c r="M18" s="76"/>
      <c r="N18" s="76" t="s">
        <v>662</v>
      </c>
      <c r="O18" s="271" t="s">
        <v>1172</v>
      </c>
      <c r="P18" s="271" t="s">
        <v>1173</v>
      </c>
      <c r="Q18" s="272"/>
      <c r="R18" s="4"/>
      <c r="S18" s="69"/>
      <c r="T18" s="4" t="s">
        <v>705</v>
      </c>
      <c r="U18" s="69" t="s">
        <v>706</v>
      </c>
      <c r="V18" s="72" t="s">
        <v>1201</v>
      </c>
      <c r="W18" s="125"/>
      <c r="X18" s="70">
        <v>0.4</v>
      </c>
      <c r="Y18" s="70">
        <v>0.6</v>
      </c>
      <c r="Z18" s="70">
        <f t="shared" si="0"/>
        <v>1</v>
      </c>
    </row>
    <row r="19" spans="1:26" ht="162.75" customHeight="1" thickBot="1">
      <c r="A19" s="487"/>
      <c r="B19" s="75" t="s">
        <v>7</v>
      </c>
      <c r="C19" s="71" t="s">
        <v>707</v>
      </c>
      <c r="D19" s="71" t="s">
        <v>703</v>
      </c>
      <c r="E19" s="71" t="s">
        <v>238</v>
      </c>
      <c r="F19" s="77"/>
      <c r="G19" s="76"/>
      <c r="H19" s="76"/>
      <c r="I19" s="76"/>
      <c r="J19" s="76"/>
      <c r="K19" s="76"/>
      <c r="L19" s="76"/>
      <c r="M19" s="76"/>
      <c r="N19" s="76" t="s">
        <v>662</v>
      </c>
      <c r="O19" s="273" t="s">
        <v>1174</v>
      </c>
      <c r="P19" s="274" t="s">
        <v>1175</v>
      </c>
      <c r="Q19" s="272" t="s">
        <v>1154</v>
      </c>
      <c r="R19" s="78"/>
      <c r="S19" s="69"/>
      <c r="T19" s="78" t="s">
        <v>708</v>
      </c>
      <c r="U19" s="69" t="s">
        <v>709</v>
      </c>
      <c r="V19" s="72" t="s">
        <v>1202</v>
      </c>
      <c r="W19" s="125"/>
      <c r="X19" s="70">
        <v>0.4</v>
      </c>
      <c r="Y19" s="70">
        <v>0.6</v>
      </c>
      <c r="Z19" s="70">
        <f t="shared" si="0"/>
        <v>1</v>
      </c>
    </row>
    <row r="20" spans="1:26" ht="112.5" customHeight="1" thickBot="1">
      <c r="A20" s="487"/>
      <c r="B20" s="75" t="s">
        <v>239</v>
      </c>
      <c r="C20" s="71" t="s">
        <v>710</v>
      </c>
      <c r="D20" s="71" t="s">
        <v>711</v>
      </c>
      <c r="E20" s="79" t="s">
        <v>236</v>
      </c>
      <c r="F20" s="77"/>
      <c r="G20" s="76"/>
      <c r="H20" s="76" t="s">
        <v>662</v>
      </c>
      <c r="I20" s="76" t="s">
        <v>662</v>
      </c>
      <c r="J20" s="76" t="s">
        <v>662</v>
      </c>
      <c r="K20" s="76" t="s">
        <v>662</v>
      </c>
      <c r="L20" s="76" t="s">
        <v>662</v>
      </c>
      <c r="M20" s="76" t="s">
        <v>662</v>
      </c>
      <c r="N20" s="76"/>
      <c r="O20" s="275" t="s">
        <v>1176</v>
      </c>
      <c r="P20" s="275" t="s">
        <v>1177</v>
      </c>
      <c r="Q20" s="276" t="s">
        <v>1154</v>
      </c>
      <c r="R20" s="4"/>
      <c r="S20" s="69"/>
      <c r="T20" s="4" t="s">
        <v>712</v>
      </c>
      <c r="U20" s="69" t="s">
        <v>713</v>
      </c>
      <c r="V20" s="72" t="s">
        <v>1203</v>
      </c>
      <c r="W20" s="125"/>
      <c r="X20" s="70">
        <v>0.6</v>
      </c>
      <c r="Y20" s="70">
        <v>0.4</v>
      </c>
      <c r="Z20" s="70">
        <f t="shared" si="0"/>
        <v>1</v>
      </c>
    </row>
    <row r="21" spans="1:26" ht="109.5" customHeight="1" thickBot="1">
      <c r="A21" s="490" t="s">
        <v>714</v>
      </c>
      <c r="B21" s="80" t="s">
        <v>8</v>
      </c>
      <c r="C21" s="138" t="s">
        <v>715</v>
      </c>
      <c r="D21" s="71" t="s">
        <v>716</v>
      </c>
      <c r="E21" s="71" t="s">
        <v>717</v>
      </c>
      <c r="F21" s="77"/>
      <c r="G21" s="77" t="s">
        <v>662</v>
      </c>
      <c r="H21" s="77" t="s">
        <v>662</v>
      </c>
      <c r="I21" s="77" t="s">
        <v>662</v>
      </c>
      <c r="J21" s="77" t="s">
        <v>662</v>
      </c>
      <c r="K21" s="77" t="s">
        <v>662</v>
      </c>
      <c r="L21" s="77" t="s">
        <v>662</v>
      </c>
      <c r="M21" s="77"/>
      <c r="N21" s="77"/>
      <c r="O21" s="275" t="s">
        <v>1178</v>
      </c>
      <c r="P21" s="275" t="s">
        <v>1179</v>
      </c>
      <c r="Q21" s="272" t="s">
        <v>1154</v>
      </c>
      <c r="R21" s="72"/>
      <c r="S21" s="69"/>
      <c r="T21" s="72" t="s">
        <v>718</v>
      </c>
      <c r="U21" s="69" t="s">
        <v>719</v>
      </c>
      <c r="V21" s="72" t="s">
        <v>1204</v>
      </c>
      <c r="W21" s="125"/>
      <c r="X21" s="70">
        <v>0.3</v>
      </c>
      <c r="Y21" s="70">
        <v>0.7</v>
      </c>
      <c r="Z21" s="70">
        <f t="shared" si="0"/>
        <v>1</v>
      </c>
    </row>
    <row r="22" spans="1:26" ht="105.75" customHeight="1" thickBot="1">
      <c r="A22" s="491"/>
      <c r="B22" s="81" t="s">
        <v>17</v>
      </c>
      <c r="C22" s="136" t="s">
        <v>720</v>
      </c>
      <c r="D22" s="71" t="s">
        <v>721</v>
      </c>
      <c r="E22" s="71" t="s">
        <v>1116</v>
      </c>
      <c r="F22" s="68"/>
      <c r="G22" s="68"/>
      <c r="H22" s="68"/>
      <c r="I22" s="68" t="s">
        <v>662</v>
      </c>
      <c r="J22" s="68" t="s">
        <v>662</v>
      </c>
      <c r="K22" s="68" t="s">
        <v>662</v>
      </c>
      <c r="L22" s="68" t="s">
        <v>662</v>
      </c>
      <c r="M22" s="68" t="s">
        <v>662</v>
      </c>
      <c r="N22" s="68" t="s">
        <v>662</v>
      </c>
      <c r="O22" s="270" t="s">
        <v>1180</v>
      </c>
      <c r="P22" s="269" t="s">
        <v>1181</v>
      </c>
      <c r="Q22" s="268" t="s">
        <v>1154</v>
      </c>
      <c r="R22" s="27" t="s">
        <v>524</v>
      </c>
      <c r="S22" s="156" t="s">
        <v>525</v>
      </c>
      <c r="T22" s="72" t="s">
        <v>722</v>
      </c>
      <c r="U22" s="69" t="s">
        <v>723</v>
      </c>
      <c r="V22" s="72" t="s">
        <v>1205</v>
      </c>
      <c r="W22" s="157">
        <v>0.1</v>
      </c>
      <c r="X22" s="70">
        <v>0.35</v>
      </c>
      <c r="Y22" s="70">
        <v>0.55000000000000004</v>
      </c>
      <c r="Z22" s="70">
        <f t="shared" si="0"/>
        <v>1</v>
      </c>
    </row>
    <row r="23" spans="1:26" ht="97.5" customHeight="1" thickBot="1">
      <c r="A23" s="491"/>
      <c r="B23" s="81" t="s">
        <v>420</v>
      </c>
      <c r="C23" s="138" t="s">
        <v>724</v>
      </c>
      <c r="D23" s="71" t="s">
        <v>725</v>
      </c>
      <c r="E23" s="71" t="s">
        <v>726</v>
      </c>
      <c r="F23" s="68"/>
      <c r="G23" s="68"/>
      <c r="H23" s="68"/>
      <c r="I23" s="68"/>
      <c r="J23" s="68" t="s">
        <v>662</v>
      </c>
      <c r="K23" s="68" t="s">
        <v>662</v>
      </c>
      <c r="L23" s="68" t="s">
        <v>662</v>
      </c>
      <c r="M23" s="68" t="s">
        <v>662</v>
      </c>
      <c r="N23" s="68" t="s">
        <v>662</v>
      </c>
      <c r="O23" s="270" t="s">
        <v>1182</v>
      </c>
      <c r="P23" s="270" t="s">
        <v>1183</v>
      </c>
      <c r="Q23" s="268" t="s">
        <v>1154</v>
      </c>
      <c r="R23" s="137"/>
      <c r="S23" s="156"/>
      <c r="T23" s="72" t="s">
        <v>727</v>
      </c>
      <c r="U23" s="69" t="s">
        <v>728</v>
      </c>
      <c r="V23" s="72" t="s">
        <v>1206</v>
      </c>
      <c r="W23" s="125"/>
      <c r="X23" s="70">
        <v>0.4</v>
      </c>
      <c r="Y23" s="70">
        <v>0.6</v>
      </c>
      <c r="Z23" s="70">
        <f t="shared" si="0"/>
        <v>1</v>
      </c>
    </row>
    <row r="24" spans="1:26" ht="80.25" customHeight="1" thickBot="1">
      <c r="A24" s="491"/>
      <c r="B24" s="81" t="s">
        <v>274</v>
      </c>
      <c r="C24" s="138" t="s">
        <v>729</v>
      </c>
      <c r="D24" s="71" t="s">
        <v>730</v>
      </c>
      <c r="E24" s="71" t="s">
        <v>41</v>
      </c>
      <c r="F24" s="68"/>
      <c r="G24" s="68"/>
      <c r="H24" s="68"/>
      <c r="I24" s="68"/>
      <c r="J24" s="68" t="s">
        <v>662</v>
      </c>
      <c r="K24" s="68" t="s">
        <v>662</v>
      </c>
      <c r="L24" s="68" t="s">
        <v>662</v>
      </c>
      <c r="M24" s="68" t="s">
        <v>662</v>
      </c>
      <c r="N24" s="68" t="s">
        <v>662</v>
      </c>
      <c r="O24" s="270" t="s">
        <v>1184</v>
      </c>
      <c r="P24" s="269" t="s">
        <v>731</v>
      </c>
      <c r="Q24" s="268" t="s">
        <v>1154</v>
      </c>
      <c r="R24" s="82"/>
      <c r="S24" s="69"/>
      <c r="T24" s="82" t="s">
        <v>732</v>
      </c>
      <c r="U24" s="69" t="s">
        <v>733</v>
      </c>
      <c r="V24" s="72" t="s">
        <v>1207</v>
      </c>
      <c r="W24" s="125"/>
      <c r="X24" s="70">
        <v>0.4</v>
      </c>
      <c r="Y24" s="70">
        <v>0.5</v>
      </c>
      <c r="Z24" s="70">
        <f t="shared" si="0"/>
        <v>0.9</v>
      </c>
    </row>
    <row r="25" spans="1:26" ht="168.75" customHeight="1" thickBot="1">
      <c r="A25" s="491"/>
      <c r="B25" s="81" t="s">
        <v>734</v>
      </c>
      <c r="C25" s="139" t="s">
        <v>735</v>
      </c>
      <c r="D25" s="71" t="s">
        <v>736</v>
      </c>
      <c r="E25" s="71" t="s">
        <v>41</v>
      </c>
      <c r="F25" s="68"/>
      <c r="G25" s="68"/>
      <c r="H25" s="68"/>
      <c r="I25" s="68" t="s">
        <v>662</v>
      </c>
      <c r="J25" s="68" t="s">
        <v>662</v>
      </c>
      <c r="K25" s="68" t="s">
        <v>662</v>
      </c>
      <c r="L25" s="68" t="s">
        <v>662</v>
      </c>
      <c r="M25" s="68" t="s">
        <v>662</v>
      </c>
      <c r="N25" s="68" t="s">
        <v>662</v>
      </c>
      <c r="O25" s="270" t="s">
        <v>737</v>
      </c>
      <c r="P25" s="269" t="s">
        <v>1185</v>
      </c>
      <c r="Q25" s="268" t="s">
        <v>1154</v>
      </c>
      <c r="R25" s="69"/>
      <c r="S25" s="69"/>
      <c r="T25" s="69" t="s">
        <v>738</v>
      </c>
      <c r="U25" s="69" t="s">
        <v>739</v>
      </c>
      <c r="V25" s="72" t="s">
        <v>1208</v>
      </c>
      <c r="W25" s="125"/>
      <c r="X25" s="70">
        <v>0.4</v>
      </c>
      <c r="Y25" s="70">
        <v>0.5</v>
      </c>
      <c r="Z25" s="70">
        <f t="shared" si="0"/>
        <v>0.9</v>
      </c>
    </row>
    <row r="26" spans="1:26" ht="127.5" customHeight="1" thickBot="1">
      <c r="A26" s="491"/>
      <c r="B26" s="81" t="s">
        <v>740</v>
      </c>
      <c r="C26" s="138" t="s">
        <v>741</v>
      </c>
      <c r="D26" s="71" t="s">
        <v>736</v>
      </c>
      <c r="E26" s="71" t="s">
        <v>238</v>
      </c>
      <c r="F26" s="68"/>
      <c r="G26" s="68"/>
      <c r="H26" s="68"/>
      <c r="I26" s="68"/>
      <c r="J26" s="68"/>
      <c r="K26" s="68"/>
      <c r="L26" s="68"/>
      <c r="M26" s="68" t="s">
        <v>662</v>
      </c>
      <c r="N26" s="68" t="s">
        <v>662</v>
      </c>
      <c r="O26" s="267" t="s">
        <v>1186</v>
      </c>
      <c r="P26" s="269" t="s">
        <v>1187</v>
      </c>
      <c r="Q26" s="268" t="s">
        <v>1154</v>
      </c>
      <c r="R26" s="69"/>
      <c r="S26" s="73"/>
      <c r="T26" s="69" t="s">
        <v>742</v>
      </c>
      <c r="U26" s="69" t="s">
        <v>719</v>
      </c>
      <c r="V26" s="72" t="s">
        <v>1209</v>
      </c>
      <c r="W26" s="125"/>
      <c r="X26" s="70">
        <v>0.4</v>
      </c>
      <c r="Y26" s="70">
        <v>0.5</v>
      </c>
      <c r="Z26" s="70">
        <f t="shared" si="0"/>
        <v>0.9</v>
      </c>
    </row>
    <row r="27" spans="1:26" ht="215.25" customHeight="1" thickBot="1">
      <c r="A27" s="491"/>
      <c r="B27" s="81" t="s">
        <v>743</v>
      </c>
      <c r="C27" s="138" t="s">
        <v>744</v>
      </c>
      <c r="D27" s="71" t="s">
        <v>745</v>
      </c>
      <c r="E27" s="71" t="s">
        <v>746</v>
      </c>
      <c r="F27" s="68"/>
      <c r="G27" s="68"/>
      <c r="H27" s="68"/>
      <c r="I27" s="68"/>
      <c r="J27" s="68"/>
      <c r="K27" s="68"/>
      <c r="L27" s="68"/>
      <c r="M27" s="68"/>
      <c r="N27" s="68" t="s">
        <v>662</v>
      </c>
      <c r="O27" s="267" t="s">
        <v>1188</v>
      </c>
      <c r="P27" s="269" t="s">
        <v>1189</v>
      </c>
      <c r="Q27" s="268" t="s">
        <v>1154</v>
      </c>
      <c r="R27" s="69"/>
      <c r="S27" s="69"/>
      <c r="T27" s="69" t="s">
        <v>747</v>
      </c>
      <c r="U27" s="69" t="s">
        <v>748</v>
      </c>
      <c r="V27" s="72" t="s">
        <v>1210</v>
      </c>
      <c r="W27" s="125"/>
      <c r="X27" s="70">
        <v>0.2</v>
      </c>
      <c r="Y27" s="70">
        <v>0.7</v>
      </c>
      <c r="Z27" s="70">
        <f t="shared" si="0"/>
        <v>0.89999999999999991</v>
      </c>
    </row>
    <row r="28" spans="1:26" ht="58.5" customHeight="1" thickBot="1">
      <c r="A28" s="492"/>
      <c r="B28" s="81" t="s">
        <v>749</v>
      </c>
      <c r="C28" s="138" t="s">
        <v>750</v>
      </c>
      <c r="D28" s="71" t="s">
        <v>751</v>
      </c>
      <c r="E28" s="71" t="s">
        <v>41</v>
      </c>
      <c r="F28" s="68"/>
      <c r="G28" s="68"/>
      <c r="H28" s="68"/>
      <c r="I28" s="68"/>
      <c r="J28" s="68"/>
      <c r="K28" s="68"/>
      <c r="L28" s="68"/>
      <c r="M28" s="68"/>
      <c r="N28" s="68" t="s">
        <v>662</v>
      </c>
      <c r="O28" s="270" t="s">
        <v>1190</v>
      </c>
      <c r="P28" s="270" t="s">
        <v>1191</v>
      </c>
      <c r="Q28" s="268" t="s">
        <v>1154</v>
      </c>
      <c r="R28" s="69"/>
      <c r="S28" s="2"/>
      <c r="T28" s="69" t="s">
        <v>752</v>
      </c>
      <c r="U28" s="69"/>
      <c r="V28" s="72" t="s">
        <v>1211</v>
      </c>
      <c r="W28" s="125"/>
      <c r="X28" s="70">
        <v>0</v>
      </c>
      <c r="Y28" s="70">
        <v>1</v>
      </c>
      <c r="Z28" s="70">
        <f>(X28+Y28+W28)</f>
        <v>1</v>
      </c>
    </row>
    <row r="29" spans="1:26" ht="46.5" customHeight="1">
      <c r="A29" s="83"/>
      <c r="P29" s="84"/>
      <c r="U29" s="141" t="s">
        <v>526</v>
      </c>
      <c r="V29" s="141"/>
      <c r="W29" s="142">
        <v>0.2</v>
      </c>
      <c r="X29" s="142">
        <f>AVERAGE(X9:X28)</f>
        <v>0.41749999999999998</v>
      </c>
      <c r="Y29" s="142">
        <v>0.36</v>
      </c>
      <c r="Z29" s="142">
        <f>AVERAGE(Z9:Z28)</f>
        <v>0.97999999999999987</v>
      </c>
    </row>
    <row r="30" spans="1:26" ht="15.75" customHeight="1">
      <c r="P30" s="84"/>
    </row>
    <row r="31" spans="1:26" ht="15.75" customHeight="1">
      <c r="P31" s="84"/>
      <c r="Z31" s="85"/>
    </row>
    <row r="32" spans="1:26" ht="15.75" customHeight="1">
      <c r="P32" s="84"/>
    </row>
    <row r="33" spans="16:16" ht="15.75" customHeight="1">
      <c r="P33" s="84"/>
    </row>
    <row r="34" spans="16:16" ht="15.75" customHeight="1">
      <c r="P34" s="84"/>
    </row>
    <row r="35" spans="16:16" ht="15.75" customHeight="1">
      <c r="P35" s="84"/>
    </row>
    <row r="36" spans="16:16" ht="15.75" customHeight="1">
      <c r="P36" s="84"/>
    </row>
    <row r="37" spans="16:16" ht="15.75" customHeight="1">
      <c r="P37" s="84"/>
    </row>
    <row r="38" spans="16:16" ht="15.75" customHeight="1">
      <c r="P38" s="84"/>
    </row>
    <row r="39" spans="16:16" ht="15.75" customHeight="1">
      <c r="P39" s="84"/>
    </row>
    <row r="40" spans="16:16" ht="15.75" customHeight="1">
      <c r="P40" s="84"/>
    </row>
    <row r="41" spans="16:16" ht="15.75" customHeight="1">
      <c r="P41" s="84"/>
    </row>
    <row r="42" spans="16:16" ht="15.75" customHeight="1">
      <c r="P42" s="84"/>
    </row>
    <row r="43" spans="16:16" ht="15.75" customHeight="1">
      <c r="P43" s="84"/>
    </row>
    <row r="44" spans="16:16" ht="15.75" customHeight="1">
      <c r="P44" s="84"/>
    </row>
    <row r="45" spans="16:16" ht="15.75" customHeight="1">
      <c r="P45" s="84"/>
    </row>
    <row r="46" spans="16:16" ht="15.75" customHeight="1">
      <c r="P46" s="84"/>
    </row>
    <row r="47" spans="16:16" ht="15.75" customHeight="1">
      <c r="P47" s="84"/>
    </row>
    <row r="48" spans="16:16" ht="15.75" customHeight="1">
      <c r="P48" s="84"/>
    </row>
    <row r="49" spans="16:16" ht="15.75" customHeight="1">
      <c r="P49" s="84"/>
    </row>
    <row r="50" spans="16:16" ht="15.75" customHeight="1">
      <c r="P50" s="84"/>
    </row>
    <row r="51" spans="16:16" ht="15.75" customHeight="1">
      <c r="P51" s="84"/>
    </row>
    <row r="52" spans="16:16" ht="15.75" customHeight="1">
      <c r="P52" s="84"/>
    </row>
    <row r="53" spans="16:16" ht="15.75" customHeight="1">
      <c r="P53" s="84"/>
    </row>
    <row r="54" spans="16:16" ht="15.75" customHeight="1">
      <c r="P54" s="84"/>
    </row>
    <row r="55" spans="16:16" ht="15.75" customHeight="1">
      <c r="P55" s="84"/>
    </row>
    <row r="56" spans="16:16" ht="15.75" customHeight="1">
      <c r="P56" s="84"/>
    </row>
    <row r="57" spans="16:16" ht="15.75" customHeight="1">
      <c r="P57" s="84"/>
    </row>
    <row r="58" spans="16:16" ht="15.75" customHeight="1">
      <c r="P58" s="84"/>
    </row>
    <row r="59" spans="16:16" ht="15.75" customHeight="1">
      <c r="P59" s="84"/>
    </row>
    <row r="60" spans="16:16" ht="15.75" customHeight="1">
      <c r="P60" s="84"/>
    </row>
    <row r="61" spans="16:16" ht="15.75" customHeight="1">
      <c r="P61" s="84"/>
    </row>
    <row r="62" spans="16:16" ht="15.75" customHeight="1">
      <c r="P62" s="84"/>
    </row>
    <row r="63" spans="16:16" ht="15.75" customHeight="1">
      <c r="P63" s="84"/>
    </row>
    <row r="64" spans="16:16" ht="15.75" customHeight="1">
      <c r="P64" s="84"/>
    </row>
    <row r="65" spans="16:16" ht="15.75" customHeight="1">
      <c r="P65" s="84"/>
    </row>
    <row r="66" spans="16:16" ht="15.75" customHeight="1">
      <c r="P66" s="84"/>
    </row>
    <row r="67" spans="16:16" ht="15.75" customHeight="1">
      <c r="P67" s="84"/>
    </row>
    <row r="68" spans="16:16" ht="15.75" customHeight="1">
      <c r="P68" s="84"/>
    </row>
    <row r="69" spans="16:16" ht="15.75" customHeight="1">
      <c r="P69" s="84"/>
    </row>
    <row r="70" spans="16:16" ht="15.75" customHeight="1">
      <c r="P70" s="84"/>
    </row>
    <row r="71" spans="16:16" ht="15.75" customHeight="1">
      <c r="P71" s="84"/>
    </row>
    <row r="72" spans="16:16" ht="15.75" customHeight="1">
      <c r="P72" s="84"/>
    </row>
    <row r="73" spans="16:16" ht="15.75" customHeight="1">
      <c r="P73" s="84"/>
    </row>
    <row r="74" spans="16:16" ht="15.75" customHeight="1">
      <c r="P74" s="84"/>
    </row>
    <row r="75" spans="16:16" ht="15.75" customHeight="1">
      <c r="P75" s="84"/>
    </row>
    <row r="76" spans="16:16" ht="15.75" customHeight="1">
      <c r="P76" s="84"/>
    </row>
    <row r="77" spans="16:16" ht="15.75" customHeight="1">
      <c r="P77" s="84"/>
    </row>
    <row r="78" spans="16:16" ht="15.75" customHeight="1">
      <c r="P78" s="84"/>
    </row>
    <row r="79" spans="16:16" ht="15.75" customHeight="1">
      <c r="P79" s="84"/>
    </row>
    <row r="80" spans="16:16" ht="15.75" customHeight="1">
      <c r="P80" s="84"/>
    </row>
    <row r="81" spans="16:16" ht="15.75" customHeight="1">
      <c r="P81" s="84"/>
    </row>
    <row r="82" spans="16:16" ht="15.75" customHeight="1">
      <c r="P82" s="84"/>
    </row>
    <row r="83" spans="16:16" ht="15.75" customHeight="1">
      <c r="P83" s="84"/>
    </row>
    <row r="84" spans="16:16" ht="15.75" customHeight="1">
      <c r="P84" s="84"/>
    </row>
    <row r="85" spans="16:16" ht="15.75" customHeight="1">
      <c r="P85" s="84"/>
    </row>
    <row r="86" spans="16:16" ht="15.75" customHeight="1">
      <c r="P86" s="84"/>
    </row>
    <row r="87" spans="16:16" ht="15.75" customHeight="1">
      <c r="P87" s="84"/>
    </row>
    <row r="88" spans="16:16" ht="15.75" customHeight="1">
      <c r="P88" s="84"/>
    </row>
    <row r="89" spans="16:16" ht="15.75" customHeight="1">
      <c r="P89" s="84"/>
    </row>
    <row r="90" spans="16:16" ht="15.75" customHeight="1">
      <c r="P90" s="84"/>
    </row>
    <row r="91" spans="16:16" ht="15.75" customHeight="1">
      <c r="P91" s="84"/>
    </row>
    <row r="92" spans="16:16" ht="15.75" customHeight="1">
      <c r="P92" s="84"/>
    </row>
    <row r="93" spans="16:16" ht="15.75" customHeight="1">
      <c r="P93" s="84"/>
    </row>
    <row r="94" spans="16:16" ht="15.75" customHeight="1">
      <c r="P94" s="84"/>
    </row>
    <row r="95" spans="16:16" ht="15.75" customHeight="1">
      <c r="P95" s="84"/>
    </row>
    <row r="96" spans="16:16" ht="15.75" customHeight="1">
      <c r="P96" s="84"/>
    </row>
    <row r="97" spans="16:16" ht="15.75" customHeight="1">
      <c r="P97" s="84"/>
    </row>
    <row r="98" spans="16:16" ht="15.75" customHeight="1">
      <c r="P98" s="84"/>
    </row>
    <row r="99" spans="16:16" ht="15.75" customHeight="1">
      <c r="P99" s="84"/>
    </row>
    <row r="100" spans="16:16" ht="15.75" customHeight="1">
      <c r="P100" s="84"/>
    </row>
    <row r="101" spans="16:16" ht="15.75" customHeight="1">
      <c r="P101" s="84"/>
    </row>
    <row r="102" spans="16:16" ht="15.75" customHeight="1">
      <c r="P102" s="84"/>
    </row>
    <row r="103" spans="16:16" ht="15.75" customHeight="1">
      <c r="P103" s="84"/>
    </row>
    <row r="104" spans="16:16" ht="15.75" customHeight="1">
      <c r="P104" s="84"/>
    </row>
    <row r="105" spans="16:16" ht="15.75" customHeight="1">
      <c r="P105" s="84"/>
    </row>
    <row r="106" spans="16:16" ht="15.75" customHeight="1">
      <c r="P106" s="84"/>
    </row>
    <row r="107" spans="16:16" ht="15.75" customHeight="1">
      <c r="P107" s="84"/>
    </row>
    <row r="108" spans="16:16" ht="15.75" customHeight="1">
      <c r="P108" s="84"/>
    </row>
    <row r="109" spans="16:16" ht="15.75" customHeight="1">
      <c r="P109" s="84"/>
    </row>
    <row r="110" spans="16:16" ht="15.75" customHeight="1">
      <c r="P110" s="84"/>
    </row>
    <row r="111" spans="16:16" ht="15.75" customHeight="1">
      <c r="P111" s="84"/>
    </row>
    <row r="112" spans="16:16" ht="15.75" customHeight="1">
      <c r="P112" s="84"/>
    </row>
    <row r="113" spans="16:16" ht="15.75" customHeight="1">
      <c r="P113" s="84"/>
    </row>
    <row r="114" spans="16:16" ht="15.75" customHeight="1">
      <c r="P114" s="84"/>
    </row>
    <row r="115" spans="16:16" ht="15.75" customHeight="1">
      <c r="P115" s="84"/>
    </row>
    <row r="116" spans="16:16" ht="15.75" customHeight="1">
      <c r="P116" s="84"/>
    </row>
    <row r="117" spans="16:16" ht="15.75" customHeight="1">
      <c r="P117" s="84"/>
    </row>
    <row r="118" spans="16:16" ht="15.75" customHeight="1">
      <c r="P118" s="84"/>
    </row>
    <row r="119" spans="16:16" ht="15.75" customHeight="1">
      <c r="P119" s="84"/>
    </row>
    <row r="120" spans="16:16" ht="15.75" customHeight="1">
      <c r="P120" s="84"/>
    </row>
    <row r="121" spans="16:16" ht="15.75" customHeight="1">
      <c r="P121" s="84"/>
    </row>
    <row r="122" spans="16:16" ht="15.75" customHeight="1">
      <c r="P122" s="84"/>
    </row>
    <row r="123" spans="16:16" ht="15.75" customHeight="1">
      <c r="P123" s="84"/>
    </row>
    <row r="124" spans="16:16" ht="15.75" customHeight="1">
      <c r="P124" s="84"/>
    </row>
    <row r="125" spans="16:16" ht="15.75" customHeight="1">
      <c r="P125" s="84"/>
    </row>
    <row r="126" spans="16:16" ht="15.75" customHeight="1">
      <c r="P126" s="84"/>
    </row>
    <row r="127" spans="16:16" ht="15.75" customHeight="1">
      <c r="P127" s="84"/>
    </row>
    <row r="128" spans="16:16" ht="15.75" customHeight="1">
      <c r="P128" s="84"/>
    </row>
    <row r="129" spans="16:16" ht="15.75" customHeight="1">
      <c r="P129" s="84"/>
    </row>
    <row r="130" spans="16:16" ht="15.75" customHeight="1">
      <c r="P130" s="84"/>
    </row>
    <row r="131" spans="16:16" ht="15.75" customHeight="1">
      <c r="P131" s="84"/>
    </row>
    <row r="132" spans="16:16" ht="15.75" customHeight="1">
      <c r="P132" s="84"/>
    </row>
    <row r="133" spans="16:16" ht="15.75" customHeight="1">
      <c r="P133" s="84"/>
    </row>
    <row r="134" spans="16:16" ht="15.75" customHeight="1">
      <c r="P134" s="84"/>
    </row>
    <row r="135" spans="16:16" ht="15.75" customHeight="1">
      <c r="P135" s="84"/>
    </row>
    <row r="136" spans="16:16" ht="15.75" customHeight="1">
      <c r="P136" s="84"/>
    </row>
    <row r="137" spans="16:16" ht="15.75" customHeight="1">
      <c r="P137" s="84"/>
    </row>
    <row r="138" spans="16:16" ht="15.75" customHeight="1">
      <c r="P138" s="84"/>
    </row>
    <row r="139" spans="16:16" ht="15.75" customHeight="1">
      <c r="P139" s="84"/>
    </row>
    <row r="140" spans="16:16" ht="15.75" customHeight="1">
      <c r="P140" s="84"/>
    </row>
    <row r="141" spans="16:16" ht="15.75" customHeight="1">
      <c r="P141" s="84"/>
    </row>
    <row r="142" spans="16:16" ht="15.75" customHeight="1">
      <c r="P142" s="84"/>
    </row>
    <row r="143" spans="16:16" ht="15.75" customHeight="1">
      <c r="P143" s="84"/>
    </row>
    <row r="144" spans="16:16" ht="15.75" customHeight="1">
      <c r="P144" s="84"/>
    </row>
    <row r="145" spans="16:16" ht="15.75" customHeight="1">
      <c r="P145" s="84"/>
    </row>
    <row r="146" spans="16:16" ht="15.75" customHeight="1">
      <c r="P146" s="84"/>
    </row>
    <row r="147" spans="16:16" ht="15.75" customHeight="1">
      <c r="P147" s="84"/>
    </row>
    <row r="148" spans="16:16" ht="15.75" customHeight="1">
      <c r="P148" s="84"/>
    </row>
    <row r="149" spans="16:16" ht="15.75" customHeight="1">
      <c r="P149" s="84"/>
    </row>
    <row r="150" spans="16:16" ht="15.75" customHeight="1">
      <c r="P150" s="84"/>
    </row>
    <row r="151" spans="16:16" ht="15.75" customHeight="1">
      <c r="P151" s="84"/>
    </row>
    <row r="152" spans="16:16" ht="15.75" customHeight="1">
      <c r="P152" s="84"/>
    </row>
    <row r="153" spans="16:16" ht="15.75" customHeight="1">
      <c r="P153" s="84"/>
    </row>
    <row r="154" spans="16:16" ht="15.75" customHeight="1">
      <c r="P154" s="84"/>
    </row>
    <row r="155" spans="16:16" ht="15.75" customHeight="1">
      <c r="P155" s="84"/>
    </row>
    <row r="156" spans="16:16" ht="15.75" customHeight="1">
      <c r="P156" s="84"/>
    </row>
    <row r="157" spans="16:16" ht="15.75" customHeight="1">
      <c r="P157" s="84"/>
    </row>
    <row r="158" spans="16:16" ht="15.75" customHeight="1">
      <c r="P158" s="84"/>
    </row>
    <row r="159" spans="16:16" ht="15.75" customHeight="1">
      <c r="P159" s="84"/>
    </row>
    <row r="160" spans="16:16" ht="15.75" customHeight="1">
      <c r="P160" s="84"/>
    </row>
    <row r="161" spans="16:16" ht="15.75" customHeight="1">
      <c r="P161" s="84"/>
    </row>
    <row r="162" spans="16:16" ht="15.75" customHeight="1">
      <c r="P162" s="84"/>
    </row>
    <row r="163" spans="16:16" ht="15.75" customHeight="1">
      <c r="P163" s="84"/>
    </row>
    <row r="164" spans="16:16" ht="15.75" customHeight="1">
      <c r="P164" s="84"/>
    </row>
    <row r="165" spans="16:16" ht="15.75" customHeight="1">
      <c r="P165" s="84"/>
    </row>
    <row r="166" spans="16:16" ht="15.75" customHeight="1">
      <c r="P166" s="84"/>
    </row>
    <row r="167" spans="16:16" ht="15.75" customHeight="1">
      <c r="P167" s="84"/>
    </row>
    <row r="168" spans="16:16" ht="15.75" customHeight="1">
      <c r="P168" s="84"/>
    </row>
    <row r="169" spans="16:16" ht="15.75" customHeight="1">
      <c r="P169" s="84"/>
    </row>
    <row r="170" spans="16:16" ht="15.75" customHeight="1">
      <c r="P170" s="84"/>
    </row>
    <row r="171" spans="16:16" ht="15.75" customHeight="1">
      <c r="P171" s="84"/>
    </row>
    <row r="172" spans="16:16" ht="15.75" customHeight="1">
      <c r="P172" s="84"/>
    </row>
    <row r="173" spans="16:16" ht="15.75" customHeight="1">
      <c r="P173" s="84"/>
    </row>
    <row r="174" spans="16:16" ht="15.75" customHeight="1">
      <c r="P174" s="84"/>
    </row>
    <row r="175" spans="16:16" ht="15.75" customHeight="1">
      <c r="P175" s="84"/>
    </row>
    <row r="176" spans="16:16" ht="15.75" customHeight="1">
      <c r="P176" s="84"/>
    </row>
    <row r="177" spans="16:16" ht="15.75" customHeight="1">
      <c r="P177" s="84"/>
    </row>
    <row r="178" spans="16:16" ht="15.75" customHeight="1">
      <c r="P178" s="84"/>
    </row>
    <row r="179" spans="16:16" ht="15.75" customHeight="1">
      <c r="P179" s="84"/>
    </row>
    <row r="180" spans="16:16" ht="15.75" customHeight="1">
      <c r="P180" s="84"/>
    </row>
    <row r="181" spans="16:16" ht="15.75" customHeight="1">
      <c r="P181" s="84"/>
    </row>
    <row r="182" spans="16:16" ht="15.75" customHeight="1">
      <c r="P182" s="84"/>
    </row>
    <row r="183" spans="16:16" ht="15.75" customHeight="1">
      <c r="P183" s="84"/>
    </row>
    <row r="184" spans="16:16" ht="15.75" customHeight="1">
      <c r="P184" s="84"/>
    </row>
    <row r="185" spans="16:16" ht="15.75" customHeight="1">
      <c r="P185" s="84"/>
    </row>
    <row r="186" spans="16:16" ht="15.75" customHeight="1">
      <c r="P186" s="84"/>
    </row>
    <row r="187" spans="16:16" ht="15.75" customHeight="1">
      <c r="P187" s="84"/>
    </row>
    <row r="188" spans="16:16" ht="15.75" customHeight="1">
      <c r="P188" s="84"/>
    </row>
    <row r="189" spans="16:16" ht="15.75" customHeight="1">
      <c r="P189" s="84"/>
    </row>
    <row r="190" spans="16:16" ht="15.75" customHeight="1">
      <c r="P190" s="84"/>
    </row>
    <row r="191" spans="16:16" ht="15.75" customHeight="1">
      <c r="P191" s="84"/>
    </row>
    <row r="192" spans="16:16" ht="15.75" customHeight="1">
      <c r="P192" s="84"/>
    </row>
    <row r="193" spans="16:16" ht="15.75" customHeight="1">
      <c r="P193" s="84"/>
    </row>
    <row r="194" spans="16:16" ht="15.75" customHeight="1">
      <c r="P194" s="84"/>
    </row>
    <row r="195" spans="16:16" ht="15.75" customHeight="1">
      <c r="P195" s="84"/>
    </row>
    <row r="196" spans="16:16" ht="15.75" customHeight="1">
      <c r="P196" s="84"/>
    </row>
    <row r="197" spans="16:16" ht="15.75" customHeight="1">
      <c r="P197" s="84"/>
    </row>
    <row r="198" spans="16:16" ht="15.75" customHeight="1">
      <c r="P198" s="84"/>
    </row>
    <row r="199" spans="16:16" ht="15.75" customHeight="1">
      <c r="P199" s="84"/>
    </row>
    <row r="200" spans="16:16" ht="15.75" customHeight="1">
      <c r="P200" s="84"/>
    </row>
    <row r="201" spans="16:16" ht="15.75" customHeight="1">
      <c r="P201" s="84"/>
    </row>
    <row r="202" spans="16:16" ht="15.75" customHeight="1">
      <c r="P202" s="84"/>
    </row>
    <row r="203" spans="16:16" ht="15.75" customHeight="1">
      <c r="P203" s="84"/>
    </row>
    <row r="204" spans="16:16" ht="15.75" customHeight="1">
      <c r="P204" s="84"/>
    </row>
    <row r="205" spans="16:16" ht="15.75" customHeight="1">
      <c r="P205" s="84"/>
    </row>
    <row r="206" spans="16:16" ht="15.75" customHeight="1">
      <c r="P206" s="84"/>
    </row>
    <row r="207" spans="16:16" ht="15.75" customHeight="1">
      <c r="P207" s="84"/>
    </row>
    <row r="208" spans="16:16" ht="15.75" customHeight="1">
      <c r="P208" s="84"/>
    </row>
    <row r="209" spans="16:16" ht="15.75" customHeight="1">
      <c r="P209" s="84"/>
    </row>
    <row r="210" spans="16:16" ht="15.75" customHeight="1">
      <c r="P210" s="84"/>
    </row>
    <row r="211" spans="16:16" ht="15.75" customHeight="1">
      <c r="P211" s="84"/>
    </row>
    <row r="212" spans="16:16" ht="15.75" customHeight="1">
      <c r="P212" s="84"/>
    </row>
    <row r="213" spans="16:16" ht="15.75" customHeight="1">
      <c r="P213" s="84"/>
    </row>
    <row r="214" spans="16:16" ht="15.75" customHeight="1">
      <c r="P214" s="84"/>
    </row>
    <row r="215" spans="16:16" ht="15.75" customHeight="1">
      <c r="P215" s="84"/>
    </row>
    <row r="216" spans="16:16" ht="15.75" customHeight="1">
      <c r="P216" s="84"/>
    </row>
    <row r="217" spans="16:16" ht="15.75" customHeight="1">
      <c r="P217" s="84"/>
    </row>
    <row r="218" spans="16:16" ht="15.75" customHeight="1">
      <c r="P218" s="84"/>
    </row>
    <row r="219" spans="16:16" ht="15.75" customHeight="1">
      <c r="P219" s="84"/>
    </row>
    <row r="220" spans="16:16" ht="15.75" customHeight="1">
      <c r="P220" s="84"/>
    </row>
    <row r="221" spans="16:16" ht="15.75" customHeight="1">
      <c r="P221" s="84"/>
    </row>
    <row r="222" spans="16:16" ht="15.75" customHeight="1">
      <c r="P222" s="84"/>
    </row>
    <row r="223" spans="16:16" ht="15.75" customHeight="1">
      <c r="P223" s="84"/>
    </row>
    <row r="224" spans="16:16" ht="15.75" customHeight="1">
      <c r="P224" s="84"/>
    </row>
    <row r="225" spans="16:16" ht="15.75" customHeight="1">
      <c r="P225" s="84"/>
    </row>
    <row r="226" spans="16:16" ht="15.75" customHeight="1">
      <c r="P226" s="84"/>
    </row>
    <row r="227" spans="16:16" ht="15.75" customHeight="1">
      <c r="P227" s="84"/>
    </row>
    <row r="228" spans="16:16" ht="15.75" customHeight="1">
      <c r="P228" s="84"/>
    </row>
    <row r="229" spans="16:16" ht="15.75" customHeight="1">
      <c r="P229" s="84"/>
    </row>
    <row r="230" spans="16:16" ht="15.75" customHeight="1">
      <c r="P230" s="84"/>
    </row>
    <row r="231" spans="16:16" ht="15.75" customHeight="1">
      <c r="P231" s="84"/>
    </row>
    <row r="232" spans="16:16" ht="15.75" customHeight="1">
      <c r="P232" s="84"/>
    </row>
    <row r="233" spans="16:16" ht="15.75" customHeight="1">
      <c r="P233" s="84"/>
    </row>
    <row r="234" spans="16:16" ht="15.75" customHeight="1">
      <c r="P234" s="84"/>
    </row>
    <row r="235" spans="16:16" ht="15.75" customHeight="1">
      <c r="P235" s="84"/>
    </row>
    <row r="236" spans="16:16" ht="15.75" customHeight="1">
      <c r="P236" s="84"/>
    </row>
    <row r="237" spans="16:16" ht="15.75" customHeight="1">
      <c r="P237" s="84"/>
    </row>
    <row r="238" spans="16:16" ht="15.75" customHeight="1">
      <c r="P238" s="84"/>
    </row>
    <row r="239" spans="16:16" ht="15.75" customHeight="1">
      <c r="P239" s="84"/>
    </row>
    <row r="240" spans="16:16" ht="15.75" customHeight="1">
      <c r="P240" s="84"/>
    </row>
    <row r="241" spans="16:16" ht="15.75" customHeight="1">
      <c r="P241" s="84"/>
    </row>
    <row r="242" spans="16:16" ht="15.75" customHeight="1">
      <c r="P242" s="84"/>
    </row>
    <row r="243" spans="16:16" ht="15.75" customHeight="1">
      <c r="P243" s="84"/>
    </row>
    <row r="244" spans="16:16" ht="15.75" customHeight="1">
      <c r="P244" s="84"/>
    </row>
    <row r="245" spans="16:16" ht="15.75" customHeight="1">
      <c r="P245" s="84"/>
    </row>
    <row r="246" spans="16:16" ht="15.75" customHeight="1">
      <c r="P246" s="84"/>
    </row>
    <row r="247" spans="16:16" ht="15.75" customHeight="1">
      <c r="P247" s="84"/>
    </row>
    <row r="248" spans="16:16" ht="15.75" customHeight="1">
      <c r="P248" s="84"/>
    </row>
    <row r="249" spans="16:16" ht="15.75" customHeight="1">
      <c r="P249" s="84"/>
    </row>
    <row r="250" spans="16:16" ht="15.75" customHeight="1">
      <c r="P250" s="84"/>
    </row>
    <row r="251" spans="16:16" ht="15.75" customHeight="1">
      <c r="P251" s="84"/>
    </row>
    <row r="252" spans="16:16" ht="15.75" customHeight="1">
      <c r="P252" s="84"/>
    </row>
    <row r="253" spans="16:16" ht="15.75" customHeight="1">
      <c r="P253" s="84"/>
    </row>
    <row r="254" spans="16:16" ht="15.75" customHeight="1">
      <c r="P254" s="84"/>
    </row>
    <row r="255" spans="16:16" ht="15.75" customHeight="1">
      <c r="P255" s="84"/>
    </row>
    <row r="256" spans="16:16" ht="15.75" customHeight="1">
      <c r="P256" s="84"/>
    </row>
    <row r="257" spans="16:16" ht="15.75" customHeight="1">
      <c r="P257" s="84"/>
    </row>
    <row r="258" spans="16:16" ht="15.75" customHeight="1">
      <c r="P258" s="84"/>
    </row>
    <row r="259" spans="16:16" ht="15.75" customHeight="1">
      <c r="P259" s="84"/>
    </row>
    <row r="260" spans="16:16" ht="15.75" customHeight="1">
      <c r="P260" s="84"/>
    </row>
    <row r="261" spans="16:16" ht="15.75" customHeight="1">
      <c r="P261" s="84"/>
    </row>
    <row r="262" spans="16:16" ht="15.75" customHeight="1">
      <c r="P262" s="84"/>
    </row>
    <row r="263" spans="16:16" ht="15.75" customHeight="1">
      <c r="P263" s="84"/>
    </row>
    <row r="264" spans="16:16" ht="15.75" customHeight="1">
      <c r="P264" s="84"/>
    </row>
    <row r="265" spans="16:16" ht="15.75" customHeight="1">
      <c r="P265" s="84"/>
    </row>
    <row r="266" spans="16:16" ht="15.75" customHeight="1">
      <c r="P266" s="84"/>
    </row>
    <row r="267" spans="16:16" ht="15.75" customHeight="1">
      <c r="P267" s="84"/>
    </row>
    <row r="268" spans="16:16" ht="15.75" customHeight="1">
      <c r="P268" s="84"/>
    </row>
    <row r="269" spans="16:16" ht="15.75" customHeight="1">
      <c r="P269" s="84"/>
    </row>
    <row r="270" spans="16:16" ht="15.75" customHeight="1">
      <c r="P270" s="84"/>
    </row>
    <row r="271" spans="16:16" ht="15.75" customHeight="1">
      <c r="P271" s="84"/>
    </row>
    <row r="272" spans="16:16" ht="15.75" customHeight="1">
      <c r="P272" s="84"/>
    </row>
    <row r="273" spans="16:16" ht="15.75" customHeight="1">
      <c r="P273" s="84"/>
    </row>
    <row r="274" spans="16:16" ht="15.75" customHeight="1">
      <c r="P274" s="84"/>
    </row>
    <row r="275" spans="16:16" ht="15.75" customHeight="1">
      <c r="P275" s="84"/>
    </row>
    <row r="276" spans="16:16" ht="15.75" customHeight="1">
      <c r="P276" s="84"/>
    </row>
    <row r="277" spans="16:16" ht="15.75" customHeight="1">
      <c r="P277" s="84"/>
    </row>
    <row r="278" spans="16:16" ht="15.75" customHeight="1">
      <c r="P278" s="84"/>
    </row>
    <row r="279" spans="16:16" ht="15.75" customHeight="1">
      <c r="P279" s="84"/>
    </row>
    <row r="280" spans="16:16" ht="15.75" customHeight="1">
      <c r="P280" s="84"/>
    </row>
    <row r="281" spans="16:16" ht="15.75" customHeight="1">
      <c r="P281" s="84"/>
    </row>
    <row r="282" spans="16:16" ht="15.75" customHeight="1">
      <c r="P282" s="84"/>
    </row>
    <row r="283" spans="16:16" ht="15.75" customHeight="1">
      <c r="P283" s="84"/>
    </row>
    <row r="284" spans="16:16" ht="15.75" customHeight="1">
      <c r="P284" s="84"/>
    </row>
    <row r="285" spans="16:16" ht="15.75" customHeight="1">
      <c r="P285" s="84"/>
    </row>
    <row r="286" spans="16:16" ht="15.75" customHeight="1">
      <c r="P286" s="84"/>
    </row>
    <row r="287" spans="16:16" ht="15.75" customHeight="1">
      <c r="P287" s="84"/>
    </row>
    <row r="288" spans="16:16" ht="15.75" customHeight="1">
      <c r="P288" s="84"/>
    </row>
    <row r="289" spans="16:16" ht="15.75" customHeight="1">
      <c r="P289" s="84"/>
    </row>
    <row r="290" spans="16:16" ht="15.75" customHeight="1">
      <c r="P290" s="84"/>
    </row>
    <row r="291" spans="16:16" ht="15.75" customHeight="1">
      <c r="P291" s="84"/>
    </row>
    <row r="292" spans="16:16" ht="15.75" customHeight="1">
      <c r="P292" s="84"/>
    </row>
    <row r="293" spans="16:16" ht="15.75" customHeight="1">
      <c r="P293" s="84"/>
    </row>
    <row r="294" spans="16:16" ht="15.75" customHeight="1">
      <c r="P294" s="84"/>
    </row>
    <row r="295" spans="16:16" ht="15.75" customHeight="1">
      <c r="P295" s="84"/>
    </row>
    <row r="296" spans="16:16" ht="15.75" customHeight="1">
      <c r="P296" s="84"/>
    </row>
    <row r="297" spans="16:16" ht="15.75" customHeight="1">
      <c r="P297" s="84"/>
    </row>
    <row r="298" spans="16:16" ht="15.75" customHeight="1">
      <c r="P298" s="84"/>
    </row>
    <row r="299" spans="16:16" ht="15.75" customHeight="1">
      <c r="P299" s="84"/>
    </row>
    <row r="300" spans="16:16" ht="15.75" customHeight="1">
      <c r="P300" s="84"/>
    </row>
    <row r="301" spans="16:16" ht="15.75" customHeight="1">
      <c r="P301" s="84"/>
    </row>
    <row r="302" spans="16:16" ht="15.75" customHeight="1">
      <c r="P302" s="84"/>
    </row>
    <row r="303" spans="16:16" ht="15.75" customHeight="1">
      <c r="P303" s="84"/>
    </row>
    <row r="304" spans="16:16" ht="15.75" customHeight="1">
      <c r="P304" s="84"/>
    </row>
    <row r="305" spans="16:16" ht="15.75" customHeight="1">
      <c r="P305" s="84"/>
    </row>
    <row r="306" spans="16:16" ht="15.75" customHeight="1">
      <c r="P306" s="84"/>
    </row>
    <row r="307" spans="16:16" ht="15.75" customHeight="1">
      <c r="P307" s="84"/>
    </row>
    <row r="308" spans="16:16" ht="15.75" customHeight="1">
      <c r="P308" s="84"/>
    </row>
    <row r="309" spans="16:16" ht="15.75" customHeight="1">
      <c r="P309" s="84"/>
    </row>
    <row r="310" spans="16:16" ht="15.75" customHeight="1">
      <c r="P310" s="84"/>
    </row>
    <row r="311" spans="16:16" ht="15.75" customHeight="1">
      <c r="P311" s="84"/>
    </row>
    <row r="312" spans="16:16" ht="15.75" customHeight="1">
      <c r="P312" s="84"/>
    </row>
    <row r="313" spans="16:16" ht="15.75" customHeight="1">
      <c r="P313" s="84"/>
    </row>
    <row r="314" spans="16:16" ht="15.75" customHeight="1">
      <c r="P314" s="84"/>
    </row>
    <row r="315" spans="16:16" ht="15.75" customHeight="1">
      <c r="P315" s="84"/>
    </row>
    <row r="316" spans="16:16" ht="15.75" customHeight="1">
      <c r="P316" s="84"/>
    </row>
    <row r="317" spans="16:16" ht="15.75" customHeight="1">
      <c r="P317" s="84"/>
    </row>
    <row r="318" spans="16:16" ht="15.75" customHeight="1">
      <c r="P318" s="84"/>
    </row>
    <row r="319" spans="16:16" ht="15.75" customHeight="1">
      <c r="P319" s="84"/>
    </row>
    <row r="320" spans="16:16" ht="15.75" customHeight="1">
      <c r="P320" s="84"/>
    </row>
    <row r="321" spans="16:16" ht="15.75" customHeight="1">
      <c r="P321" s="84"/>
    </row>
    <row r="322" spans="16:16" ht="15.75" customHeight="1">
      <c r="P322" s="84"/>
    </row>
    <row r="323" spans="16:16" ht="15.75" customHeight="1">
      <c r="P323" s="84"/>
    </row>
    <row r="324" spans="16:16" ht="15.75" customHeight="1">
      <c r="P324" s="84"/>
    </row>
    <row r="325" spans="16:16" ht="15.75" customHeight="1">
      <c r="P325" s="84"/>
    </row>
    <row r="326" spans="16:16" ht="15.75" customHeight="1">
      <c r="P326" s="84"/>
    </row>
    <row r="327" spans="16:16" ht="15.75" customHeight="1">
      <c r="P327" s="84"/>
    </row>
    <row r="328" spans="16:16" ht="15.75" customHeight="1">
      <c r="P328" s="84"/>
    </row>
    <row r="329" spans="16:16" ht="15.75" customHeight="1">
      <c r="P329" s="84"/>
    </row>
    <row r="330" spans="16:16" ht="15.75" customHeight="1">
      <c r="P330" s="84"/>
    </row>
    <row r="331" spans="16:16" ht="15.75" customHeight="1">
      <c r="P331" s="84"/>
    </row>
    <row r="332" spans="16:16" ht="15.75" customHeight="1">
      <c r="P332" s="84"/>
    </row>
    <row r="333" spans="16:16" ht="15.75" customHeight="1">
      <c r="P333" s="84"/>
    </row>
    <row r="334" spans="16:16" ht="15.75" customHeight="1">
      <c r="P334" s="84"/>
    </row>
    <row r="335" spans="16:16" ht="15.75" customHeight="1">
      <c r="P335" s="84"/>
    </row>
    <row r="336" spans="16:16" ht="15.75" customHeight="1">
      <c r="P336" s="84"/>
    </row>
    <row r="337" spans="16:16" ht="15.75" customHeight="1">
      <c r="P337" s="84"/>
    </row>
    <row r="338" spans="16:16" ht="15.75" customHeight="1">
      <c r="P338" s="84"/>
    </row>
    <row r="339" spans="16:16" ht="15.75" customHeight="1">
      <c r="P339" s="84"/>
    </row>
    <row r="340" spans="16:16" ht="15.75" customHeight="1">
      <c r="P340" s="84"/>
    </row>
    <row r="341" spans="16:16" ht="15.75" customHeight="1">
      <c r="P341" s="84"/>
    </row>
    <row r="342" spans="16:16" ht="15.75" customHeight="1">
      <c r="P342" s="84"/>
    </row>
    <row r="343" spans="16:16" ht="15.75" customHeight="1">
      <c r="P343" s="84"/>
    </row>
    <row r="344" spans="16:16" ht="15.75" customHeight="1">
      <c r="P344" s="84"/>
    </row>
    <row r="345" spans="16:16" ht="15.75" customHeight="1">
      <c r="P345" s="84"/>
    </row>
    <row r="346" spans="16:16" ht="15.75" customHeight="1">
      <c r="P346" s="84"/>
    </row>
    <row r="347" spans="16:16" ht="15.75" customHeight="1">
      <c r="P347" s="84"/>
    </row>
    <row r="348" spans="16:16" ht="15.75" customHeight="1">
      <c r="P348" s="84"/>
    </row>
    <row r="349" spans="16:16" ht="15.75" customHeight="1">
      <c r="P349" s="84"/>
    </row>
    <row r="350" spans="16:16" ht="15.75" customHeight="1">
      <c r="P350" s="84"/>
    </row>
    <row r="351" spans="16:16" ht="15.75" customHeight="1">
      <c r="P351" s="84"/>
    </row>
    <row r="352" spans="16:16" ht="15.75" customHeight="1">
      <c r="P352" s="84"/>
    </row>
    <row r="353" spans="16:16" ht="15.75" customHeight="1">
      <c r="P353" s="84"/>
    </row>
    <row r="354" spans="16:16" ht="15.75" customHeight="1">
      <c r="P354" s="84"/>
    </row>
    <row r="355" spans="16:16" ht="15.75" customHeight="1">
      <c r="P355" s="84"/>
    </row>
    <row r="356" spans="16:16" ht="15.75" customHeight="1">
      <c r="P356" s="84"/>
    </row>
    <row r="357" spans="16:16" ht="15.75" customHeight="1">
      <c r="P357" s="84"/>
    </row>
    <row r="358" spans="16:16" ht="15.75" customHeight="1">
      <c r="P358" s="84"/>
    </row>
    <row r="359" spans="16:16" ht="15.75" customHeight="1">
      <c r="P359" s="84"/>
    </row>
    <row r="360" spans="16:16" ht="15.75" customHeight="1">
      <c r="P360" s="84"/>
    </row>
    <row r="361" spans="16:16" ht="15.75" customHeight="1">
      <c r="P361" s="84"/>
    </row>
    <row r="362" spans="16:16" ht="15.75" customHeight="1">
      <c r="P362" s="84"/>
    </row>
    <row r="363" spans="16:16" ht="15.75" customHeight="1">
      <c r="P363" s="84"/>
    </row>
    <row r="364" spans="16:16" ht="15.75" customHeight="1">
      <c r="P364" s="84"/>
    </row>
    <row r="365" spans="16:16" ht="15.75" customHeight="1">
      <c r="P365" s="84"/>
    </row>
    <row r="366" spans="16:16" ht="15.75" customHeight="1">
      <c r="P366" s="84"/>
    </row>
    <row r="367" spans="16:16" ht="15.75" customHeight="1">
      <c r="P367" s="84"/>
    </row>
    <row r="368" spans="16:16" ht="15.75" customHeight="1">
      <c r="P368" s="84"/>
    </row>
    <row r="369" spans="16:16" ht="15.75" customHeight="1">
      <c r="P369" s="84"/>
    </row>
    <row r="370" spans="16:16" ht="15.75" customHeight="1">
      <c r="P370" s="84"/>
    </row>
    <row r="371" spans="16:16" ht="15.75" customHeight="1">
      <c r="P371" s="84"/>
    </row>
    <row r="372" spans="16:16" ht="15.75" customHeight="1">
      <c r="P372" s="84"/>
    </row>
    <row r="373" spans="16:16" ht="15.75" customHeight="1">
      <c r="P373" s="84"/>
    </row>
    <row r="374" spans="16:16" ht="15.75" customHeight="1">
      <c r="P374" s="84"/>
    </row>
    <row r="375" spans="16:16" ht="15.75" customHeight="1">
      <c r="P375" s="84"/>
    </row>
    <row r="376" spans="16:16" ht="15.75" customHeight="1">
      <c r="P376" s="84"/>
    </row>
    <row r="377" spans="16:16" ht="15.75" customHeight="1">
      <c r="P377" s="84"/>
    </row>
    <row r="378" spans="16:16" ht="15.75" customHeight="1">
      <c r="P378" s="84"/>
    </row>
    <row r="379" spans="16:16" ht="15.75" customHeight="1">
      <c r="P379" s="84"/>
    </row>
    <row r="380" spans="16:16" ht="15.75" customHeight="1">
      <c r="P380" s="84"/>
    </row>
    <row r="381" spans="16:16" ht="15.75" customHeight="1">
      <c r="P381" s="84"/>
    </row>
    <row r="382" spans="16:16" ht="15.75" customHeight="1">
      <c r="P382" s="84"/>
    </row>
    <row r="383" spans="16:16" ht="15.75" customHeight="1">
      <c r="P383" s="84"/>
    </row>
    <row r="384" spans="16:16" ht="15.75" customHeight="1">
      <c r="P384" s="84"/>
    </row>
    <row r="385" spans="16:16" ht="15.75" customHeight="1">
      <c r="P385" s="84"/>
    </row>
    <row r="386" spans="16:16" ht="15.75" customHeight="1">
      <c r="P386" s="84"/>
    </row>
    <row r="387" spans="16:16" ht="15.75" customHeight="1">
      <c r="P387" s="84"/>
    </row>
    <row r="388" spans="16:16" ht="15.75" customHeight="1">
      <c r="P388" s="84"/>
    </row>
    <row r="389" spans="16:16" ht="15.75" customHeight="1">
      <c r="P389" s="84"/>
    </row>
    <row r="390" spans="16:16" ht="15.75" customHeight="1">
      <c r="P390" s="84"/>
    </row>
    <row r="391" spans="16:16" ht="15.75" customHeight="1">
      <c r="P391" s="84"/>
    </row>
    <row r="392" spans="16:16" ht="15.75" customHeight="1">
      <c r="P392" s="84"/>
    </row>
    <row r="393" spans="16:16" ht="15.75" customHeight="1">
      <c r="P393" s="84"/>
    </row>
    <row r="394" spans="16:16" ht="15.75" customHeight="1">
      <c r="P394" s="84"/>
    </row>
    <row r="395" spans="16:16" ht="15.75" customHeight="1">
      <c r="P395" s="84"/>
    </row>
    <row r="396" spans="16:16" ht="15.75" customHeight="1">
      <c r="P396" s="84"/>
    </row>
    <row r="397" spans="16:16" ht="15.75" customHeight="1">
      <c r="P397" s="84"/>
    </row>
    <row r="398" spans="16:16" ht="15.75" customHeight="1">
      <c r="P398" s="84"/>
    </row>
    <row r="399" spans="16:16" ht="15.75" customHeight="1">
      <c r="P399" s="84"/>
    </row>
    <row r="400" spans="16:16" ht="15.75" customHeight="1">
      <c r="P400" s="84"/>
    </row>
    <row r="401" spans="16:16" ht="15.75" customHeight="1">
      <c r="P401" s="84"/>
    </row>
    <row r="402" spans="16:16" ht="15.75" customHeight="1">
      <c r="P402" s="84"/>
    </row>
    <row r="403" spans="16:16" ht="15.75" customHeight="1">
      <c r="P403" s="84"/>
    </row>
    <row r="404" spans="16:16" ht="15.75" customHeight="1">
      <c r="P404" s="84"/>
    </row>
    <row r="405" spans="16:16" ht="15.75" customHeight="1">
      <c r="P405" s="84"/>
    </row>
    <row r="406" spans="16:16" ht="15.75" customHeight="1">
      <c r="P406" s="84"/>
    </row>
    <row r="407" spans="16:16" ht="15.75" customHeight="1">
      <c r="P407" s="84"/>
    </row>
    <row r="408" spans="16:16" ht="15.75" customHeight="1">
      <c r="P408" s="84"/>
    </row>
    <row r="409" spans="16:16" ht="15.75" customHeight="1">
      <c r="P409" s="84"/>
    </row>
    <row r="410" spans="16:16" ht="15.75" customHeight="1">
      <c r="P410" s="84"/>
    </row>
    <row r="411" spans="16:16" ht="15.75" customHeight="1">
      <c r="P411" s="84"/>
    </row>
    <row r="412" spans="16:16" ht="15.75" customHeight="1">
      <c r="P412" s="84"/>
    </row>
    <row r="413" spans="16:16" ht="15.75" customHeight="1">
      <c r="P413" s="84"/>
    </row>
    <row r="414" spans="16:16" ht="15.75" customHeight="1">
      <c r="P414" s="84"/>
    </row>
    <row r="415" spans="16:16" ht="15.75" customHeight="1">
      <c r="P415" s="84"/>
    </row>
    <row r="416" spans="16:16" ht="15.75" customHeight="1">
      <c r="P416" s="84"/>
    </row>
    <row r="417" spans="16:16" ht="15.75" customHeight="1">
      <c r="P417" s="84"/>
    </row>
    <row r="418" spans="16:16" ht="15.75" customHeight="1">
      <c r="P418" s="84"/>
    </row>
    <row r="419" spans="16:16" ht="15.75" customHeight="1">
      <c r="P419" s="84"/>
    </row>
    <row r="420" spans="16:16" ht="15.75" customHeight="1">
      <c r="P420" s="84"/>
    </row>
    <row r="421" spans="16:16" ht="15.75" customHeight="1">
      <c r="P421" s="84"/>
    </row>
    <row r="422" spans="16:16" ht="15.75" customHeight="1">
      <c r="P422" s="84"/>
    </row>
    <row r="423" spans="16:16" ht="15.75" customHeight="1">
      <c r="P423" s="84"/>
    </row>
    <row r="424" spans="16:16" ht="15.75" customHeight="1">
      <c r="P424" s="84"/>
    </row>
    <row r="425" spans="16:16" ht="15.75" customHeight="1">
      <c r="P425" s="84"/>
    </row>
    <row r="426" spans="16:16" ht="15.75" customHeight="1">
      <c r="P426" s="84"/>
    </row>
    <row r="427" spans="16:16" ht="15.75" customHeight="1">
      <c r="P427" s="84"/>
    </row>
    <row r="428" spans="16:16" ht="15.75" customHeight="1">
      <c r="P428" s="84"/>
    </row>
    <row r="429" spans="16:16" ht="15.75" customHeight="1">
      <c r="P429" s="84"/>
    </row>
    <row r="430" spans="16:16" ht="15.75" customHeight="1">
      <c r="P430" s="84"/>
    </row>
    <row r="431" spans="16:16" ht="15.75" customHeight="1">
      <c r="P431" s="84"/>
    </row>
    <row r="432" spans="16:16" ht="15.75" customHeight="1">
      <c r="P432" s="84"/>
    </row>
    <row r="433" spans="16:16" ht="15.75" customHeight="1">
      <c r="P433" s="84"/>
    </row>
    <row r="434" spans="16:16" ht="15.75" customHeight="1">
      <c r="P434" s="84"/>
    </row>
    <row r="435" spans="16:16" ht="15.75" customHeight="1">
      <c r="P435" s="84"/>
    </row>
    <row r="436" spans="16:16" ht="15.75" customHeight="1">
      <c r="P436" s="84"/>
    </row>
    <row r="437" spans="16:16" ht="15.75" customHeight="1">
      <c r="P437" s="84"/>
    </row>
    <row r="438" spans="16:16" ht="15.75" customHeight="1">
      <c r="P438" s="84"/>
    </row>
    <row r="439" spans="16:16" ht="15.75" customHeight="1">
      <c r="P439" s="84"/>
    </row>
    <row r="440" spans="16:16" ht="15.75" customHeight="1">
      <c r="P440" s="84"/>
    </row>
    <row r="441" spans="16:16" ht="15.75" customHeight="1">
      <c r="P441" s="84"/>
    </row>
    <row r="442" spans="16:16" ht="15.75" customHeight="1">
      <c r="P442" s="84"/>
    </row>
    <row r="443" spans="16:16" ht="15.75" customHeight="1">
      <c r="P443" s="84"/>
    </row>
    <row r="444" spans="16:16" ht="15.75" customHeight="1">
      <c r="P444" s="84"/>
    </row>
    <row r="445" spans="16:16" ht="15.75" customHeight="1">
      <c r="P445" s="84"/>
    </row>
    <row r="446" spans="16:16" ht="15.75" customHeight="1">
      <c r="P446" s="84"/>
    </row>
    <row r="447" spans="16:16" ht="15.75" customHeight="1">
      <c r="P447" s="84"/>
    </row>
    <row r="448" spans="16:16" ht="15.75" customHeight="1">
      <c r="P448" s="84"/>
    </row>
    <row r="449" spans="16:16" ht="15.75" customHeight="1">
      <c r="P449" s="84"/>
    </row>
    <row r="450" spans="16:16" ht="15.75" customHeight="1">
      <c r="P450" s="84"/>
    </row>
    <row r="451" spans="16:16" ht="15.75" customHeight="1">
      <c r="P451" s="84"/>
    </row>
    <row r="452" spans="16:16" ht="15.75" customHeight="1">
      <c r="P452" s="84"/>
    </row>
    <row r="453" spans="16:16" ht="15.75" customHeight="1">
      <c r="P453" s="84"/>
    </row>
    <row r="454" spans="16:16" ht="15.75" customHeight="1">
      <c r="P454" s="84"/>
    </row>
    <row r="455" spans="16:16" ht="15.75" customHeight="1">
      <c r="P455" s="84"/>
    </row>
    <row r="456" spans="16:16" ht="15.75" customHeight="1">
      <c r="P456" s="84"/>
    </row>
    <row r="457" spans="16:16" ht="15.75" customHeight="1">
      <c r="P457" s="84"/>
    </row>
    <row r="458" spans="16:16" ht="15.75" customHeight="1">
      <c r="P458" s="84"/>
    </row>
    <row r="459" spans="16:16" ht="15.75" customHeight="1">
      <c r="P459" s="84"/>
    </row>
    <row r="460" spans="16:16" ht="15.75" customHeight="1">
      <c r="P460" s="84"/>
    </row>
    <row r="461" spans="16:16" ht="15.75" customHeight="1">
      <c r="P461" s="84"/>
    </row>
    <row r="462" spans="16:16" ht="15.75" customHeight="1">
      <c r="P462" s="84"/>
    </row>
    <row r="463" spans="16:16" ht="15.75" customHeight="1">
      <c r="P463" s="84"/>
    </row>
    <row r="464" spans="16:16" ht="15.75" customHeight="1">
      <c r="P464" s="84"/>
    </row>
    <row r="465" spans="16:16" ht="15.75" customHeight="1">
      <c r="P465" s="84"/>
    </row>
    <row r="466" spans="16:16" ht="15.75" customHeight="1">
      <c r="P466" s="84"/>
    </row>
    <row r="467" spans="16:16" ht="15.75" customHeight="1">
      <c r="P467" s="84"/>
    </row>
    <row r="468" spans="16:16" ht="15.75" customHeight="1">
      <c r="P468" s="84"/>
    </row>
    <row r="469" spans="16:16" ht="15.75" customHeight="1">
      <c r="P469" s="84"/>
    </row>
    <row r="470" spans="16:16" ht="15.75" customHeight="1">
      <c r="P470" s="84"/>
    </row>
    <row r="471" spans="16:16" ht="15.75" customHeight="1">
      <c r="P471" s="84"/>
    </row>
    <row r="472" spans="16:16" ht="15.75" customHeight="1">
      <c r="P472" s="84"/>
    </row>
    <row r="473" spans="16:16" ht="15.75" customHeight="1">
      <c r="P473" s="84"/>
    </row>
    <row r="474" spans="16:16" ht="15.75" customHeight="1">
      <c r="P474" s="84"/>
    </row>
    <row r="475" spans="16:16" ht="15.75" customHeight="1">
      <c r="P475" s="84"/>
    </row>
    <row r="476" spans="16:16" ht="15.75" customHeight="1">
      <c r="P476" s="84"/>
    </row>
    <row r="477" spans="16:16" ht="15.75" customHeight="1">
      <c r="P477" s="84"/>
    </row>
    <row r="478" spans="16:16" ht="15.75" customHeight="1">
      <c r="P478" s="84"/>
    </row>
    <row r="479" spans="16:16" ht="15.75" customHeight="1">
      <c r="P479" s="84"/>
    </row>
    <row r="480" spans="16:16" ht="15.75" customHeight="1">
      <c r="P480" s="84"/>
    </row>
    <row r="481" spans="16:16" ht="15.75" customHeight="1">
      <c r="P481" s="84"/>
    </row>
    <row r="482" spans="16:16" ht="15.75" customHeight="1">
      <c r="P482" s="84"/>
    </row>
    <row r="483" spans="16:16" ht="15.75" customHeight="1">
      <c r="P483" s="84"/>
    </row>
    <row r="484" spans="16:16" ht="15.75" customHeight="1">
      <c r="P484" s="84"/>
    </row>
    <row r="485" spans="16:16" ht="15.75" customHeight="1">
      <c r="P485" s="84"/>
    </row>
    <row r="486" spans="16:16" ht="15.75" customHeight="1">
      <c r="P486" s="84"/>
    </row>
    <row r="487" spans="16:16" ht="15.75" customHeight="1">
      <c r="P487" s="84"/>
    </row>
    <row r="488" spans="16:16" ht="15.75" customHeight="1">
      <c r="P488" s="84"/>
    </row>
    <row r="489" spans="16:16" ht="15.75" customHeight="1">
      <c r="P489" s="84"/>
    </row>
    <row r="490" spans="16:16" ht="15.75" customHeight="1">
      <c r="P490" s="84"/>
    </row>
    <row r="491" spans="16:16" ht="15.75" customHeight="1">
      <c r="P491" s="84"/>
    </row>
    <row r="492" spans="16:16" ht="15.75" customHeight="1">
      <c r="P492" s="84"/>
    </row>
    <row r="493" spans="16:16" ht="15.75" customHeight="1">
      <c r="P493" s="84"/>
    </row>
    <row r="494" spans="16:16" ht="15.75" customHeight="1">
      <c r="P494" s="84"/>
    </row>
    <row r="495" spans="16:16" ht="15.75" customHeight="1">
      <c r="P495" s="84"/>
    </row>
    <row r="496" spans="16:16" ht="15.75" customHeight="1">
      <c r="P496" s="84"/>
    </row>
    <row r="497" spans="16:16" ht="15.75" customHeight="1">
      <c r="P497" s="84"/>
    </row>
    <row r="498" spans="16:16" ht="15.75" customHeight="1">
      <c r="P498" s="84"/>
    </row>
    <row r="499" spans="16:16" ht="15.75" customHeight="1">
      <c r="P499" s="84"/>
    </row>
    <row r="500" spans="16:16" ht="15.75" customHeight="1">
      <c r="P500" s="84"/>
    </row>
    <row r="501" spans="16:16" ht="15.75" customHeight="1">
      <c r="P501" s="84"/>
    </row>
    <row r="502" spans="16:16" ht="15.75" customHeight="1">
      <c r="P502" s="84"/>
    </row>
    <row r="503" spans="16:16" ht="15.75" customHeight="1">
      <c r="P503" s="84"/>
    </row>
    <row r="504" spans="16:16" ht="15.75" customHeight="1">
      <c r="P504" s="84"/>
    </row>
    <row r="505" spans="16:16" ht="15.75" customHeight="1">
      <c r="P505" s="84"/>
    </row>
    <row r="506" spans="16:16" ht="15.75" customHeight="1">
      <c r="P506" s="84"/>
    </row>
    <row r="507" spans="16:16" ht="15.75" customHeight="1">
      <c r="P507" s="84"/>
    </row>
    <row r="508" spans="16:16" ht="15.75" customHeight="1">
      <c r="P508" s="84"/>
    </row>
    <row r="509" spans="16:16" ht="15.75" customHeight="1">
      <c r="P509" s="84"/>
    </row>
    <row r="510" spans="16:16" ht="15.75" customHeight="1">
      <c r="P510" s="84"/>
    </row>
    <row r="511" spans="16:16" ht="15.75" customHeight="1">
      <c r="P511" s="84"/>
    </row>
    <row r="512" spans="16:16" ht="15.75" customHeight="1">
      <c r="P512" s="84"/>
    </row>
    <row r="513" spans="16:16" ht="15.75" customHeight="1">
      <c r="P513" s="84"/>
    </row>
    <row r="514" spans="16:16" ht="15.75" customHeight="1">
      <c r="P514" s="84"/>
    </row>
    <row r="515" spans="16:16" ht="15.75" customHeight="1">
      <c r="P515" s="84"/>
    </row>
    <row r="516" spans="16:16" ht="15.75" customHeight="1">
      <c r="P516" s="84"/>
    </row>
    <row r="517" spans="16:16" ht="15.75" customHeight="1">
      <c r="P517" s="84"/>
    </row>
    <row r="518" spans="16:16" ht="15.75" customHeight="1">
      <c r="P518" s="84"/>
    </row>
    <row r="519" spans="16:16" ht="15.75" customHeight="1">
      <c r="P519" s="84"/>
    </row>
    <row r="520" spans="16:16" ht="15.75" customHeight="1">
      <c r="P520" s="84"/>
    </row>
    <row r="521" spans="16:16" ht="15.75" customHeight="1">
      <c r="P521" s="84"/>
    </row>
    <row r="522" spans="16:16" ht="15.75" customHeight="1">
      <c r="P522" s="84"/>
    </row>
    <row r="523" spans="16:16" ht="15.75" customHeight="1">
      <c r="P523" s="84"/>
    </row>
    <row r="524" spans="16:16" ht="15.75" customHeight="1">
      <c r="P524" s="84"/>
    </row>
    <row r="525" spans="16:16" ht="15.75" customHeight="1">
      <c r="P525" s="84"/>
    </row>
    <row r="526" spans="16:16" ht="15.75" customHeight="1">
      <c r="P526" s="84"/>
    </row>
    <row r="527" spans="16:16" ht="15.75" customHeight="1">
      <c r="P527" s="84"/>
    </row>
    <row r="528" spans="16:16" ht="15.75" customHeight="1">
      <c r="P528" s="84"/>
    </row>
    <row r="529" spans="16:16" ht="15.75" customHeight="1">
      <c r="P529" s="84"/>
    </row>
    <row r="530" spans="16:16" ht="15.75" customHeight="1">
      <c r="P530" s="84"/>
    </row>
    <row r="531" spans="16:16" ht="15.75" customHeight="1">
      <c r="P531" s="84"/>
    </row>
    <row r="532" spans="16:16" ht="15.75" customHeight="1">
      <c r="P532" s="84"/>
    </row>
    <row r="533" spans="16:16" ht="15.75" customHeight="1">
      <c r="P533" s="84"/>
    </row>
    <row r="534" spans="16:16" ht="15.75" customHeight="1">
      <c r="P534" s="84"/>
    </row>
    <row r="535" spans="16:16" ht="15.75" customHeight="1">
      <c r="P535" s="84"/>
    </row>
    <row r="536" spans="16:16" ht="15.75" customHeight="1">
      <c r="P536" s="84"/>
    </row>
    <row r="537" spans="16:16" ht="15.75" customHeight="1">
      <c r="P537" s="84"/>
    </row>
    <row r="538" spans="16:16" ht="15.75" customHeight="1">
      <c r="P538" s="84"/>
    </row>
    <row r="539" spans="16:16" ht="15.75" customHeight="1">
      <c r="P539" s="84"/>
    </row>
    <row r="540" spans="16:16" ht="15.75" customHeight="1">
      <c r="P540" s="84"/>
    </row>
    <row r="541" spans="16:16" ht="15.75" customHeight="1">
      <c r="P541" s="84"/>
    </row>
    <row r="542" spans="16:16" ht="15.75" customHeight="1">
      <c r="P542" s="84"/>
    </row>
    <row r="543" spans="16:16" ht="15.75" customHeight="1">
      <c r="P543" s="84"/>
    </row>
    <row r="544" spans="16:16" ht="15.75" customHeight="1">
      <c r="P544" s="84"/>
    </row>
    <row r="545" spans="16:16" ht="15.75" customHeight="1">
      <c r="P545" s="84"/>
    </row>
    <row r="546" spans="16:16" ht="15.75" customHeight="1">
      <c r="P546" s="84"/>
    </row>
    <row r="547" spans="16:16" ht="15.75" customHeight="1">
      <c r="P547" s="84"/>
    </row>
    <row r="548" spans="16:16" ht="15.75" customHeight="1">
      <c r="P548" s="84"/>
    </row>
    <row r="549" spans="16:16" ht="15.75" customHeight="1">
      <c r="P549" s="84"/>
    </row>
    <row r="550" spans="16:16" ht="15.75" customHeight="1">
      <c r="P550" s="84"/>
    </row>
    <row r="551" spans="16:16" ht="15.75" customHeight="1">
      <c r="P551" s="84"/>
    </row>
    <row r="552" spans="16:16" ht="15.75" customHeight="1">
      <c r="P552" s="84"/>
    </row>
    <row r="553" spans="16:16" ht="15.75" customHeight="1">
      <c r="P553" s="84"/>
    </row>
    <row r="554" spans="16:16" ht="15.75" customHeight="1">
      <c r="P554" s="84"/>
    </row>
    <row r="555" spans="16:16" ht="15.75" customHeight="1">
      <c r="P555" s="84"/>
    </row>
    <row r="556" spans="16:16" ht="15.75" customHeight="1">
      <c r="P556" s="84"/>
    </row>
    <row r="557" spans="16:16" ht="15.75" customHeight="1">
      <c r="P557" s="84"/>
    </row>
    <row r="558" spans="16:16" ht="15.75" customHeight="1">
      <c r="P558" s="84"/>
    </row>
    <row r="559" spans="16:16" ht="15.75" customHeight="1">
      <c r="P559" s="84"/>
    </row>
    <row r="560" spans="16:16" ht="15.75" customHeight="1">
      <c r="P560" s="84"/>
    </row>
    <row r="561" spans="16:16" ht="15.75" customHeight="1">
      <c r="P561" s="84"/>
    </row>
    <row r="562" spans="16:16" ht="15.75" customHeight="1">
      <c r="P562" s="84"/>
    </row>
    <row r="563" spans="16:16" ht="15.75" customHeight="1">
      <c r="P563" s="84"/>
    </row>
    <row r="564" spans="16:16" ht="15.75" customHeight="1">
      <c r="P564" s="84"/>
    </row>
    <row r="565" spans="16:16" ht="15.75" customHeight="1">
      <c r="P565" s="84"/>
    </row>
    <row r="566" spans="16:16" ht="15.75" customHeight="1">
      <c r="P566" s="84"/>
    </row>
    <row r="567" spans="16:16" ht="15.75" customHeight="1">
      <c r="P567" s="84"/>
    </row>
    <row r="568" spans="16:16" ht="15.75" customHeight="1">
      <c r="P568" s="84"/>
    </row>
    <row r="569" spans="16:16" ht="15.75" customHeight="1">
      <c r="P569" s="84"/>
    </row>
    <row r="570" spans="16:16" ht="15.75" customHeight="1">
      <c r="P570" s="84"/>
    </row>
    <row r="571" spans="16:16" ht="15.75" customHeight="1">
      <c r="P571" s="84"/>
    </row>
    <row r="572" spans="16:16" ht="15.75" customHeight="1">
      <c r="P572" s="84"/>
    </row>
    <row r="573" spans="16:16" ht="15.75" customHeight="1">
      <c r="P573" s="84"/>
    </row>
    <row r="574" spans="16:16" ht="15.75" customHeight="1">
      <c r="P574" s="84"/>
    </row>
    <row r="575" spans="16:16" ht="15.75" customHeight="1">
      <c r="P575" s="84"/>
    </row>
    <row r="576" spans="16:16" ht="15.75" customHeight="1">
      <c r="P576" s="84"/>
    </row>
    <row r="577" spans="16:16" ht="15.75" customHeight="1">
      <c r="P577" s="84"/>
    </row>
    <row r="578" spans="16:16" ht="15.75" customHeight="1">
      <c r="P578" s="84"/>
    </row>
    <row r="579" spans="16:16" ht="15.75" customHeight="1">
      <c r="P579" s="84"/>
    </row>
    <row r="580" spans="16:16" ht="15.75" customHeight="1">
      <c r="P580" s="84"/>
    </row>
    <row r="581" spans="16:16" ht="15.75" customHeight="1">
      <c r="P581" s="84"/>
    </row>
    <row r="582" spans="16:16" ht="15.75" customHeight="1">
      <c r="P582" s="84"/>
    </row>
    <row r="583" spans="16:16" ht="15.75" customHeight="1">
      <c r="P583" s="84"/>
    </row>
    <row r="584" spans="16:16" ht="15.75" customHeight="1">
      <c r="P584" s="84"/>
    </row>
    <row r="585" spans="16:16" ht="15.75" customHeight="1">
      <c r="P585" s="84"/>
    </row>
    <row r="586" spans="16:16" ht="15.75" customHeight="1">
      <c r="P586" s="84"/>
    </row>
    <row r="587" spans="16:16" ht="15.75" customHeight="1">
      <c r="P587" s="84"/>
    </row>
    <row r="588" spans="16:16" ht="15.75" customHeight="1">
      <c r="P588" s="84"/>
    </row>
    <row r="589" spans="16:16" ht="15.75" customHeight="1">
      <c r="P589" s="84"/>
    </row>
    <row r="590" spans="16:16" ht="15.75" customHeight="1">
      <c r="P590" s="84"/>
    </row>
    <row r="591" spans="16:16" ht="15.75" customHeight="1">
      <c r="P591" s="84"/>
    </row>
    <row r="592" spans="16:16" ht="15.75" customHeight="1">
      <c r="P592" s="84"/>
    </row>
    <row r="593" spans="16:16" ht="15.75" customHeight="1">
      <c r="P593" s="84"/>
    </row>
    <row r="594" spans="16:16" ht="15.75" customHeight="1">
      <c r="P594" s="84"/>
    </row>
    <row r="595" spans="16:16" ht="15.75" customHeight="1">
      <c r="P595" s="84"/>
    </row>
    <row r="596" spans="16:16" ht="15.75" customHeight="1">
      <c r="P596" s="84"/>
    </row>
    <row r="597" spans="16:16" ht="15.75" customHeight="1">
      <c r="P597" s="84"/>
    </row>
    <row r="598" spans="16:16" ht="15.75" customHeight="1">
      <c r="P598" s="84"/>
    </row>
    <row r="599" spans="16:16" ht="15.75" customHeight="1">
      <c r="P599" s="84"/>
    </row>
    <row r="600" spans="16:16" ht="15.75" customHeight="1">
      <c r="P600" s="84"/>
    </row>
    <row r="601" spans="16:16" ht="15.75" customHeight="1">
      <c r="P601" s="84"/>
    </row>
    <row r="602" spans="16:16" ht="15.75" customHeight="1">
      <c r="P602" s="84"/>
    </row>
    <row r="603" spans="16:16" ht="15.75" customHeight="1">
      <c r="P603" s="84"/>
    </row>
    <row r="604" spans="16:16" ht="15.75" customHeight="1">
      <c r="P604" s="84"/>
    </row>
    <row r="605" spans="16:16" ht="15.75" customHeight="1">
      <c r="P605" s="84"/>
    </row>
    <row r="606" spans="16:16" ht="15.75" customHeight="1">
      <c r="P606" s="84"/>
    </row>
    <row r="607" spans="16:16" ht="15.75" customHeight="1">
      <c r="P607" s="84"/>
    </row>
    <row r="608" spans="16:16" ht="15.75" customHeight="1">
      <c r="P608" s="84"/>
    </row>
    <row r="609" spans="16:16" ht="15.75" customHeight="1">
      <c r="P609" s="84"/>
    </row>
    <row r="610" spans="16:16" ht="15.75" customHeight="1">
      <c r="P610" s="84"/>
    </row>
    <row r="611" spans="16:16" ht="15.75" customHeight="1">
      <c r="P611" s="84"/>
    </row>
    <row r="612" spans="16:16" ht="15.75" customHeight="1">
      <c r="P612" s="84"/>
    </row>
    <row r="613" spans="16:16" ht="15.75" customHeight="1">
      <c r="P613" s="84"/>
    </row>
    <row r="614" spans="16:16" ht="15.75" customHeight="1">
      <c r="P614" s="84"/>
    </row>
    <row r="615" spans="16:16" ht="15.75" customHeight="1">
      <c r="P615" s="84"/>
    </row>
    <row r="616" spans="16:16" ht="15.75" customHeight="1">
      <c r="P616" s="84"/>
    </row>
    <row r="617" spans="16:16" ht="15.75" customHeight="1">
      <c r="P617" s="84"/>
    </row>
    <row r="618" spans="16:16" ht="15.75" customHeight="1">
      <c r="P618" s="84"/>
    </row>
    <row r="619" spans="16:16" ht="15.75" customHeight="1">
      <c r="P619" s="84"/>
    </row>
    <row r="620" spans="16:16" ht="15.75" customHeight="1">
      <c r="P620" s="84"/>
    </row>
    <row r="621" spans="16:16" ht="15.75" customHeight="1">
      <c r="P621" s="84"/>
    </row>
    <row r="622" spans="16:16" ht="15.75" customHeight="1">
      <c r="P622" s="84"/>
    </row>
    <row r="623" spans="16:16" ht="15.75" customHeight="1">
      <c r="P623" s="84"/>
    </row>
    <row r="624" spans="16:16" ht="15.75" customHeight="1">
      <c r="P624" s="84"/>
    </row>
    <row r="625" spans="16:16" ht="15.75" customHeight="1">
      <c r="P625" s="84"/>
    </row>
    <row r="626" spans="16:16" ht="15.75" customHeight="1">
      <c r="P626" s="84"/>
    </row>
    <row r="627" spans="16:16" ht="15.75" customHeight="1">
      <c r="P627" s="84"/>
    </row>
    <row r="628" spans="16:16" ht="15.75" customHeight="1">
      <c r="P628" s="84"/>
    </row>
    <row r="629" spans="16:16" ht="15.75" customHeight="1">
      <c r="P629" s="84"/>
    </row>
    <row r="630" spans="16:16" ht="15.75" customHeight="1">
      <c r="P630" s="84"/>
    </row>
    <row r="631" spans="16:16" ht="15.75" customHeight="1">
      <c r="P631" s="84"/>
    </row>
    <row r="632" spans="16:16" ht="15.75" customHeight="1">
      <c r="P632" s="84"/>
    </row>
    <row r="633" spans="16:16" ht="15.75" customHeight="1">
      <c r="P633" s="84"/>
    </row>
    <row r="634" spans="16:16" ht="15.75" customHeight="1">
      <c r="P634" s="84"/>
    </row>
    <row r="635" spans="16:16" ht="15.75" customHeight="1">
      <c r="P635" s="84"/>
    </row>
    <row r="636" spans="16:16" ht="15.75" customHeight="1">
      <c r="P636" s="84"/>
    </row>
    <row r="637" spans="16:16" ht="15.75" customHeight="1">
      <c r="P637" s="84"/>
    </row>
    <row r="638" spans="16:16" ht="15.75" customHeight="1">
      <c r="P638" s="84"/>
    </row>
    <row r="639" spans="16:16" ht="15.75" customHeight="1">
      <c r="P639" s="84"/>
    </row>
    <row r="640" spans="16:16" ht="15.75" customHeight="1">
      <c r="P640" s="84"/>
    </row>
    <row r="641" spans="16:16" ht="15.75" customHeight="1">
      <c r="P641" s="84"/>
    </row>
    <row r="642" spans="16:16" ht="15.75" customHeight="1">
      <c r="P642" s="84"/>
    </row>
    <row r="643" spans="16:16" ht="15.75" customHeight="1">
      <c r="P643" s="84"/>
    </row>
    <row r="644" spans="16:16" ht="15.75" customHeight="1">
      <c r="P644" s="84"/>
    </row>
    <row r="645" spans="16:16" ht="15.75" customHeight="1">
      <c r="P645" s="84"/>
    </row>
    <row r="646" spans="16:16" ht="15.75" customHeight="1">
      <c r="P646" s="84"/>
    </row>
    <row r="647" spans="16:16" ht="15.75" customHeight="1">
      <c r="P647" s="84"/>
    </row>
    <row r="648" spans="16:16" ht="15.75" customHeight="1">
      <c r="P648" s="84"/>
    </row>
    <row r="649" spans="16:16" ht="15.75" customHeight="1">
      <c r="P649" s="84"/>
    </row>
    <row r="650" spans="16:16" ht="15.75" customHeight="1">
      <c r="P650" s="84"/>
    </row>
    <row r="651" spans="16:16" ht="15.75" customHeight="1">
      <c r="P651" s="84"/>
    </row>
    <row r="652" spans="16:16" ht="15.75" customHeight="1">
      <c r="P652" s="84"/>
    </row>
    <row r="653" spans="16:16" ht="15.75" customHeight="1">
      <c r="P653" s="84"/>
    </row>
    <row r="654" spans="16:16" ht="15.75" customHeight="1">
      <c r="P654" s="84"/>
    </row>
    <row r="655" spans="16:16" ht="15.75" customHeight="1">
      <c r="P655" s="84"/>
    </row>
    <row r="656" spans="16:16" ht="15.75" customHeight="1">
      <c r="P656" s="84"/>
    </row>
    <row r="657" spans="16:16" ht="15.75" customHeight="1">
      <c r="P657" s="84"/>
    </row>
    <row r="658" spans="16:16" ht="15.75" customHeight="1">
      <c r="P658" s="84"/>
    </row>
    <row r="659" spans="16:16" ht="15.75" customHeight="1">
      <c r="P659" s="84"/>
    </row>
    <row r="660" spans="16:16" ht="15.75" customHeight="1">
      <c r="P660" s="84"/>
    </row>
    <row r="661" spans="16:16" ht="15.75" customHeight="1">
      <c r="P661" s="84"/>
    </row>
    <row r="662" spans="16:16" ht="15.75" customHeight="1">
      <c r="P662" s="84"/>
    </row>
    <row r="663" spans="16:16" ht="15.75" customHeight="1">
      <c r="P663" s="84"/>
    </row>
    <row r="664" spans="16:16" ht="15.75" customHeight="1">
      <c r="P664" s="84"/>
    </row>
    <row r="665" spans="16:16" ht="15.75" customHeight="1">
      <c r="P665" s="84"/>
    </row>
    <row r="666" spans="16:16" ht="15.75" customHeight="1">
      <c r="P666" s="84"/>
    </row>
    <row r="667" spans="16:16" ht="15.75" customHeight="1">
      <c r="P667" s="84"/>
    </row>
    <row r="668" spans="16:16" ht="15.75" customHeight="1">
      <c r="P668" s="84"/>
    </row>
    <row r="669" spans="16:16" ht="15.75" customHeight="1">
      <c r="P669" s="84"/>
    </row>
    <row r="670" spans="16:16" ht="15.75" customHeight="1">
      <c r="P670" s="84"/>
    </row>
    <row r="671" spans="16:16" ht="15.75" customHeight="1">
      <c r="P671" s="84"/>
    </row>
    <row r="672" spans="16:16" ht="15.75" customHeight="1">
      <c r="P672" s="84"/>
    </row>
    <row r="673" spans="16:16" ht="15.75" customHeight="1">
      <c r="P673" s="84"/>
    </row>
    <row r="674" spans="16:16" ht="15.75" customHeight="1">
      <c r="P674" s="84"/>
    </row>
    <row r="675" spans="16:16" ht="15.75" customHeight="1">
      <c r="P675" s="84"/>
    </row>
    <row r="676" spans="16:16" ht="15.75" customHeight="1">
      <c r="P676" s="84"/>
    </row>
    <row r="677" spans="16:16" ht="15.75" customHeight="1">
      <c r="P677" s="84"/>
    </row>
    <row r="678" spans="16:16" ht="15.75" customHeight="1">
      <c r="P678" s="84"/>
    </row>
    <row r="679" spans="16:16" ht="15.75" customHeight="1">
      <c r="P679" s="84"/>
    </row>
    <row r="680" spans="16:16" ht="15.75" customHeight="1">
      <c r="P680" s="84"/>
    </row>
    <row r="681" spans="16:16" ht="15.75" customHeight="1">
      <c r="P681" s="84"/>
    </row>
    <row r="682" spans="16:16" ht="15.75" customHeight="1">
      <c r="P682" s="84"/>
    </row>
    <row r="683" spans="16:16" ht="15.75" customHeight="1">
      <c r="P683" s="84"/>
    </row>
    <row r="684" spans="16:16" ht="15.75" customHeight="1">
      <c r="P684" s="84"/>
    </row>
    <row r="685" spans="16:16" ht="15.75" customHeight="1">
      <c r="P685" s="84"/>
    </row>
    <row r="686" spans="16:16" ht="15.75" customHeight="1">
      <c r="P686" s="84"/>
    </row>
    <row r="687" spans="16:16" ht="15.75" customHeight="1">
      <c r="P687" s="84"/>
    </row>
    <row r="688" spans="16:16" ht="15.75" customHeight="1">
      <c r="P688" s="84"/>
    </row>
    <row r="689" spans="16:16" ht="15.75" customHeight="1">
      <c r="P689" s="84"/>
    </row>
    <row r="690" spans="16:16" ht="15.75" customHeight="1">
      <c r="P690" s="84"/>
    </row>
    <row r="691" spans="16:16" ht="15.75" customHeight="1">
      <c r="P691" s="84"/>
    </row>
    <row r="692" spans="16:16" ht="15.75" customHeight="1">
      <c r="P692" s="84"/>
    </row>
    <row r="693" spans="16:16" ht="15.75" customHeight="1">
      <c r="P693" s="84"/>
    </row>
    <row r="694" spans="16:16" ht="15.75" customHeight="1">
      <c r="P694" s="84"/>
    </row>
    <row r="695" spans="16:16" ht="15.75" customHeight="1">
      <c r="P695" s="84"/>
    </row>
    <row r="696" spans="16:16" ht="15.75" customHeight="1">
      <c r="P696" s="84"/>
    </row>
    <row r="697" spans="16:16" ht="15.75" customHeight="1">
      <c r="P697" s="84"/>
    </row>
    <row r="698" spans="16:16" ht="15.75" customHeight="1">
      <c r="P698" s="84"/>
    </row>
    <row r="699" spans="16:16" ht="15.75" customHeight="1">
      <c r="P699" s="84"/>
    </row>
    <row r="700" spans="16:16" ht="15.75" customHeight="1">
      <c r="P700" s="84"/>
    </row>
    <row r="701" spans="16:16" ht="15.75" customHeight="1">
      <c r="P701" s="84"/>
    </row>
    <row r="702" spans="16:16" ht="15.75" customHeight="1">
      <c r="P702" s="84"/>
    </row>
    <row r="703" spans="16:16" ht="15.75" customHeight="1">
      <c r="P703" s="84"/>
    </row>
    <row r="704" spans="16:16" ht="15.75" customHeight="1">
      <c r="P704" s="84"/>
    </row>
    <row r="705" spans="16:16" ht="15.75" customHeight="1">
      <c r="P705" s="84"/>
    </row>
    <row r="706" spans="16:16" ht="15.75" customHeight="1">
      <c r="P706" s="84"/>
    </row>
    <row r="707" spans="16:16" ht="15.75" customHeight="1">
      <c r="P707" s="84"/>
    </row>
    <row r="708" spans="16:16" ht="15.75" customHeight="1">
      <c r="P708" s="84"/>
    </row>
    <row r="709" spans="16:16" ht="15.75" customHeight="1">
      <c r="P709" s="84"/>
    </row>
    <row r="710" spans="16:16" ht="15.75" customHeight="1">
      <c r="P710" s="84"/>
    </row>
    <row r="711" spans="16:16" ht="15.75" customHeight="1">
      <c r="P711" s="84"/>
    </row>
    <row r="712" spans="16:16" ht="15.75" customHeight="1">
      <c r="P712" s="84"/>
    </row>
    <row r="713" spans="16:16" ht="15.75" customHeight="1">
      <c r="P713" s="84"/>
    </row>
    <row r="714" spans="16:16" ht="15.75" customHeight="1">
      <c r="P714" s="84"/>
    </row>
    <row r="715" spans="16:16" ht="15.75" customHeight="1">
      <c r="P715" s="84"/>
    </row>
    <row r="716" spans="16:16" ht="15.75" customHeight="1">
      <c r="P716" s="84"/>
    </row>
    <row r="717" spans="16:16" ht="15.75" customHeight="1">
      <c r="P717" s="84"/>
    </row>
    <row r="718" spans="16:16" ht="15.75" customHeight="1">
      <c r="P718" s="84"/>
    </row>
    <row r="719" spans="16:16" ht="15.75" customHeight="1">
      <c r="P719" s="84"/>
    </row>
    <row r="720" spans="16:16" ht="15.75" customHeight="1">
      <c r="P720" s="84"/>
    </row>
    <row r="721" spans="16:16" ht="15.75" customHeight="1">
      <c r="P721" s="84"/>
    </row>
    <row r="722" spans="16:16" ht="15.75" customHeight="1">
      <c r="P722" s="84"/>
    </row>
    <row r="723" spans="16:16" ht="15.75" customHeight="1">
      <c r="P723" s="84"/>
    </row>
    <row r="724" spans="16:16" ht="15.75" customHeight="1">
      <c r="P724" s="84"/>
    </row>
    <row r="725" spans="16:16" ht="15.75" customHeight="1">
      <c r="P725" s="84"/>
    </row>
    <row r="726" spans="16:16" ht="15.75" customHeight="1">
      <c r="P726" s="84"/>
    </row>
    <row r="727" spans="16:16" ht="15.75" customHeight="1">
      <c r="P727" s="84"/>
    </row>
    <row r="728" spans="16:16" ht="15.75" customHeight="1">
      <c r="P728" s="84"/>
    </row>
    <row r="729" spans="16:16" ht="15.75" customHeight="1">
      <c r="P729" s="84"/>
    </row>
    <row r="730" spans="16:16" ht="15.75" customHeight="1">
      <c r="P730" s="84"/>
    </row>
    <row r="731" spans="16:16" ht="15.75" customHeight="1">
      <c r="P731" s="84"/>
    </row>
    <row r="732" spans="16:16" ht="15.75" customHeight="1">
      <c r="P732" s="84"/>
    </row>
    <row r="733" spans="16:16" ht="15.75" customHeight="1">
      <c r="P733" s="84"/>
    </row>
    <row r="734" spans="16:16" ht="15.75" customHeight="1">
      <c r="P734" s="84"/>
    </row>
    <row r="735" spans="16:16" ht="15.75" customHeight="1">
      <c r="P735" s="84"/>
    </row>
    <row r="736" spans="16:16" ht="15.75" customHeight="1">
      <c r="P736" s="84"/>
    </row>
    <row r="737" spans="16:16" ht="15.75" customHeight="1">
      <c r="P737" s="84"/>
    </row>
    <row r="738" spans="16:16" ht="15.75" customHeight="1">
      <c r="P738" s="84"/>
    </row>
    <row r="739" spans="16:16" ht="15.75" customHeight="1">
      <c r="P739" s="84"/>
    </row>
    <row r="740" spans="16:16" ht="15.75" customHeight="1">
      <c r="P740" s="84"/>
    </row>
    <row r="741" spans="16:16" ht="15.75" customHeight="1">
      <c r="P741" s="84"/>
    </row>
    <row r="742" spans="16:16" ht="15.75" customHeight="1">
      <c r="P742" s="84"/>
    </row>
    <row r="743" spans="16:16" ht="15.75" customHeight="1">
      <c r="P743" s="84"/>
    </row>
    <row r="744" spans="16:16" ht="15.75" customHeight="1">
      <c r="P744" s="84"/>
    </row>
    <row r="745" spans="16:16" ht="15.75" customHeight="1">
      <c r="P745" s="84"/>
    </row>
    <row r="746" spans="16:16" ht="15.75" customHeight="1">
      <c r="P746" s="84"/>
    </row>
    <row r="747" spans="16:16" ht="15.75" customHeight="1">
      <c r="P747" s="84"/>
    </row>
    <row r="748" spans="16:16" ht="15.75" customHeight="1">
      <c r="P748" s="84"/>
    </row>
    <row r="749" spans="16:16" ht="15.75" customHeight="1">
      <c r="P749" s="84"/>
    </row>
    <row r="750" spans="16:16" ht="15.75" customHeight="1">
      <c r="P750" s="84"/>
    </row>
    <row r="751" spans="16:16" ht="15.75" customHeight="1">
      <c r="P751" s="84"/>
    </row>
    <row r="752" spans="16:16" ht="15.75" customHeight="1">
      <c r="P752" s="84"/>
    </row>
    <row r="753" spans="16:16" ht="15.75" customHeight="1">
      <c r="P753" s="84"/>
    </row>
    <row r="754" spans="16:16" ht="15.75" customHeight="1">
      <c r="P754" s="84"/>
    </row>
    <row r="755" spans="16:16" ht="15.75" customHeight="1">
      <c r="P755" s="84"/>
    </row>
    <row r="756" spans="16:16" ht="15.75" customHeight="1">
      <c r="P756" s="84"/>
    </row>
    <row r="757" spans="16:16" ht="15.75" customHeight="1">
      <c r="P757" s="84"/>
    </row>
    <row r="758" spans="16:16" ht="15.75" customHeight="1">
      <c r="P758" s="84"/>
    </row>
    <row r="759" spans="16:16" ht="15.75" customHeight="1">
      <c r="P759" s="84"/>
    </row>
    <row r="760" spans="16:16" ht="15.75" customHeight="1">
      <c r="P760" s="84"/>
    </row>
    <row r="761" spans="16:16" ht="15.75" customHeight="1">
      <c r="P761" s="84"/>
    </row>
    <row r="762" spans="16:16" ht="15.75" customHeight="1">
      <c r="P762" s="84"/>
    </row>
    <row r="763" spans="16:16" ht="15.75" customHeight="1">
      <c r="P763" s="84"/>
    </row>
    <row r="764" spans="16:16" ht="15.75" customHeight="1">
      <c r="P764" s="84"/>
    </row>
    <row r="765" spans="16:16" ht="15.75" customHeight="1">
      <c r="P765" s="84"/>
    </row>
    <row r="766" spans="16:16" ht="15.75" customHeight="1">
      <c r="P766" s="84"/>
    </row>
    <row r="767" spans="16:16" ht="15.75" customHeight="1">
      <c r="P767" s="84"/>
    </row>
    <row r="768" spans="16:16" ht="15.75" customHeight="1">
      <c r="P768" s="84"/>
    </row>
    <row r="769" spans="16:16" ht="15.75" customHeight="1">
      <c r="P769" s="84"/>
    </row>
    <row r="770" spans="16:16" ht="15.75" customHeight="1">
      <c r="P770" s="84"/>
    </row>
    <row r="771" spans="16:16" ht="15.75" customHeight="1">
      <c r="P771" s="84"/>
    </row>
    <row r="772" spans="16:16" ht="15.75" customHeight="1">
      <c r="P772" s="84"/>
    </row>
    <row r="773" spans="16:16" ht="15.75" customHeight="1">
      <c r="P773" s="84"/>
    </row>
    <row r="774" spans="16:16" ht="15.75" customHeight="1">
      <c r="P774" s="84"/>
    </row>
    <row r="775" spans="16:16" ht="15.75" customHeight="1">
      <c r="P775" s="84"/>
    </row>
    <row r="776" spans="16:16" ht="15.75" customHeight="1">
      <c r="P776" s="84"/>
    </row>
    <row r="777" spans="16:16" ht="15.75" customHeight="1">
      <c r="P777" s="84"/>
    </row>
    <row r="778" spans="16:16" ht="15.75" customHeight="1">
      <c r="P778" s="84"/>
    </row>
    <row r="779" spans="16:16" ht="15.75" customHeight="1">
      <c r="P779" s="84"/>
    </row>
    <row r="780" spans="16:16" ht="15.75" customHeight="1">
      <c r="P780" s="84"/>
    </row>
    <row r="781" spans="16:16" ht="15.75" customHeight="1">
      <c r="P781" s="84"/>
    </row>
    <row r="782" spans="16:16" ht="15.75" customHeight="1">
      <c r="P782" s="84"/>
    </row>
    <row r="783" spans="16:16" ht="15.75" customHeight="1">
      <c r="P783" s="84"/>
    </row>
  </sheetData>
  <mergeCells count="15">
    <mergeCell ref="B1:E2"/>
    <mergeCell ref="F1:Q1"/>
    <mergeCell ref="F2:Q2"/>
    <mergeCell ref="B3:E4"/>
    <mergeCell ref="F3:Q4"/>
    <mergeCell ref="D7:D8"/>
    <mergeCell ref="E7:E8"/>
    <mergeCell ref="F7:Q7"/>
    <mergeCell ref="T7:X7"/>
    <mergeCell ref="A5:Q6"/>
    <mergeCell ref="A9:A16"/>
    <mergeCell ref="A17:A20"/>
    <mergeCell ref="A21:A28"/>
    <mergeCell ref="A7:A8"/>
    <mergeCell ref="B7:C8"/>
  </mergeCells>
  <hyperlinks>
    <hyperlink ref="S17" r:id="rId1" xr:uid="{9B04EA1A-584F-42F9-AC56-6E83C477DB74}"/>
    <hyperlink ref="P26" r:id="rId2" xr:uid="{34B41544-CCD5-458C-BFF1-E5E2ACC1E69C}"/>
    <hyperlink ref="P11" r:id="rId3" xr:uid="{A28E280F-A709-47FA-AA62-CC6088340EFB}"/>
    <hyperlink ref="P12" r:id="rId4" display="https://www.cundinamarca.gov.co/dependencias/secplaneacion/rendicion-de-cuentas/vigencia-2021/documentos-audiencia-publica/documentos_x000a__x000a_Virtuales" xr:uid="{50CE1881-EBC9-4847-92C8-6C76EDE3050F}"/>
    <hyperlink ref="P13" r:id="rId5" xr:uid="{47B39808-6A4B-46AB-9FF8-FDCD61672EF0}"/>
    <hyperlink ref="P14" r:id="rId6" xr:uid="{E786EB16-AE88-42E7-B1D2-8A81AD4EB190}"/>
    <hyperlink ref="P24" r:id="rId7" xr:uid="{3CD26757-6138-4343-B8F1-EA8EA8DC0B63}"/>
    <hyperlink ref="P25" r:id="rId8" display="https://www.arcgis.com/apps/dashboards/d719fa14d7c545f09902dfd73b69e282_x000a__x000a_Listado de encuestas:" xr:uid="{5FF977D0-BCA6-4F77-A875-70FF57EA52BA}"/>
    <hyperlink ref="P22" r:id="rId9" display="https://drive.google.com/drive/folders/1E6zEBKqt_JYB-O640VzEaFnpywrhWi-P?usp=sharing" xr:uid="{4ACBEB7A-FFB8-46B8-AAE6-1A658209180D}"/>
    <hyperlink ref="P27" r:id="rId10" xr:uid="{67FCFDAE-9835-4EE8-8BC0-C52CB4001CBB}"/>
  </hyperlinks>
  <pageMargins left="0.7" right="0.7" top="0.75" bottom="0.75" header="0.3" footer="0.3"/>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2F1E6-1B65-49A4-AEC7-4E3B36B3B97D}">
  <sheetPr>
    <tabColor rgb="FF92D050"/>
  </sheetPr>
  <dimension ref="A1:AB985"/>
  <sheetViews>
    <sheetView topLeftCell="H19" zoomScale="50" zoomScaleNormal="50" workbookViewId="0">
      <selection activeCell="P24" sqref="P24:R24"/>
    </sheetView>
  </sheetViews>
  <sheetFormatPr baseColWidth="10" defaultColWidth="14.42578125" defaultRowHeight="15"/>
  <cols>
    <col min="1" max="1" width="33.28515625" style="19" customWidth="1"/>
    <col min="2" max="2" width="8.140625" style="19" customWidth="1"/>
    <col min="3" max="3" width="55" style="19" customWidth="1"/>
    <col min="4" max="4" width="46.140625" style="19" customWidth="1"/>
    <col min="5" max="5" width="24" style="19" customWidth="1"/>
    <col min="6" max="6" width="36.85546875" style="19" customWidth="1"/>
    <col min="7" max="7" width="28.28515625" style="19" customWidth="1"/>
    <col min="8" max="8" width="36.28515625" style="19" customWidth="1"/>
    <col min="9" max="9" width="43.140625" style="19" customWidth="1"/>
    <col min="10" max="10" width="18.85546875" style="19" customWidth="1"/>
    <col min="11" max="11" width="34.42578125" style="19" customWidth="1"/>
    <col min="12" max="12" width="42.28515625" style="19" customWidth="1"/>
    <col min="13" max="13" width="40.140625" style="19" customWidth="1"/>
    <col min="14" max="14" width="40.7109375" style="19" customWidth="1"/>
    <col min="15" max="15" width="41.140625" style="223" customWidth="1"/>
    <col min="16" max="19" width="35" style="19" customWidth="1"/>
    <col min="20" max="28" width="10.7109375" style="19" customWidth="1"/>
    <col min="29" max="16384" width="14.42578125" style="19"/>
  </cols>
  <sheetData>
    <row r="1" spans="1:28" ht="18.75" thickBot="1">
      <c r="A1" s="530"/>
      <c r="B1" s="531" t="s">
        <v>32</v>
      </c>
      <c r="C1" s="532"/>
      <c r="D1" s="532"/>
      <c r="E1" s="532"/>
      <c r="F1" s="532"/>
      <c r="G1" s="532"/>
      <c r="H1" s="533"/>
      <c r="I1" s="86" t="s">
        <v>477</v>
      </c>
      <c r="J1" s="87"/>
    </row>
    <row r="2" spans="1:28" ht="18.75" thickBot="1">
      <c r="A2" s="467"/>
      <c r="B2" s="534"/>
      <c r="C2" s="535"/>
      <c r="D2" s="535"/>
      <c r="E2" s="535"/>
      <c r="F2" s="535"/>
      <c r="G2" s="535"/>
      <c r="H2" s="536"/>
      <c r="I2" s="537" t="s">
        <v>34</v>
      </c>
      <c r="J2" s="538"/>
    </row>
    <row r="3" spans="1:28" ht="36" customHeight="1" thickBot="1">
      <c r="A3" s="467"/>
      <c r="B3" s="539" t="s">
        <v>324</v>
      </c>
      <c r="C3" s="540"/>
      <c r="D3" s="540"/>
      <c r="E3" s="540"/>
      <c r="F3" s="540"/>
      <c r="G3" s="540"/>
      <c r="H3" s="538"/>
      <c r="I3" s="541" t="s">
        <v>325</v>
      </c>
      <c r="J3" s="538"/>
    </row>
    <row r="4" spans="1:28" ht="24" thickBot="1">
      <c r="A4" s="527" t="s">
        <v>241</v>
      </c>
      <c r="B4" s="528"/>
      <c r="C4" s="528"/>
      <c r="D4" s="528"/>
      <c r="E4" s="528"/>
      <c r="F4" s="528"/>
      <c r="G4" s="528"/>
      <c r="H4" s="529"/>
      <c r="I4" s="88"/>
      <c r="J4" s="88"/>
    </row>
    <row r="5" spans="1:28" ht="57" thickBot="1">
      <c r="A5" s="89" t="s">
        <v>0</v>
      </c>
      <c r="B5" s="521" t="s">
        <v>234</v>
      </c>
      <c r="C5" s="522"/>
      <c r="D5" s="90" t="s">
        <v>1</v>
      </c>
      <c r="E5" s="89" t="s">
        <v>15</v>
      </c>
      <c r="F5" s="90" t="s">
        <v>393</v>
      </c>
      <c r="G5" s="91" t="s">
        <v>2</v>
      </c>
      <c r="H5" s="62" t="s">
        <v>479</v>
      </c>
      <c r="I5" s="221" t="s">
        <v>38</v>
      </c>
      <c r="J5" s="92" t="s">
        <v>480</v>
      </c>
      <c r="K5" s="20" t="s">
        <v>482</v>
      </c>
      <c r="L5" s="20" t="s">
        <v>475</v>
      </c>
      <c r="M5" s="20" t="s">
        <v>566</v>
      </c>
      <c r="N5" s="20" t="s">
        <v>475</v>
      </c>
      <c r="O5" s="20" t="s">
        <v>1387</v>
      </c>
      <c r="P5" s="21" t="s">
        <v>483</v>
      </c>
      <c r="Q5" s="21" t="s">
        <v>484</v>
      </c>
      <c r="R5" s="21" t="s">
        <v>485</v>
      </c>
      <c r="S5" s="21" t="s">
        <v>486</v>
      </c>
    </row>
    <row r="6" spans="1:28" ht="197.25" customHeight="1" thickBot="1">
      <c r="A6" s="519" t="s">
        <v>753</v>
      </c>
      <c r="B6" s="93" t="s">
        <v>3</v>
      </c>
      <c r="C6" s="94" t="s">
        <v>374</v>
      </c>
      <c r="D6" s="94" t="s">
        <v>333</v>
      </c>
      <c r="E6" s="94" t="s">
        <v>242</v>
      </c>
      <c r="F6" s="94" t="s">
        <v>334</v>
      </c>
      <c r="G6" s="309">
        <v>44377</v>
      </c>
      <c r="H6" s="303" t="s">
        <v>1340</v>
      </c>
      <c r="I6" s="304" t="s">
        <v>1341</v>
      </c>
      <c r="J6" s="305" t="s">
        <v>1154</v>
      </c>
      <c r="K6" s="33" t="s">
        <v>527</v>
      </c>
      <c r="L6" s="4" t="s">
        <v>528</v>
      </c>
      <c r="M6" s="26" t="s">
        <v>754</v>
      </c>
      <c r="N6" s="26" t="s">
        <v>755</v>
      </c>
      <c r="O6" s="26" t="s">
        <v>1373</v>
      </c>
      <c r="P6" s="31">
        <v>0</v>
      </c>
      <c r="Q6" s="31">
        <v>1</v>
      </c>
      <c r="R6" s="23">
        <v>0</v>
      </c>
      <c r="S6" s="24">
        <f>+P6+Q6+R6</f>
        <v>1</v>
      </c>
    </row>
    <row r="7" spans="1:28" ht="273.75" customHeight="1" thickBot="1">
      <c r="A7" s="513"/>
      <c r="B7" s="93" t="s">
        <v>4</v>
      </c>
      <c r="C7" s="94" t="s">
        <v>335</v>
      </c>
      <c r="D7" s="96" t="s">
        <v>382</v>
      </c>
      <c r="E7" s="94" t="s">
        <v>242</v>
      </c>
      <c r="F7" s="94" t="s">
        <v>371</v>
      </c>
      <c r="G7" s="97" t="s">
        <v>341</v>
      </c>
      <c r="H7" s="303" t="s">
        <v>1342</v>
      </c>
      <c r="I7" s="304" t="s">
        <v>1343</v>
      </c>
      <c r="J7" s="305" t="s">
        <v>1154</v>
      </c>
      <c r="K7" s="4" t="s">
        <v>530</v>
      </c>
      <c r="L7" s="4" t="s">
        <v>529</v>
      </c>
      <c r="M7" s="26" t="s">
        <v>870</v>
      </c>
      <c r="N7" s="26" t="s">
        <v>756</v>
      </c>
      <c r="O7" s="26" t="s">
        <v>1374</v>
      </c>
      <c r="P7" s="31">
        <v>0.3</v>
      </c>
      <c r="Q7" s="31">
        <v>0.33</v>
      </c>
      <c r="R7" s="24">
        <v>0.37</v>
      </c>
      <c r="S7" s="24">
        <f>+P7+Q7+R7</f>
        <v>1</v>
      </c>
    </row>
    <row r="8" spans="1:28" ht="296.25" customHeight="1" thickBot="1">
      <c r="A8" s="519" t="s">
        <v>757</v>
      </c>
      <c r="B8" s="515" t="s">
        <v>5</v>
      </c>
      <c r="C8" s="517" t="s">
        <v>375</v>
      </c>
      <c r="D8" s="517" t="s">
        <v>337</v>
      </c>
      <c r="E8" s="517" t="s">
        <v>372</v>
      </c>
      <c r="F8" s="94" t="s">
        <v>336</v>
      </c>
      <c r="G8" s="512" t="s">
        <v>338</v>
      </c>
      <c r="H8" s="303" t="s">
        <v>1344</v>
      </c>
      <c r="I8" s="306" t="s">
        <v>1345</v>
      </c>
      <c r="J8" s="305" t="s">
        <v>1154</v>
      </c>
      <c r="K8" s="4" t="s">
        <v>532</v>
      </c>
      <c r="L8" s="4" t="s">
        <v>531</v>
      </c>
      <c r="M8" s="26" t="s">
        <v>758</v>
      </c>
      <c r="N8" s="26" t="s">
        <v>759</v>
      </c>
      <c r="O8" s="26" t="s">
        <v>1402</v>
      </c>
      <c r="P8" s="31">
        <v>0.2</v>
      </c>
      <c r="Q8" s="31">
        <v>0.33</v>
      </c>
      <c r="R8" s="23">
        <v>0.47</v>
      </c>
      <c r="S8" s="24">
        <f t="shared" ref="S8:S21" si="0">+P8+Q8+R8</f>
        <v>1</v>
      </c>
    </row>
    <row r="9" spans="1:28" s="223" customFormat="1" ht="296.25" customHeight="1" thickBot="1">
      <c r="A9" s="520"/>
      <c r="B9" s="523"/>
      <c r="C9" s="524"/>
      <c r="D9" s="524"/>
      <c r="E9" s="524"/>
      <c r="F9" s="94" t="s">
        <v>760</v>
      </c>
      <c r="G9" s="525"/>
      <c r="H9" s="303" t="s">
        <v>1346</v>
      </c>
      <c r="I9" s="304" t="s">
        <v>761</v>
      </c>
      <c r="J9" s="305" t="s">
        <v>1154</v>
      </c>
      <c r="K9" s="32" t="s">
        <v>519</v>
      </c>
      <c r="L9" s="4" t="s">
        <v>533</v>
      </c>
      <c r="M9" s="26" t="s">
        <v>762</v>
      </c>
      <c r="N9" s="26" t="s">
        <v>763</v>
      </c>
      <c r="O9" s="26" t="s">
        <v>1375</v>
      </c>
      <c r="P9" s="31">
        <v>0.33300000000000002</v>
      </c>
      <c r="Q9" s="31">
        <v>0.33</v>
      </c>
      <c r="R9" s="22">
        <v>0</v>
      </c>
      <c r="S9" s="24">
        <f t="shared" ref="S9" si="1">+P9+Q9+R9</f>
        <v>0.66300000000000003</v>
      </c>
    </row>
    <row r="10" spans="1:28" ht="318" customHeight="1" thickBot="1">
      <c r="A10" s="513"/>
      <c r="B10" s="514"/>
      <c r="C10" s="514"/>
      <c r="D10" s="514"/>
      <c r="E10" s="514"/>
      <c r="F10" s="308" t="s">
        <v>1372</v>
      </c>
      <c r="G10" s="526"/>
      <c r="H10" s="303" t="s">
        <v>1347</v>
      </c>
      <c r="I10" s="304" t="s">
        <v>1303</v>
      </c>
      <c r="J10" s="303" t="s">
        <v>1154</v>
      </c>
      <c r="K10" s="32"/>
      <c r="L10" s="4"/>
      <c r="M10" s="26"/>
      <c r="N10" s="26"/>
      <c r="O10" s="26" t="s">
        <v>1376</v>
      </c>
      <c r="P10" s="31"/>
      <c r="Q10" s="31"/>
      <c r="R10" s="23">
        <v>1</v>
      </c>
      <c r="S10" s="24">
        <f t="shared" si="0"/>
        <v>1</v>
      </c>
      <c r="T10" s="84"/>
      <c r="U10" s="84"/>
      <c r="V10" s="84"/>
      <c r="W10" s="84"/>
      <c r="X10" s="84"/>
      <c r="Y10" s="84"/>
      <c r="Z10" s="84"/>
      <c r="AA10" s="84"/>
      <c r="AB10" s="84"/>
    </row>
    <row r="11" spans="1:28" s="223" customFormat="1" ht="102" customHeight="1" thickBot="1">
      <c r="A11" s="513"/>
      <c r="B11" s="515" t="s">
        <v>6</v>
      </c>
      <c r="C11" s="517" t="s">
        <v>244</v>
      </c>
      <c r="D11" s="517" t="s">
        <v>245</v>
      </c>
      <c r="E11" s="517" t="s">
        <v>236</v>
      </c>
      <c r="F11" s="94" t="s">
        <v>243</v>
      </c>
      <c r="G11" s="512">
        <v>44561</v>
      </c>
      <c r="H11" s="303" t="s">
        <v>764</v>
      </c>
      <c r="I11" s="304" t="s">
        <v>1348</v>
      </c>
      <c r="J11" s="305" t="s">
        <v>1154</v>
      </c>
      <c r="K11" s="4" t="s">
        <v>519</v>
      </c>
      <c r="L11" s="4" t="s">
        <v>534</v>
      </c>
      <c r="M11" s="26" t="s">
        <v>765</v>
      </c>
      <c r="N11" s="26" t="s">
        <v>766</v>
      </c>
      <c r="O11" s="26" t="s">
        <v>1376</v>
      </c>
      <c r="P11" s="31">
        <v>0.33300000000000002</v>
      </c>
      <c r="Q11" s="23">
        <v>0.33</v>
      </c>
      <c r="R11" s="23">
        <v>0.34</v>
      </c>
      <c r="S11" s="24">
        <f t="shared" ref="S11:S12" si="2">+P11+Q11+R11</f>
        <v>1.0030000000000001</v>
      </c>
    </row>
    <row r="12" spans="1:28" s="223" customFormat="1" ht="102" customHeight="1" thickBot="1">
      <c r="A12" s="513"/>
      <c r="B12" s="523"/>
      <c r="C12" s="524"/>
      <c r="D12" s="524"/>
      <c r="E12" s="513"/>
      <c r="F12" s="222" t="s">
        <v>760</v>
      </c>
      <c r="G12" s="513"/>
      <c r="H12" s="303" t="s">
        <v>1349</v>
      </c>
      <c r="I12" s="304" t="s">
        <v>761</v>
      </c>
      <c r="J12" s="305" t="s">
        <v>1154</v>
      </c>
      <c r="K12" s="4"/>
      <c r="L12" s="4"/>
      <c r="M12" s="26"/>
      <c r="N12" s="26"/>
      <c r="O12" s="26" t="s">
        <v>1375</v>
      </c>
      <c r="P12" s="31"/>
      <c r="Q12" s="23"/>
      <c r="R12" s="23">
        <v>0</v>
      </c>
      <c r="S12" s="24">
        <f t="shared" si="2"/>
        <v>0</v>
      </c>
    </row>
    <row r="13" spans="1:28" ht="102" customHeight="1" thickBot="1">
      <c r="A13" s="513"/>
      <c r="B13" s="516"/>
      <c r="C13" s="518"/>
      <c r="D13" s="518"/>
      <c r="E13" s="514"/>
      <c r="F13" s="308" t="s">
        <v>1372</v>
      </c>
      <c r="G13" s="514"/>
      <c r="H13" s="303" t="s">
        <v>1350</v>
      </c>
      <c r="I13" s="304" t="s">
        <v>1351</v>
      </c>
      <c r="J13" s="305" t="s">
        <v>1154</v>
      </c>
      <c r="K13" s="4" t="s">
        <v>519</v>
      </c>
      <c r="L13" s="4"/>
      <c r="M13" s="26"/>
      <c r="N13" s="26"/>
      <c r="O13" s="26" t="s">
        <v>1376</v>
      </c>
      <c r="P13" s="31"/>
      <c r="Q13" s="23"/>
      <c r="R13" s="23">
        <v>1</v>
      </c>
      <c r="S13" s="24">
        <f t="shared" si="0"/>
        <v>1</v>
      </c>
    </row>
    <row r="14" spans="1:28" ht="409.6" thickBot="1">
      <c r="A14" s="513"/>
      <c r="B14" s="93" t="s">
        <v>7</v>
      </c>
      <c r="C14" s="143" t="s">
        <v>767</v>
      </c>
      <c r="D14" s="94" t="s">
        <v>383</v>
      </c>
      <c r="E14" s="94" t="s">
        <v>339</v>
      </c>
      <c r="F14" s="94" t="s">
        <v>317</v>
      </c>
      <c r="G14" s="99">
        <v>44560</v>
      </c>
      <c r="H14" s="307" t="s">
        <v>1352</v>
      </c>
      <c r="I14" s="304" t="s">
        <v>1353</v>
      </c>
      <c r="J14" s="305" t="s">
        <v>1154</v>
      </c>
      <c r="K14" s="4" t="s">
        <v>538</v>
      </c>
      <c r="L14" s="4" t="s">
        <v>537</v>
      </c>
      <c r="M14" s="26" t="s">
        <v>768</v>
      </c>
      <c r="N14" s="26" t="s">
        <v>769</v>
      </c>
      <c r="O14" s="26" t="s">
        <v>1377</v>
      </c>
      <c r="P14" s="31">
        <v>0.2</v>
      </c>
      <c r="Q14" s="31">
        <v>0.8</v>
      </c>
      <c r="R14" s="22">
        <v>0</v>
      </c>
      <c r="S14" s="24">
        <f t="shared" si="0"/>
        <v>1</v>
      </c>
    </row>
    <row r="15" spans="1:28" ht="321" customHeight="1" thickBot="1">
      <c r="A15" s="513"/>
      <c r="B15" s="93" t="s">
        <v>239</v>
      </c>
      <c r="C15" s="94" t="s">
        <v>340</v>
      </c>
      <c r="D15" s="94" t="s">
        <v>384</v>
      </c>
      <c r="E15" s="94" t="s">
        <v>242</v>
      </c>
      <c r="F15" s="94" t="s">
        <v>242</v>
      </c>
      <c r="G15" s="97" t="s">
        <v>341</v>
      </c>
      <c r="H15" s="303" t="s">
        <v>1354</v>
      </c>
      <c r="I15" s="304" t="s">
        <v>1355</v>
      </c>
      <c r="J15" s="305" t="s">
        <v>1154</v>
      </c>
      <c r="K15" s="4" t="s">
        <v>536</v>
      </c>
      <c r="L15" s="4" t="s">
        <v>535</v>
      </c>
      <c r="M15" s="26" t="s">
        <v>770</v>
      </c>
      <c r="N15" s="26" t="s">
        <v>771</v>
      </c>
      <c r="O15" s="26" t="s">
        <v>1378</v>
      </c>
      <c r="P15" s="31">
        <v>0.25</v>
      </c>
      <c r="Q15" s="31">
        <v>0.33</v>
      </c>
      <c r="R15" s="23">
        <v>0.42</v>
      </c>
      <c r="S15" s="24">
        <f t="shared" si="0"/>
        <v>1</v>
      </c>
    </row>
    <row r="16" spans="1:28" ht="312" customHeight="1" thickBot="1">
      <c r="A16" s="514"/>
      <c r="B16" s="93" t="s">
        <v>246</v>
      </c>
      <c r="C16" s="94" t="s">
        <v>342</v>
      </c>
      <c r="D16" s="100" t="s">
        <v>385</v>
      </c>
      <c r="E16" s="94" t="s">
        <v>247</v>
      </c>
      <c r="F16" s="94" t="s">
        <v>343</v>
      </c>
      <c r="G16" s="99" t="s">
        <v>423</v>
      </c>
      <c r="H16" s="303" t="s">
        <v>1356</v>
      </c>
      <c r="I16" s="304" t="s">
        <v>1357</v>
      </c>
      <c r="J16" s="305" t="s">
        <v>1154</v>
      </c>
      <c r="K16" s="33" t="s">
        <v>519</v>
      </c>
      <c r="L16" s="4" t="s">
        <v>539</v>
      </c>
      <c r="M16" s="26" t="s">
        <v>772</v>
      </c>
      <c r="N16" s="26" t="s">
        <v>773</v>
      </c>
      <c r="O16" s="26" t="s">
        <v>1379</v>
      </c>
      <c r="P16" s="31">
        <v>0.25</v>
      </c>
      <c r="Q16" s="31">
        <v>0.25</v>
      </c>
      <c r="R16" s="31">
        <v>0.5</v>
      </c>
      <c r="S16" s="24">
        <f t="shared" si="0"/>
        <v>1</v>
      </c>
    </row>
    <row r="17" spans="1:19" ht="160.5" customHeight="1" thickBot="1">
      <c r="A17" s="519" t="s">
        <v>321</v>
      </c>
      <c r="B17" s="93" t="s">
        <v>8</v>
      </c>
      <c r="C17" s="94" t="s">
        <v>344</v>
      </c>
      <c r="D17" s="100" t="s">
        <v>376</v>
      </c>
      <c r="E17" s="94" t="s">
        <v>249</v>
      </c>
      <c r="F17" s="94" t="s">
        <v>248</v>
      </c>
      <c r="G17" s="97" t="s">
        <v>394</v>
      </c>
      <c r="H17" s="303" t="s">
        <v>1358</v>
      </c>
      <c r="I17" s="304" t="s">
        <v>1359</v>
      </c>
      <c r="J17" s="305" t="s">
        <v>1154</v>
      </c>
      <c r="K17" s="4" t="s">
        <v>541</v>
      </c>
      <c r="L17" s="4" t="s">
        <v>540</v>
      </c>
      <c r="M17" s="26" t="s">
        <v>774</v>
      </c>
      <c r="N17" s="26" t="s">
        <v>775</v>
      </c>
      <c r="O17" s="26" t="s">
        <v>1380</v>
      </c>
      <c r="P17" s="31">
        <v>0.25</v>
      </c>
      <c r="Q17" s="31">
        <v>0.35</v>
      </c>
      <c r="R17" s="23">
        <v>0.4</v>
      </c>
      <c r="S17" s="24">
        <f t="shared" si="0"/>
        <v>1</v>
      </c>
    </row>
    <row r="18" spans="1:19" ht="197.25" customHeight="1" thickBot="1">
      <c r="A18" s="514"/>
      <c r="B18" s="101" t="s">
        <v>17</v>
      </c>
      <c r="C18" s="98" t="s">
        <v>776</v>
      </c>
      <c r="D18" s="102" t="s">
        <v>777</v>
      </c>
      <c r="E18" s="98" t="s">
        <v>778</v>
      </c>
      <c r="F18" s="98" t="s">
        <v>779</v>
      </c>
      <c r="G18" s="95" t="s">
        <v>780</v>
      </c>
      <c r="H18" s="303" t="s">
        <v>1360</v>
      </c>
      <c r="I18" s="304" t="s">
        <v>1361</v>
      </c>
      <c r="J18" s="305" t="s">
        <v>1154</v>
      </c>
      <c r="K18" s="4"/>
      <c r="L18" s="4"/>
      <c r="M18" s="26" t="s">
        <v>781</v>
      </c>
      <c r="N18" s="26" t="s">
        <v>782</v>
      </c>
      <c r="O18" s="26" t="s">
        <v>1381</v>
      </c>
      <c r="P18" s="31">
        <v>0</v>
      </c>
      <c r="Q18" s="31">
        <v>0.5</v>
      </c>
      <c r="R18" s="23">
        <v>0.5</v>
      </c>
      <c r="S18" s="24">
        <f t="shared" si="0"/>
        <v>1</v>
      </c>
    </row>
    <row r="19" spans="1:19" ht="195" customHeight="1" thickBot="1">
      <c r="A19" s="519" t="s">
        <v>783</v>
      </c>
      <c r="B19" s="93" t="s">
        <v>9</v>
      </c>
      <c r="C19" s="94" t="s">
        <v>345</v>
      </c>
      <c r="D19" s="94" t="s">
        <v>377</v>
      </c>
      <c r="E19" s="94" t="s">
        <v>250</v>
      </c>
      <c r="F19" s="94" t="s">
        <v>251</v>
      </c>
      <c r="G19" s="97">
        <v>44561</v>
      </c>
      <c r="H19" s="303" t="s">
        <v>1362</v>
      </c>
      <c r="I19" s="304" t="s">
        <v>1363</v>
      </c>
      <c r="J19" s="305" t="s">
        <v>1154</v>
      </c>
      <c r="K19" s="4" t="s">
        <v>543</v>
      </c>
      <c r="L19" s="4" t="s">
        <v>542</v>
      </c>
      <c r="M19" s="26" t="s">
        <v>784</v>
      </c>
      <c r="N19" s="26" t="s">
        <v>785</v>
      </c>
      <c r="O19" s="26" t="s">
        <v>1382</v>
      </c>
      <c r="P19" s="31">
        <v>0.3</v>
      </c>
      <c r="Q19" s="31">
        <v>0.33</v>
      </c>
      <c r="R19" s="23">
        <v>0.22</v>
      </c>
      <c r="S19" s="24">
        <f t="shared" si="0"/>
        <v>0.85</v>
      </c>
    </row>
    <row r="20" spans="1:19" ht="133.5" customHeight="1" thickBot="1">
      <c r="A20" s="514"/>
      <c r="B20" s="93" t="s">
        <v>10</v>
      </c>
      <c r="C20" s="94" t="s">
        <v>373</v>
      </c>
      <c r="D20" s="100" t="s">
        <v>386</v>
      </c>
      <c r="E20" s="94" t="s">
        <v>242</v>
      </c>
      <c r="F20" s="94" t="s">
        <v>252</v>
      </c>
      <c r="G20" s="97" t="s">
        <v>422</v>
      </c>
      <c r="H20" s="303" t="s">
        <v>1364</v>
      </c>
      <c r="I20" s="304" t="s">
        <v>1365</v>
      </c>
      <c r="J20" s="305" t="s">
        <v>1154</v>
      </c>
      <c r="K20" s="4" t="s">
        <v>545</v>
      </c>
      <c r="L20" s="4" t="s">
        <v>544</v>
      </c>
      <c r="M20" s="26" t="s">
        <v>786</v>
      </c>
      <c r="N20" s="26" t="s">
        <v>787</v>
      </c>
      <c r="O20" s="26" t="s">
        <v>1383</v>
      </c>
      <c r="P20" s="31">
        <v>0.5</v>
      </c>
      <c r="Q20" s="31">
        <v>0.2</v>
      </c>
      <c r="R20" s="23">
        <v>0.3</v>
      </c>
      <c r="S20" s="24">
        <f t="shared" si="0"/>
        <v>1</v>
      </c>
    </row>
    <row r="21" spans="1:19" ht="118.5" customHeight="1" thickBot="1">
      <c r="A21" s="519" t="s">
        <v>788</v>
      </c>
      <c r="B21" s="93" t="s">
        <v>40</v>
      </c>
      <c r="C21" s="94" t="s">
        <v>378</v>
      </c>
      <c r="D21" s="100" t="s">
        <v>380</v>
      </c>
      <c r="E21" s="94" t="s">
        <v>242</v>
      </c>
      <c r="F21" s="94" t="s">
        <v>240</v>
      </c>
      <c r="G21" s="97">
        <v>44561</v>
      </c>
      <c r="H21" s="303" t="s">
        <v>1366</v>
      </c>
      <c r="I21" s="304" t="s">
        <v>1367</v>
      </c>
      <c r="J21" s="305" t="s">
        <v>1154</v>
      </c>
      <c r="K21" s="4" t="s">
        <v>520</v>
      </c>
      <c r="L21" s="4" t="s">
        <v>546</v>
      </c>
      <c r="M21" s="26" t="s">
        <v>789</v>
      </c>
      <c r="N21" s="26" t="s">
        <v>790</v>
      </c>
      <c r="O21" s="26" t="s">
        <v>1384</v>
      </c>
      <c r="P21" s="31">
        <v>0.33</v>
      </c>
      <c r="Q21" s="31">
        <v>0.33</v>
      </c>
      <c r="R21" s="23">
        <v>0.34</v>
      </c>
      <c r="S21" s="24">
        <f t="shared" si="0"/>
        <v>1</v>
      </c>
    </row>
    <row r="22" spans="1:19" s="223" customFormat="1" ht="118.5" customHeight="1" thickBot="1">
      <c r="A22" s="520"/>
      <c r="B22" s="515" t="s">
        <v>42</v>
      </c>
      <c r="C22" s="517" t="s">
        <v>379</v>
      </c>
      <c r="D22" s="517" t="s">
        <v>381</v>
      </c>
      <c r="E22" s="517" t="s">
        <v>242</v>
      </c>
      <c r="F22" s="94" t="s">
        <v>1298</v>
      </c>
      <c r="G22" s="512">
        <v>44561</v>
      </c>
      <c r="H22" s="303" t="s">
        <v>1368</v>
      </c>
      <c r="I22" s="303" t="s">
        <v>1369</v>
      </c>
      <c r="J22" s="305" t="s">
        <v>1154</v>
      </c>
      <c r="K22" s="4" t="s">
        <v>521</v>
      </c>
      <c r="L22" s="4" t="s">
        <v>547</v>
      </c>
      <c r="M22" s="26" t="s">
        <v>791</v>
      </c>
      <c r="N22" s="26" t="s">
        <v>792</v>
      </c>
      <c r="O22" s="26" t="s">
        <v>1385</v>
      </c>
      <c r="P22" s="31">
        <v>0.1</v>
      </c>
      <c r="Q22" s="31">
        <v>0.5</v>
      </c>
      <c r="R22" s="23">
        <v>0.4</v>
      </c>
      <c r="S22" s="24">
        <f>+P22+Q22+R22</f>
        <v>1</v>
      </c>
    </row>
    <row r="23" spans="1:19" ht="99" customHeight="1" thickBot="1">
      <c r="A23" s="514"/>
      <c r="B23" s="516"/>
      <c r="C23" s="518"/>
      <c r="D23" s="518"/>
      <c r="E23" s="514"/>
      <c r="F23" s="94" t="s">
        <v>346</v>
      </c>
      <c r="G23" s="514"/>
      <c r="H23" s="303" t="s">
        <v>1370</v>
      </c>
      <c r="I23" s="304" t="s">
        <v>1371</v>
      </c>
      <c r="J23" s="305" t="s">
        <v>1154</v>
      </c>
      <c r="K23" s="4"/>
      <c r="L23" s="4"/>
      <c r="M23" s="26"/>
      <c r="N23" s="26"/>
      <c r="O23" s="26" t="s">
        <v>1386</v>
      </c>
      <c r="P23" s="31"/>
      <c r="Q23" s="31"/>
      <c r="R23" s="23">
        <v>1</v>
      </c>
      <c r="S23" s="24">
        <f>+P23+Q23+R23</f>
        <v>1</v>
      </c>
    </row>
    <row r="24" spans="1:19" ht="26.25">
      <c r="H24" s="103"/>
      <c r="I24" s="103"/>
      <c r="J24" s="104"/>
      <c r="K24" s="84"/>
      <c r="M24" s="84"/>
      <c r="N24" s="144" t="s">
        <v>793</v>
      </c>
      <c r="O24" s="144"/>
      <c r="P24" s="145">
        <v>0.2576</v>
      </c>
      <c r="Q24" s="146">
        <f>+AVERAGE(Q6:Q23)</f>
        <v>0.42214285714285715</v>
      </c>
      <c r="R24" s="310">
        <v>0.28029999999999999</v>
      </c>
      <c r="S24" s="147">
        <v>0.96</v>
      </c>
    </row>
    <row r="25" spans="1:19" ht="40.5" customHeight="1">
      <c r="K25" s="84"/>
      <c r="M25" s="84"/>
      <c r="R25" s="311"/>
    </row>
    <row r="26" spans="1:19" ht="15.75" customHeight="1">
      <c r="K26" s="84"/>
      <c r="M26" s="84"/>
    </row>
    <row r="27" spans="1:19" ht="15.75" customHeight="1"/>
    <row r="28" spans="1:19" ht="15.75" customHeight="1"/>
    <row r="29" spans="1:19" ht="15.75" customHeight="1"/>
    <row r="30" spans="1:19" ht="15.75" customHeight="1"/>
    <row r="31" spans="1:19" ht="15.75" customHeight="1"/>
    <row r="32" spans="1: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mergeCells count="27">
    <mergeCell ref="A4:H4"/>
    <mergeCell ref="A1:A3"/>
    <mergeCell ref="B1:H2"/>
    <mergeCell ref="I2:J2"/>
    <mergeCell ref="B3:H3"/>
    <mergeCell ref="I3:J3"/>
    <mergeCell ref="D8:D10"/>
    <mergeCell ref="E8:E10"/>
    <mergeCell ref="G8:G10"/>
    <mergeCell ref="B11:B13"/>
    <mergeCell ref="C11:C13"/>
    <mergeCell ref="D11:D13"/>
    <mergeCell ref="E11:E13"/>
    <mergeCell ref="A17:A18"/>
    <mergeCell ref="A19:A20"/>
    <mergeCell ref="A21:A23"/>
    <mergeCell ref="B5:C5"/>
    <mergeCell ref="A6:A7"/>
    <mergeCell ref="A8:A16"/>
    <mergeCell ref="B8:B10"/>
    <mergeCell ref="C8:C10"/>
    <mergeCell ref="G11:G13"/>
    <mergeCell ref="B22:B23"/>
    <mergeCell ref="C22:C23"/>
    <mergeCell ref="D22:D23"/>
    <mergeCell ref="E22:E23"/>
    <mergeCell ref="G22:G23"/>
  </mergeCells>
  <hyperlinks>
    <hyperlink ref="I6" r:id="rId1" xr:uid="{0BB6A005-6038-45E4-BFEE-00EDC1BEF16E}"/>
    <hyperlink ref="I7" r:id="rId2" xr:uid="{203F9679-40A3-4084-9985-85A5BEB3E8F7}"/>
    <hyperlink ref="I8" r:id="rId3" xr:uid="{A627CC4B-2A3C-412B-A270-713B58FC2877}"/>
    <hyperlink ref="I9" r:id="rId4" xr:uid="{CE23E148-CC5C-4BB7-AA1C-B9D4B9B629C2}"/>
    <hyperlink ref="I10" r:id="rId5" xr:uid="{02849051-8B23-4622-8683-9A0A327CF598}"/>
    <hyperlink ref="I11" r:id="rId6" xr:uid="{B56BB97B-464D-419F-827F-7F67BFA0700C}"/>
    <hyperlink ref="I12" r:id="rId7" xr:uid="{7EAB0B2F-1F01-4FB0-A1C0-25D59BEDCE4B}"/>
    <hyperlink ref="I13" r:id="rId8" xr:uid="{BB8C07DB-DFC8-4336-8E92-63AB1EA90856}"/>
    <hyperlink ref="I14" r:id="rId9" xr:uid="{861357E1-FC1D-41F5-BEFC-9E251FE3736C}"/>
    <hyperlink ref="I15" r:id="rId10" xr:uid="{633F4936-A115-4F17-BF5A-6A39960B99DB}"/>
    <hyperlink ref="I16" r:id="rId11" xr:uid="{052770E2-D0BC-4EF1-B933-45D901B569A3}"/>
    <hyperlink ref="I17" r:id="rId12" xr:uid="{92D17043-8328-424A-AA62-1E2304BFBB09}"/>
    <hyperlink ref="I18" r:id="rId13" xr:uid="{5C68E3F3-75EF-46CE-ACE3-498BABC101E8}"/>
    <hyperlink ref="I19" r:id="rId14" xr:uid="{8B278413-8FA9-48F1-AB8F-F95F98BF72AD}"/>
    <hyperlink ref="I20" r:id="rId15" xr:uid="{7586AD1F-A5F8-4125-A151-3CEDB6BD348C}"/>
    <hyperlink ref="I21" r:id="rId16" xr:uid="{7668406C-69F2-4BCD-83FC-C918BB75CE00}"/>
    <hyperlink ref="I23" r:id="rId17" xr:uid="{E484958A-C8B7-4C1B-B247-63247F59AF01}"/>
  </hyperlinks>
  <pageMargins left="0.7" right="0.7" top="0.75" bottom="0.75" header="0.3" footer="0.3"/>
  <drawing r:id="rId18"/>
  <legacyDrawing r:id="rId1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75DC6-10C4-40B5-A2F5-7AC0AFE62C99}">
  <sheetPr>
    <tabColor theme="4" tint="0.39997558519241921"/>
  </sheetPr>
  <dimension ref="A1:AD1004"/>
  <sheetViews>
    <sheetView topLeftCell="B29" zoomScale="40" zoomScaleNormal="40" workbookViewId="0">
      <selection activeCell="P30" sqref="P30"/>
    </sheetView>
  </sheetViews>
  <sheetFormatPr baseColWidth="10" defaultColWidth="14.42578125" defaultRowHeight="15"/>
  <cols>
    <col min="1" max="1" width="27" style="19" customWidth="1"/>
    <col min="2" max="2" width="7.28515625" style="19" customWidth="1"/>
    <col min="3" max="3" width="40.7109375" style="19" customWidth="1"/>
    <col min="4" max="4" width="36" style="19" customWidth="1"/>
    <col min="5" max="5" width="41.85546875" style="19" customWidth="1"/>
    <col min="6" max="6" width="20.85546875" style="19" customWidth="1"/>
    <col min="7" max="7" width="35.7109375" style="19" customWidth="1"/>
    <col min="8" max="8" width="26.42578125" style="19" customWidth="1"/>
    <col min="9" max="9" width="55.28515625" style="19" customWidth="1"/>
    <col min="10" max="10" width="51" style="19" customWidth="1"/>
    <col min="11" max="13" width="32.28515625" style="19" customWidth="1"/>
    <col min="14" max="14" width="67.7109375" style="19" customWidth="1"/>
    <col min="15" max="15" width="34" style="19" customWidth="1"/>
    <col min="16" max="16" width="34" style="223" customWidth="1"/>
    <col min="17" max="17" width="18.42578125" style="19" customWidth="1"/>
    <col min="18" max="18" width="18.7109375" style="19" customWidth="1"/>
    <col min="19" max="19" width="21.5703125" style="19" customWidth="1"/>
    <col min="20" max="20" width="23.140625" style="19" customWidth="1"/>
    <col min="21" max="30" width="10.7109375" style="19" customWidth="1"/>
    <col min="31" max="16384" width="14.42578125" style="19"/>
  </cols>
  <sheetData>
    <row r="1" spans="1:30" ht="18.75" thickBot="1">
      <c r="A1" s="570"/>
      <c r="B1" s="531" t="s">
        <v>32</v>
      </c>
      <c r="C1" s="532"/>
      <c r="D1" s="532"/>
      <c r="E1" s="532"/>
      <c r="F1" s="532"/>
      <c r="G1" s="532"/>
      <c r="H1" s="533"/>
      <c r="I1" s="572" t="s">
        <v>477</v>
      </c>
      <c r="J1" s="540"/>
      <c r="K1" s="538"/>
      <c r="L1" s="105"/>
      <c r="M1" s="105"/>
      <c r="N1" s="105"/>
      <c r="O1" s="105"/>
      <c r="P1" s="105"/>
    </row>
    <row r="2" spans="1:30" ht="18.75" thickBot="1">
      <c r="A2" s="571"/>
      <c r="B2" s="534"/>
      <c r="C2" s="535"/>
      <c r="D2" s="535"/>
      <c r="E2" s="535"/>
      <c r="F2" s="535"/>
      <c r="G2" s="535"/>
      <c r="H2" s="536"/>
      <c r="I2" s="572" t="s">
        <v>34</v>
      </c>
      <c r="J2" s="540"/>
      <c r="K2" s="538"/>
      <c r="L2" s="105"/>
      <c r="M2" s="105"/>
      <c r="N2" s="105"/>
      <c r="O2" s="105"/>
      <c r="P2" s="105"/>
    </row>
    <row r="3" spans="1:30" ht="18.75" thickBot="1">
      <c r="A3" s="571"/>
      <c r="B3" s="531" t="s">
        <v>324</v>
      </c>
      <c r="C3" s="532"/>
      <c r="D3" s="532"/>
      <c r="E3" s="532"/>
      <c r="F3" s="532"/>
      <c r="G3" s="532"/>
      <c r="H3" s="533"/>
      <c r="I3" s="573" t="s">
        <v>325</v>
      </c>
      <c r="J3" s="540"/>
      <c r="K3" s="538"/>
      <c r="L3" s="105"/>
      <c r="M3" s="105"/>
      <c r="N3" s="105"/>
      <c r="O3" s="105"/>
      <c r="P3" s="105"/>
    </row>
    <row r="4" spans="1:30" ht="18.75" thickBot="1">
      <c r="A4" s="571"/>
      <c r="B4" s="534"/>
      <c r="C4" s="535"/>
      <c r="D4" s="535"/>
      <c r="E4" s="535"/>
      <c r="F4" s="535"/>
      <c r="G4" s="535"/>
      <c r="H4" s="536"/>
      <c r="I4" s="106"/>
      <c r="J4" s="106"/>
      <c r="K4" s="107"/>
      <c r="L4" s="107"/>
      <c r="M4" s="107"/>
      <c r="N4" s="107"/>
      <c r="O4" s="107"/>
      <c r="P4" s="107"/>
    </row>
    <row r="5" spans="1:30" ht="34.5" customHeight="1" thickBot="1">
      <c r="A5" s="561" t="s">
        <v>253</v>
      </c>
      <c r="B5" s="528"/>
      <c r="C5" s="528"/>
      <c r="D5" s="528"/>
      <c r="E5" s="528"/>
      <c r="F5" s="528"/>
      <c r="G5" s="528"/>
      <c r="H5" s="528"/>
      <c r="I5" s="528"/>
      <c r="J5" s="528"/>
      <c r="K5" s="529"/>
      <c r="L5" s="105"/>
      <c r="M5" s="105"/>
      <c r="N5" s="105"/>
      <c r="O5" s="105"/>
      <c r="P5" s="105"/>
    </row>
    <row r="6" spans="1:30" ht="113.25" thickBot="1">
      <c r="A6" s="108" t="s">
        <v>0</v>
      </c>
      <c r="B6" s="562" t="s">
        <v>234</v>
      </c>
      <c r="C6" s="522"/>
      <c r="D6" s="91" t="s">
        <v>1</v>
      </c>
      <c r="E6" s="91" t="s">
        <v>254</v>
      </c>
      <c r="F6" s="109" t="s">
        <v>15</v>
      </c>
      <c r="G6" s="91" t="s">
        <v>396</v>
      </c>
      <c r="H6" s="91" t="s">
        <v>2</v>
      </c>
      <c r="I6" s="62" t="s">
        <v>479</v>
      </c>
      <c r="J6" s="221" t="s">
        <v>38</v>
      </c>
      <c r="K6" s="92" t="s">
        <v>480</v>
      </c>
      <c r="L6" s="20" t="s">
        <v>482</v>
      </c>
      <c r="M6" s="20" t="s">
        <v>475</v>
      </c>
      <c r="N6" s="20" t="s">
        <v>566</v>
      </c>
      <c r="O6" s="20" t="s">
        <v>475</v>
      </c>
      <c r="P6" s="20" t="s">
        <v>1387</v>
      </c>
      <c r="Q6" s="20" t="s">
        <v>483</v>
      </c>
      <c r="R6" s="20" t="s">
        <v>484</v>
      </c>
      <c r="S6" s="20" t="s">
        <v>485</v>
      </c>
      <c r="T6" s="20" t="s">
        <v>486</v>
      </c>
      <c r="U6" s="110"/>
      <c r="V6" s="110"/>
      <c r="W6" s="110"/>
      <c r="X6" s="110"/>
      <c r="Y6" s="110"/>
      <c r="Z6" s="110"/>
      <c r="AA6" s="110"/>
      <c r="AB6" s="110"/>
      <c r="AC6" s="110"/>
      <c r="AD6" s="110"/>
    </row>
    <row r="7" spans="1:30" ht="409.6" thickBot="1">
      <c r="A7" s="557" t="s">
        <v>794</v>
      </c>
      <c r="B7" s="567" t="s">
        <v>3</v>
      </c>
      <c r="C7" s="567" t="s">
        <v>255</v>
      </c>
      <c r="D7" s="548" t="s">
        <v>256</v>
      </c>
      <c r="E7" s="567" t="s">
        <v>313</v>
      </c>
      <c r="F7" s="567" t="s">
        <v>39</v>
      </c>
      <c r="G7" s="287" t="s">
        <v>257</v>
      </c>
      <c r="H7" s="545">
        <v>44561</v>
      </c>
      <c r="I7" s="289" t="s">
        <v>1299</v>
      </c>
      <c r="J7" s="290" t="s">
        <v>1300</v>
      </c>
      <c r="K7" s="291" t="s">
        <v>1154</v>
      </c>
      <c r="L7" s="25" t="s">
        <v>552</v>
      </c>
      <c r="M7" s="26" t="s">
        <v>550</v>
      </c>
      <c r="N7" s="26" t="s">
        <v>795</v>
      </c>
      <c r="O7" s="26" t="s">
        <v>796</v>
      </c>
      <c r="P7" s="300" t="s">
        <v>1335</v>
      </c>
      <c r="Q7" s="23">
        <v>0.2</v>
      </c>
      <c r="R7" s="23">
        <v>0.3</v>
      </c>
      <c r="S7" s="24">
        <v>0.5</v>
      </c>
      <c r="T7" s="542">
        <f>+Q7+R7+S7</f>
        <v>1</v>
      </c>
      <c r="U7" s="110"/>
      <c r="V7" s="110"/>
      <c r="W7" s="110"/>
      <c r="X7" s="110"/>
      <c r="Y7" s="110"/>
      <c r="Z7" s="110"/>
      <c r="AA7" s="110"/>
      <c r="AB7" s="110"/>
      <c r="AC7" s="110"/>
      <c r="AD7" s="110"/>
    </row>
    <row r="8" spans="1:30" s="223" customFormat="1" ht="162.75" thickBot="1">
      <c r="A8" s="563"/>
      <c r="B8" s="568"/>
      <c r="C8" s="568"/>
      <c r="D8" s="549"/>
      <c r="E8" s="568"/>
      <c r="F8" s="568"/>
      <c r="G8" s="287" t="s">
        <v>760</v>
      </c>
      <c r="H8" s="546"/>
      <c r="I8" s="289" t="s">
        <v>1301</v>
      </c>
      <c r="J8" s="290" t="s">
        <v>802</v>
      </c>
      <c r="K8" s="291" t="s">
        <v>1154</v>
      </c>
      <c r="L8" s="25"/>
      <c r="M8" s="26"/>
      <c r="N8" s="26"/>
      <c r="O8" s="26"/>
      <c r="P8" s="25" t="s">
        <v>1283</v>
      </c>
      <c r="Q8" s="23"/>
      <c r="R8" s="23"/>
      <c r="S8" s="24">
        <v>1</v>
      </c>
      <c r="T8" s="543"/>
      <c r="U8" s="110"/>
      <c r="V8" s="110"/>
      <c r="W8" s="110"/>
      <c r="X8" s="110"/>
      <c r="Y8" s="110"/>
      <c r="Z8" s="110"/>
      <c r="AA8" s="110"/>
      <c r="AB8" s="110"/>
      <c r="AC8" s="110"/>
      <c r="AD8" s="110"/>
    </row>
    <row r="9" spans="1:30" s="223" customFormat="1" ht="180.75" thickBot="1">
      <c r="A9" s="563"/>
      <c r="B9" s="569"/>
      <c r="C9" s="569"/>
      <c r="D9" s="550"/>
      <c r="E9" s="569"/>
      <c r="F9" s="569"/>
      <c r="G9" s="287" t="s">
        <v>1298</v>
      </c>
      <c r="H9" s="547"/>
      <c r="I9" s="289" t="s">
        <v>1302</v>
      </c>
      <c r="J9" s="290" t="s">
        <v>1303</v>
      </c>
      <c r="K9" s="292" t="s">
        <v>1154</v>
      </c>
      <c r="L9" s="25"/>
      <c r="M9" s="26"/>
      <c r="N9" s="26"/>
      <c r="O9" s="26"/>
      <c r="P9" s="25" t="s">
        <v>1284</v>
      </c>
      <c r="Q9" s="23"/>
      <c r="R9" s="23"/>
      <c r="S9" s="24">
        <v>1</v>
      </c>
      <c r="T9" s="544"/>
      <c r="U9" s="110"/>
      <c r="V9" s="110"/>
      <c r="W9" s="110"/>
      <c r="X9" s="110"/>
      <c r="Y9" s="110"/>
      <c r="Z9" s="110"/>
      <c r="AA9" s="110"/>
      <c r="AB9" s="110"/>
      <c r="AC9" s="110"/>
      <c r="AD9" s="110"/>
    </row>
    <row r="10" spans="1:30" ht="409.5" customHeight="1" thickBot="1">
      <c r="A10" s="513"/>
      <c r="B10" s="111" t="s">
        <v>4</v>
      </c>
      <c r="C10" s="111" t="s">
        <v>797</v>
      </c>
      <c r="D10" s="112" t="s">
        <v>402</v>
      </c>
      <c r="E10" s="111" t="s">
        <v>401</v>
      </c>
      <c r="F10" s="111" t="s">
        <v>258</v>
      </c>
      <c r="G10" s="111" t="s">
        <v>259</v>
      </c>
      <c r="H10" s="113">
        <v>44561</v>
      </c>
      <c r="I10" s="289" t="s">
        <v>1304</v>
      </c>
      <c r="J10" s="289" t="s">
        <v>1305</v>
      </c>
      <c r="K10" s="291" t="s">
        <v>1154</v>
      </c>
      <c r="L10" s="25" t="s">
        <v>553</v>
      </c>
      <c r="M10" s="26" t="s">
        <v>551</v>
      </c>
      <c r="N10" s="301" t="s">
        <v>798</v>
      </c>
      <c r="O10" s="26" t="s">
        <v>799</v>
      </c>
      <c r="P10" s="25" t="s">
        <v>1336</v>
      </c>
      <c r="Q10" s="23">
        <v>0.25</v>
      </c>
      <c r="R10" s="23">
        <v>0.3</v>
      </c>
      <c r="S10" s="23">
        <v>0.33</v>
      </c>
      <c r="T10" s="286">
        <f t="shared" ref="T10:T31" si="0">+Q10+R10+S10</f>
        <v>0.88000000000000012</v>
      </c>
      <c r="U10" s="110"/>
      <c r="V10" s="110"/>
      <c r="W10" s="110"/>
      <c r="X10" s="110"/>
      <c r="Y10" s="110"/>
      <c r="Z10" s="110"/>
      <c r="AA10" s="110"/>
      <c r="AB10" s="110"/>
      <c r="AC10" s="110"/>
      <c r="AD10" s="110"/>
    </row>
    <row r="11" spans="1:30" ht="188.25" customHeight="1" thickBot="1">
      <c r="A11" s="513"/>
      <c r="B11" s="112" t="s">
        <v>235</v>
      </c>
      <c r="C11" s="149" t="s">
        <v>260</v>
      </c>
      <c r="D11" s="112" t="s">
        <v>261</v>
      </c>
      <c r="E11" s="112" t="s">
        <v>314</v>
      </c>
      <c r="F11" s="112" t="s">
        <v>319</v>
      </c>
      <c r="G11" s="112" t="s">
        <v>397</v>
      </c>
      <c r="H11" s="113">
        <v>44561</v>
      </c>
      <c r="I11" s="293" t="s">
        <v>481</v>
      </c>
      <c r="J11" s="293" t="s">
        <v>1306</v>
      </c>
      <c r="K11" s="291" t="s">
        <v>1154</v>
      </c>
      <c r="L11" s="25" t="s">
        <v>554</v>
      </c>
      <c r="M11" s="26" t="s">
        <v>556</v>
      </c>
      <c r="N11" s="301" t="s">
        <v>800</v>
      </c>
      <c r="O11" s="26" t="s">
        <v>801</v>
      </c>
      <c r="P11" s="25" t="s">
        <v>1285</v>
      </c>
      <c r="Q11" s="23">
        <v>0.3</v>
      </c>
      <c r="R11" s="23">
        <v>0.33</v>
      </c>
      <c r="S11" s="23">
        <v>0.37</v>
      </c>
      <c r="T11" s="24">
        <f t="shared" si="0"/>
        <v>1</v>
      </c>
      <c r="U11" s="110"/>
      <c r="V11" s="110"/>
      <c r="W11" s="110"/>
      <c r="X11" s="110"/>
      <c r="Y11" s="110"/>
      <c r="Z11" s="110"/>
      <c r="AA11" s="110"/>
      <c r="AB11" s="110"/>
      <c r="AC11" s="110"/>
      <c r="AD11" s="110"/>
    </row>
    <row r="12" spans="1:30" ht="409.6" thickBot="1">
      <c r="A12" s="513"/>
      <c r="B12" s="548" t="s">
        <v>237</v>
      </c>
      <c r="C12" s="564" t="s">
        <v>351</v>
      </c>
      <c r="D12" s="548" t="s">
        <v>347</v>
      </c>
      <c r="E12" s="548" t="s">
        <v>348</v>
      </c>
      <c r="F12" s="548" t="s">
        <v>349</v>
      </c>
      <c r="G12" s="148" t="s">
        <v>760</v>
      </c>
      <c r="H12" s="113" t="s">
        <v>352</v>
      </c>
      <c r="I12" s="289" t="s">
        <v>1307</v>
      </c>
      <c r="J12" s="290" t="s">
        <v>1308</v>
      </c>
      <c r="K12" s="292" t="s">
        <v>1154</v>
      </c>
      <c r="L12" s="26" t="s">
        <v>218</v>
      </c>
      <c r="M12" s="26" t="s">
        <v>218</v>
      </c>
      <c r="N12" s="301" t="s">
        <v>803</v>
      </c>
      <c r="O12" s="26" t="s">
        <v>804</v>
      </c>
      <c r="P12" s="25" t="s">
        <v>1283</v>
      </c>
      <c r="Q12" s="23"/>
      <c r="R12" s="23">
        <v>0.47</v>
      </c>
      <c r="S12" s="23">
        <v>0.53</v>
      </c>
      <c r="T12" s="24">
        <f t="shared" si="0"/>
        <v>1</v>
      </c>
      <c r="U12" s="110"/>
      <c r="V12" s="110"/>
      <c r="W12" s="110"/>
      <c r="X12" s="110"/>
      <c r="Y12" s="110"/>
      <c r="Z12" s="110"/>
      <c r="AA12" s="110"/>
      <c r="AB12" s="110"/>
      <c r="AC12" s="110"/>
      <c r="AD12" s="110"/>
    </row>
    <row r="13" spans="1:30" ht="169.5" customHeight="1" thickBot="1">
      <c r="A13" s="513"/>
      <c r="B13" s="513"/>
      <c r="C13" s="565"/>
      <c r="D13" s="513"/>
      <c r="E13" s="513"/>
      <c r="F13" s="513"/>
      <c r="G13" s="112" t="s">
        <v>805</v>
      </c>
      <c r="H13" s="113" t="s">
        <v>352</v>
      </c>
      <c r="I13" s="289" t="s">
        <v>1301</v>
      </c>
      <c r="J13" s="290" t="s">
        <v>802</v>
      </c>
      <c r="K13" s="292" t="s">
        <v>1154</v>
      </c>
      <c r="L13" s="25" t="s">
        <v>555</v>
      </c>
      <c r="M13" s="26" t="s">
        <v>487</v>
      </c>
      <c r="N13" s="301" t="s">
        <v>806</v>
      </c>
      <c r="O13" s="26" t="s">
        <v>807</v>
      </c>
      <c r="P13" s="25" t="s">
        <v>1284</v>
      </c>
      <c r="Q13" s="24">
        <v>0.33</v>
      </c>
      <c r="R13" s="24">
        <v>0.33300000000000002</v>
      </c>
      <c r="S13" s="23">
        <v>0.34</v>
      </c>
      <c r="T13" s="24">
        <f t="shared" si="0"/>
        <v>1.0030000000000001</v>
      </c>
      <c r="U13" s="110"/>
      <c r="V13" s="110"/>
      <c r="W13" s="110"/>
      <c r="X13" s="110"/>
      <c r="Y13" s="110"/>
      <c r="Z13" s="110"/>
      <c r="AA13" s="110"/>
      <c r="AB13" s="110"/>
      <c r="AC13" s="110"/>
      <c r="AD13" s="110"/>
    </row>
    <row r="14" spans="1:30" ht="408.95" customHeight="1" thickBot="1">
      <c r="A14" s="513"/>
      <c r="B14" s="514"/>
      <c r="C14" s="566"/>
      <c r="D14" s="514"/>
      <c r="E14" s="514"/>
      <c r="F14" s="514"/>
      <c r="G14" s="112" t="s">
        <v>350</v>
      </c>
      <c r="H14" s="113" t="s">
        <v>352</v>
      </c>
      <c r="I14" s="289" t="s">
        <v>1302</v>
      </c>
      <c r="J14" s="290" t="s">
        <v>1303</v>
      </c>
      <c r="K14" s="292" t="s">
        <v>1154</v>
      </c>
      <c r="L14" s="25" t="s">
        <v>558</v>
      </c>
      <c r="M14" s="26" t="s">
        <v>557</v>
      </c>
      <c r="N14" s="26" t="s">
        <v>808</v>
      </c>
      <c r="O14" s="26" t="s">
        <v>809</v>
      </c>
      <c r="P14" s="25" t="s">
        <v>1286</v>
      </c>
      <c r="Q14" s="23">
        <v>0.2</v>
      </c>
      <c r="R14" s="23">
        <v>0.33300000000000002</v>
      </c>
      <c r="S14" s="23">
        <v>0.44</v>
      </c>
      <c r="T14" s="24">
        <f t="shared" si="0"/>
        <v>0.97300000000000009</v>
      </c>
      <c r="U14" s="110"/>
      <c r="V14" s="110"/>
      <c r="W14" s="110"/>
      <c r="X14" s="110"/>
      <c r="Y14" s="110"/>
      <c r="Z14" s="110"/>
      <c r="AA14" s="110"/>
      <c r="AB14" s="110"/>
      <c r="AC14" s="110"/>
      <c r="AD14" s="110"/>
    </row>
    <row r="15" spans="1:30" ht="409.5" customHeight="1" thickBot="1">
      <c r="A15" s="513"/>
      <c r="B15" s="112" t="s">
        <v>262</v>
      </c>
      <c r="C15" s="112" t="s">
        <v>263</v>
      </c>
      <c r="D15" s="112" t="s">
        <v>264</v>
      </c>
      <c r="E15" s="112" t="s">
        <v>315</v>
      </c>
      <c r="F15" s="112" t="s">
        <v>84</v>
      </c>
      <c r="G15" s="112" t="s">
        <v>218</v>
      </c>
      <c r="H15" s="113" t="s">
        <v>352</v>
      </c>
      <c r="I15" s="294" t="s">
        <v>1309</v>
      </c>
      <c r="J15" s="289" t="s">
        <v>1310</v>
      </c>
      <c r="K15" s="292" t="s">
        <v>1154</v>
      </c>
      <c r="L15" s="25" t="s">
        <v>559</v>
      </c>
      <c r="M15" s="301" t="s">
        <v>489</v>
      </c>
      <c r="N15" s="301" t="s">
        <v>810</v>
      </c>
      <c r="O15" s="26" t="s">
        <v>811</v>
      </c>
      <c r="P15" s="25" t="s">
        <v>1337</v>
      </c>
      <c r="Q15" s="23">
        <v>0.2</v>
      </c>
      <c r="R15" s="23">
        <v>0.33300000000000002</v>
      </c>
      <c r="S15" s="23">
        <v>0.34</v>
      </c>
      <c r="T15" s="24">
        <f t="shared" si="0"/>
        <v>0.873</v>
      </c>
      <c r="U15" s="110"/>
      <c r="V15" s="110"/>
      <c r="W15" s="110"/>
      <c r="X15" s="110"/>
      <c r="Y15" s="110"/>
      <c r="Z15" s="110"/>
      <c r="AA15" s="110"/>
      <c r="AB15" s="110"/>
      <c r="AC15" s="110"/>
      <c r="AD15" s="110"/>
    </row>
    <row r="16" spans="1:30" ht="285" customHeight="1" thickBot="1">
      <c r="A16" s="557" t="s">
        <v>812</v>
      </c>
      <c r="B16" s="548" t="s">
        <v>5</v>
      </c>
      <c r="C16" s="551" t="s">
        <v>265</v>
      </c>
      <c r="D16" s="548" t="s">
        <v>266</v>
      </c>
      <c r="E16" s="548" t="s">
        <v>267</v>
      </c>
      <c r="F16" s="548" t="s">
        <v>268</v>
      </c>
      <c r="G16" s="288" t="s">
        <v>350</v>
      </c>
      <c r="H16" s="554">
        <v>44530</v>
      </c>
      <c r="I16" s="294" t="s">
        <v>1311</v>
      </c>
      <c r="J16" s="290" t="s">
        <v>1312</v>
      </c>
      <c r="K16" s="295" t="s">
        <v>1154</v>
      </c>
      <c r="L16" s="25" t="s">
        <v>560</v>
      </c>
      <c r="M16" s="26" t="s">
        <v>490</v>
      </c>
      <c r="N16" s="26" t="s">
        <v>813</v>
      </c>
      <c r="O16" s="26" t="s">
        <v>814</v>
      </c>
      <c r="P16" s="25" t="s">
        <v>1287</v>
      </c>
      <c r="Q16" s="23">
        <v>0.33300000000000002</v>
      </c>
      <c r="R16" s="23">
        <v>0.33300000000000002</v>
      </c>
      <c r="S16" s="23">
        <v>0.33</v>
      </c>
      <c r="T16" s="24">
        <f t="shared" si="0"/>
        <v>0.996</v>
      </c>
      <c r="U16" s="110"/>
      <c r="V16" s="110"/>
      <c r="W16" s="110"/>
      <c r="X16" s="110"/>
      <c r="Y16" s="110"/>
      <c r="Z16" s="110"/>
      <c r="AA16" s="110"/>
      <c r="AB16" s="110"/>
      <c r="AC16" s="110"/>
      <c r="AD16" s="110"/>
    </row>
    <row r="17" spans="1:30" ht="176.1" customHeight="1" thickBot="1">
      <c r="A17" s="513"/>
      <c r="B17" s="549"/>
      <c r="C17" s="552"/>
      <c r="D17" s="549"/>
      <c r="E17" s="549"/>
      <c r="F17" s="549"/>
      <c r="G17" s="288" t="s">
        <v>1298</v>
      </c>
      <c r="H17" s="555"/>
      <c r="I17" s="289" t="s">
        <v>1315</v>
      </c>
      <c r="J17" s="290" t="s">
        <v>815</v>
      </c>
      <c r="K17" s="295" t="s">
        <v>1154</v>
      </c>
      <c r="L17" s="25" t="s">
        <v>218</v>
      </c>
      <c r="M17" s="25" t="s">
        <v>218</v>
      </c>
      <c r="N17" s="301" t="s">
        <v>816</v>
      </c>
      <c r="O17" s="26" t="s">
        <v>817</v>
      </c>
      <c r="P17" s="25" t="s">
        <v>1289</v>
      </c>
      <c r="Q17" s="23"/>
      <c r="R17" s="23">
        <v>0.5</v>
      </c>
      <c r="S17" s="23">
        <v>0.5</v>
      </c>
      <c r="T17" s="24">
        <f t="shared" si="0"/>
        <v>1</v>
      </c>
      <c r="U17" s="110"/>
      <c r="V17" s="110"/>
      <c r="W17" s="110"/>
      <c r="X17" s="110"/>
      <c r="Y17" s="110"/>
      <c r="Z17" s="110"/>
      <c r="AA17" s="110"/>
      <c r="AB17" s="110"/>
      <c r="AC17" s="110"/>
      <c r="AD17" s="110"/>
    </row>
    <row r="18" spans="1:30" s="223" customFormat="1" ht="176.1" customHeight="1" thickBot="1">
      <c r="A18" s="513"/>
      <c r="B18" s="549"/>
      <c r="C18" s="552"/>
      <c r="D18" s="549"/>
      <c r="E18" s="549"/>
      <c r="F18" s="549"/>
      <c r="G18" s="288" t="s">
        <v>39</v>
      </c>
      <c r="H18" s="555"/>
      <c r="I18" s="294" t="s">
        <v>1313</v>
      </c>
      <c r="J18" s="296" t="s">
        <v>1314</v>
      </c>
      <c r="K18" s="295" t="s">
        <v>1154</v>
      </c>
      <c r="L18" s="25"/>
      <c r="M18" s="25"/>
      <c r="N18" s="301"/>
      <c r="O18" s="26"/>
      <c r="P18" s="25" t="s">
        <v>1288</v>
      </c>
      <c r="Q18" s="23"/>
      <c r="R18" s="23"/>
      <c r="S18" s="23">
        <v>0</v>
      </c>
      <c r="T18" s="24">
        <f t="shared" si="0"/>
        <v>0</v>
      </c>
      <c r="U18" s="110"/>
      <c r="V18" s="110"/>
      <c r="W18" s="110"/>
      <c r="X18" s="110"/>
      <c r="Y18" s="110"/>
      <c r="Z18" s="110"/>
      <c r="AA18" s="110"/>
      <c r="AB18" s="110"/>
      <c r="AC18" s="110"/>
      <c r="AD18" s="110"/>
    </row>
    <row r="19" spans="1:30" s="223" customFormat="1" ht="176.1" customHeight="1" thickBot="1">
      <c r="A19" s="513"/>
      <c r="B19" s="550"/>
      <c r="C19" s="553"/>
      <c r="D19" s="550"/>
      <c r="E19" s="550"/>
      <c r="F19" s="550"/>
      <c r="G19" s="288" t="s">
        <v>760</v>
      </c>
      <c r="H19" s="556"/>
      <c r="I19" s="289" t="s">
        <v>1315</v>
      </c>
      <c r="J19" s="290" t="s">
        <v>815</v>
      </c>
      <c r="K19" s="295" t="s">
        <v>1154</v>
      </c>
      <c r="L19" s="25"/>
      <c r="M19" s="25"/>
      <c r="N19" s="301"/>
      <c r="O19" s="26"/>
      <c r="P19" s="25" t="s">
        <v>1289</v>
      </c>
      <c r="Q19" s="23"/>
      <c r="R19" s="23"/>
      <c r="S19" s="23">
        <v>1</v>
      </c>
      <c r="T19" s="24">
        <f t="shared" si="0"/>
        <v>1</v>
      </c>
      <c r="U19" s="110"/>
      <c r="V19" s="110"/>
      <c r="W19" s="110"/>
      <c r="X19" s="110"/>
      <c r="Y19" s="110"/>
      <c r="Z19" s="110"/>
      <c r="AA19" s="110"/>
      <c r="AB19" s="110"/>
      <c r="AC19" s="110"/>
      <c r="AD19" s="110"/>
    </row>
    <row r="20" spans="1:30" ht="107.25" customHeight="1" thickBot="1">
      <c r="A20" s="513"/>
      <c r="B20" s="112" t="s">
        <v>6</v>
      </c>
      <c r="C20" s="112" t="s">
        <v>403</v>
      </c>
      <c r="D20" s="112" t="s">
        <v>404</v>
      </c>
      <c r="E20" s="112" t="s">
        <v>405</v>
      </c>
      <c r="F20" s="112" t="s">
        <v>258</v>
      </c>
      <c r="G20" s="112" t="s">
        <v>468</v>
      </c>
      <c r="H20" s="99">
        <v>44561</v>
      </c>
      <c r="I20" s="558" t="s">
        <v>1316</v>
      </c>
      <c r="J20" s="559"/>
      <c r="K20" s="560"/>
      <c r="L20" s="25" t="s">
        <v>561</v>
      </c>
      <c r="M20" s="26" t="s">
        <v>503</v>
      </c>
      <c r="N20" s="25" t="s">
        <v>218</v>
      </c>
      <c r="O20" s="25" t="s">
        <v>218</v>
      </c>
      <c r="P20" s="25" t="s">
        <v>1290</v>
      </c>
      <c r="Q20" s="23">
        <v>1</v>
      </c>
      <c r="R20" s="23">
        <v>0</v>
      </c>
      <c r="S20" s="23">
        <v>0</v>
      </c>
      <c r="T20" s="24">
        <f t="shared" si="0"/>
        <v>1</v>
      </c>
      <c r="U20" s="110"/>
      <c r="V20" s="110"/>
      <c r="W20" s="110"/>
      <c r="X20" s="110"/>
      <c r="Y20" s="110"/>
      <c r="Z20" s="110"/>
      <c r="AA20" s="110"/>
      <c r="AB20" s="110"/>
      <c r="AC20" s="110"/>
      <c r="AD20" s="110"/>
    </row>
    <row r="21" spans="1:30" ht="111.75" customHeight="1" thickBot="1">
      <c r="A21" s="513"/>
      <c r="B21" s="112">
        <v>2.2999999999999998</v>
      </c>
      <c r="C21" s="112" t="s">
        <v>406</v>
      </c>
      <c r="D21" s="112" t="s">
        <v>407</v>
      </c>
      <c r="E21" s="112" t="s">
        <v>408</v>
      </c>
      <c r="F21" s="112" t="s">
        <v>258</v>
      </c>
      <c r="G21" s="112" t="s">
        <v>468</v>
      </c>
      <c r="H21" s="99">
        <v>44561</v>
      </c>
      <c r="I21" s="558" t="s">
        <v>1316</v>
      </c>
      <c r="J21" s="559"/>
      <c r="K21" s="560"/>
      <c r="L21" s="25" t="s">
        <v>501</v>
      </c>
      <c r="M21" s="26" t="s">
        <v>502</v>
      </c>
      <c r="N21" s="25" t="s">
        <v>218</v>
      </c>
      <c r="O21" s="25" t="s">
        <v>218</v>
      </c>
      <c r="P21" s="25" t="s">
        <v>1290</v>
      </c>
      <c r="Q21" s="23">
        <v>1</v>
      </c>
      <c r="R21" s="23">
        <v>0</v>
      </c>
      <c r="S21" s="23">
        <v>0</v>
      </c>
      <c r="T21" s="24">
        <f t="shared" si="0"/>
        <v>1</v>
      </c>
      <c r="U21" s="110"/>
      <c r="V21" s="110"/>
      <c r="W21" s="110"/>
      <c r="X21" s="110"/>
      <c r="Y21" s="110"/>
      <c r="Z21" s="110"/>
      <c r="AA21" s="110"/>
      <c r="AB21" s="110"/>
      <c r="AC21" s="110"/>
      <c r="AD21" s="110"/>
    </row>
    <row r="22" spans="1:30" ht="303" customHeight="1" thickBot="1">
      <c r="A22" s="557" t="s">
        <v>818</v>
      </c>
      <c r="B22" s="112" t="s">
        <v>8</v>
      </c>
      <c r="C22" s="112" t="s">
        <v>819</v>
      </c>
      <c r="D22" s="112" t="s">
        <v>270</v>
      </c>
      <c r="E22" s="112" t="s">
        <v>820</v>
      </c>
      <c r="F22" s="112" t="s">
        <v>271</v>
      </c>
      <c r="G22" s="112" t="s">
        <v>272</v>
      </c>
      <c r="H22" s="99">
        <v>44530</v>
      </c>
      <c r="I22" s="294" t="s">
        <v>1317</v>
      </c>
      <c r="J22" s="297" t="s">
        <v>1318</v>
      </c>
      <c r="K22" s="298" t="s">
        <v>1154</v>
      </c>
      <c r="L22" s="25" t="s">
        <v>564</v>
      </c>
      <c r="M22" s="26" t="s">
        <v>491</v>
      </c>
      <c r="N22" s="26" t="s">
        <v>821</v>
      </c>
      <c r="O22" s="26" t="s">
        <v>822</v>
      </c>
      <c r="P22" s="25" t="s">
        <v>1338</v>
      </c>
      <c r="Q22" s="23">
        <v>0.05</v>
      </c>
      <c r="R22" s="23">
        <v>0.33300000000000002</v>
      </c>
      <c r="S22" s="23">
        <v>0.62</v>
      </c>
      <c r="T22" s="24">
        <f t="shared" si="0"/>
        <v>1.0030000000000001</v>
      </c>
      <c r="U22" s="110"/>
      <c r="V22" s="110"/>
      <c r="W22" s="110"/>
      <c r="X22" s="110"/>
      <c r="Y22" s="110"/>
      <c r="Z22" s="110"/>
      <c r="AA22" s="110"/>
      <c r="AB22" s="110"/>
      <c r="AC22" s="110"/>
      <c r="AD22" s="110"/>
    </row>
    <row r="23" spans="1:30" ht="398.45" customHeight="1" thickBot="1">
      <c r="A23" s="513"/>
      <c r="B23" s="112" t="s">
        <v>17</v>
      </c>
      <c r="C23" s="112" t="s">
        <v>353</v>
      </c>
      <c r="D23" s="112" t="s">
        <v>355</v>
      </c>
      <c r="E23" s="112" t="s">
        <v>354</v>
      </c>
      <c r="F23" s="112" t="s">
        <v>269</v>
      </c>
      <c r="G23" s="112" t="s">
        <v>273</v>
      </c>
      <c r="H23" s="112" t="s">
        <v>356</v>
      </c>
      <c r="I23" s="298" t="s">
        <v>1319</v>
      </c>
      <c r="J23" s="297" t="s">
        <v>1320</v>
      </c>
      <c r="K23" s="298" t="s">
        <v>1154</v>
      </c>
      <c r="L23" s="25" t="s">
        <v>492</v>
      </c>
      <c r="M23" s="26" t="s">
        <v>493</v>
      </c>
      <c r="N23" s="26" t="s">
        <v>823</v>
      </c>
      <c r="O23" s="26" t="s">
        <v>824</v>
      </c>
      <c r="P23" s="25" t="s">
        <v>1339</v>
      </c>
      <c r="Q23" s="23">
        <v>0.25</v>
      </c>
      <c r="R23" s="23">
        <v>0.33300000000000002</v>
      </c>
      <c r="S23" s="23">
        <v>0.34</v>
      </c>
      <c r="T23" s="24">
        <f t="shared" si="0"/>
        <v>0.92300000000000004</v>
      </c>
      <c r="U23" s="110"/>
      <c r="V23" s="110"/>
      <c r="W23" s="110"/>
      <c r="X23" s="110"/>
      <c r="Y23" s="110"/>
      <c r="Z23" s="110"/>
      <c r="AA23" s="110"/>
      <c r="AB23" s="110"/>
      <c r="AC23" s="110"/>
      <c r="AD23" s="110"/>
    </row>
    <row r="24" spans="1:30" ht="409.6" customHeight="1" thickBot="1">
      <c r="A24" s="513"/>
      <c r="B24" s="98" t="s">
        <v>420</v>
      </c>
      <c r="C24" s="98" t="s">
        <v>825</v>
      </c>
      <c r="D24" s="98" t="s">
        <v>826</v>
      </c>
      <c r="E24" s="114" t="s">
        <v>827</v>
      </c>
      <c r="F24" s="98" t="s">
        <v>269</v>
      </c>
      <c r="G24" s="98" t="s">
        <v>273</v>
      </c>
      <c r="H24" s="95">
        <v>44560</v>
      </c>
      <c r="I24" s="298" t="s">
        <v>1321</v>
      </c>
      <c r="J24" s="297" t="s">
        <v>1322</v>
      </c>
      <c r="K24" s="298" t="s">
        <v>1154</v>
      </c>
      <c r="L24" s="25" t="s">
        <v>218</v>
      </c>
      <c r="M24" s="25" t="s">
        <v>218</v>
      </c>
      <c r="N24" s="26" t="s">
        <v>828</v>
      </c>
      <c r="O24" s="26" t="s">
        <v>829</v>
      </c>
      <c r="P24" s="25" t="s">
        <v>1291</v>
      </c>
      <c r="Q24" s="23"/>
      <c r="R24" s="23">
        <v>0.5</v>
      </c>
      <c r="S24" s="23">
        <v>0.5</v>
      </c>
      <c r="T24" s="24">
        <f t="shared" si="0"/>
        <v>1</v>
      </c>
      <c r="U24" s="110"/>
      <c r="V24" s="110"/>
      <c r="W24" s="110"/>
      <c r="X24" s="110"/>
      <c r="Y24" s="110"/>
      <c r="Z24" s="110"/>
      <c r="AA24" s="110"/>
      <c r="AB24" s="110"/>
      <c r="AC24" s="110"/>
      <c r="AD24" s="110"/>
    </row>
    <row r="25" spans="1:30" ht="89.45" customHeight="1" thickBot="1">
      <c r="A25" s="513"/>
      <c r="B25" s="112" t="s">
        <v>274</v>
      </c>
      <c r="C25" s="112" t="s">
        <v>357</v>
      </c>
      <c r="D25" s="112" t="s">
        <v>275</v>
      </c>
      <c r="E25" s="112" t="s">
        <v>276</v>
      </c>
      <c r="F25" s="112" t="s">
        <v>358</v>
      </c>
      <c r="G25" s="112" t="s">
        <v>358</v>
      </c>
      <c r="H25" s="99">
        <v>44530</v>
      </c>
      <c r="I25" s="289" t="s">
        <v>1323</v>
      </c>
      <c r="J25" s="290" t="s">
        <v>1324</v>
      </c>
      <c r="K25" s="298" t="s">
        <v>1154</v>
      </c>
      <c r="L25" s="25" t="s">
        <v>488</v>
      </c>
      <c r="M25" s="25" t="s">
        <v>488</v>
      </c>
      <c r="N25" s="25" t="s">
        <v>830</v>
      </c>
      <c r="O25" s="25" t="s">
        <v>488</v>
      </c>
      <c r="P25" s="25" t="s">
        <v>1292</v>
      </c>
      <c r="Q25" s="24">
        <v>0</v>
      </c>
      <c r="R25" s="24">
        <v>0</v>
      </c>
      <c r="S25" s="23">
        <v>1</v>
      </c>
      <c r="T25" s="24">
        <f t="shared" si="0"/>
        <v>1</v>
      </c>
      <c r="U25" s="110"/>
      <c r="V25" s="110"/>
      <c r="W25" s="110"/>
      <c r="X25" s="110"/>
      <c r="Y25" s="110"/>
      <c r="Z25" s="110"/>
      <c r="AA25" s="110"/>
      <c r="AB25" s="110"/>
      <c r="AC25" s="110"/>
      <c r="AD25" s="110"/>
    </row>
    <row r="26" spans="1:30" ht="279" customHeight="1" thickBot="1">
      <c r="A26" s="513"/>
      <c r="B26" s="112" t="s">
        <v>734</v>
      </c>
      <c r="C26" s="112" t="s">
        <v>359</v>
      </c>
      <c r="D26" s="112" t="s">
        <v>360</v>
      </c>
      <c r="E26" s="112" t="s">
        <v>361</v>
      </c>
      <c r="F26" s="112" t="s">
        <v>362</v>
      </c>
      <c r="G26" s="112" t="s">
        <v>395</v>
      </c>
      <c r="H26" s="99">
        <v>44560</v>
      </c>
      <c r="I26" s="294" t="s">
        <v>1325</v>
      </c>
      <c r="J26" s="290" t="s">
        <v>1326</v>
      </c>
      <c r="K26" s="298" t="s">
        <v>1154</v>
      </c>
      <c r="L26" s="25" t="s">
        <v>495</v>
      </c>
      <c r="M26" s="25" t="s">
        <v>494</v>
      </c>
      <c r="N26" s="25" t="s">
        <v>831</v>
      </c>
      <c r="O26" s="26" t="s">
        <v>832</v>
      </c>
      <c r="P26" s="25" t="s">
        <v>1293</v>
      </c>
      <c r="Q26" s="23">
        <v>0.33300000000000002</v>
      </c>
      <c r="R26" s="23">
        <v>0.33300000000000002</v>
      </c>
      <c r="S26" s="23">
        <v>0.33</v>
      </c>
      <c r="T26" s="24">
        <f t="shared" si="0"/>
        <v>0.996</v>
      </c>
      <c r="U26" s="110"/>
      <c r="V26" s="110"/>
      <c r="W26" s="110"/>
      <c r="X26" s="110"/>
      <c r="Y26" s="110"/>
      <c r="Z26" s="110"/>
      <c r="AA26" s="110"/>
      <c r="AB26" s="110"/>
      <c r="AC26" s="110"/>
      <c r="AD26" s="110"/>
    </row>
    <row r="27" spans="1:30" ht="375.75" thickBot="1">
      <c r="A27" s="557" t="s">
        <v>833</v>
      </c>
      <c r="B27" s="111" t="s">
        <v>9</v>
      </c>
      <c r="C27" s="111" t="s">
        <v>363</v>
      </c>
      <c r="D27" s="111" t="s">
        <v>364</v>
      </c>
      <c r="E27" s="111" t="s">
        <v>277</v>
      </c>
      <c r="F27" s="111" t="s">
        <v>365</v>
      </c>
      <c r="G27" s="111" t="s">
        <v>366</v>
      </c>
      <c r="H27" s="115">
        <v>44560</v>
      </c>
      <c r="I27" s="289" t="s">
        <v>1327</v>
      </c>
      <c r="J27" s="290" t="s">
        <v>1328</v>
      </c>
      <c r="K27" s="291" t="s">
        <v>1154</v>
      </c>
      <c r="L27" s="25" t="s">
        <v>496</v>
      </c>
      <c r="M27" s="26" t="s">
        <v>497</v>
      </c>
      <c r="N27" s="26" t="s">
        <v>834</v>
      </c>
      <c r="O27" s="26" t="s">
        <v>835</v>
      </c>
      <c r="P27" s="25" t="s">
        <v>1294</v>
      </c>
      <c r="Q27" s="23">
        <v>0.2</v>
      </c>
      <c r="R27" s="23">
        <v>0.8</v>
      </c>
      <c r="S27" s="23">
        <v>0</v>
      </c>
      <c r="T27" s="24">
        <f t="shared" si="0"/>
        <v>1</v>
      </c>
      <c r="U27" s="110"/>
      <c r="V27" s="110"/>
      <c r="W27" s="110"/>
      <c r="X27" s="110"/>
      <c r="Y27" s="110"/>
      <c r="Z27" s="110"/>
      <c r="AA27" s="110"/>
      <c r="AB27" s="110"/>
      <c r="AC27" s="110"/>
      <c r="AD27" s="110"/>
    </row>
    <row r="28" spans="1:30" ht="338.25" customHeight="1" thickBot="1">
      <c r="A28" s="514"/>
      <c r="B28" s="111" t="s">
        <v>10</v>
      </c>
      <c r="C28" s="111" t="s">
        <v>278</v>
      </c>
      <c r="D28" s="111" t="s">
        <v>279</v>
      </c>
      <c r="E28" s="112" t="s">
        <v>280</v>
      </c>
      <c r="F28" s="111" t="s">
        <v>269</v>
      </c>
      <c r="G28" s="112" t="s">
        <v>281</v>
      </c>
      <c r="H28" s="99">
        <v>44560</v>
      </c>
      <c r="I28" s="294" t="s">
        <v>1329</v>
      </c>
      <c r="J28" s="290" t="s">
        <v>1330</v>
      </c>
      <c r="K28" s="295" t="s">
        <v>1154</v>
      </c>
      <c r="L28" s="25" t="s">
        <v>562</v>
      </c>
      <c r="M28" s="26" t="s">
        <v>498</v>
      </c>
      <c r="N28" s="26" t="s">
        <v>836</v>
      </c>
      <c r="O28" s="26" t="s">
        <v>837</v>
      </c>
      <c r="P28" s="25" t="s">
        <v>1295</v>
      </c>
      <c r="Q28" s="23">
        <v>0.2</v>
      </c>
      <c r="R28" s="23">
        <v>0.33300000000000002</v>
      </c>
      <c r="S28" s="23">
        <v>0</v>
      </c>
      <c r="T28" s="24">
        <f t="shared" si="0"/>
        <v>0.53300000000000003</v>
      </c>
      <c r="U28" s="110"/>
      <c r="V28" s="110"/>
      <c r="W28" s="110"/>
      <c r="X28" s="110"/>
      <c r="Y28" s="110"/>
      <c r="Z28" s="110"/>
      <c r="AA28" s="110"/>
      <c r="AB28" s="110"/>
      <c r="AC28" s="110"/>
      <c r="AD28" s="110"/>
    </row>
    <row r="29" spans="1:30" ht="282" thickBot="1">
      <c r="A29" s="557" t="s">
        <v>838</v>
      </c>
      <c r="B29" s="111" t="s">
        <v>40</v>
      </c>
      <c r="C29" s="112" t="s">
        <v>282</v>
      </c>
      <c r="D29" s="112" t="s">
        <v>367</v>
      </c>
      <c r="E29" s="112" t="s">
        <v>283</v>
      </c>
      <c r="F29" s="111" t="s">
        <v>271</v>
      </c>
      <c r="G29" s="112" t="s">
        <v>358</v>
      </c>
      <c r="H29" s="111" t="s">
        <v>368</v>
      </c>
      <c r="I29" s="295" t="s">
        <v>1331</v>
      </c>
      <c r="J29" s="299" t="s">
        <v>1332</v>
      </c>
      <c r="K29" s="295" t="s">
        <v>1154</v>
      </c>
      <c r="L29" s="25" t="s">
        <v>565</v>
      </c>
      <c r="M29" s="26" t="s">
        <v>499</v>
      </c>
      <c r="N29" s="26" t="s">
        <v>839</v>
      </c>
      <c r="O29" s="26" t="s">
        <v>840</v>
      </c>
      <c r="P29" s="25" t="s">
        <v>1296</v>
      </c>
      <c r="Q29" s="23">
        <v>0.05</v>
      </c>
      <c r="R29" s="23">
        <v>0.45</v>
      </c>
      <c r="S29" s="23">
        <v>0</v>
      </c>
      <c r="T29" s="24">
        <f t="shared" si="0"/>
        <v>0.5</v>
      </c>
      <c r="U29" s="110"/>
      <c r="V29" s="110"/>
      <c r="W29" s="110"/>
      <c r="X29" s="110"/>
      <c r="Y29" s="110"/>
      <c r="Z29" s="110"/>
      <c r="AA29" s="110"/>
      <c r="AB29" s="110"/>
      <c r="AC29" s="110"/>
      <c r="AD29" s="110"/>
    </row>
    <row r="30" spans="1:30" ht="263.25" thickBot="1">
      <c r="A30" s="514"/>
      <c r="B30" s="111" t="s">
        <v>42</v>
      </c>
      <c r="C30" s="112" t="s">
        <v>369</v>
      </c>
      <c r="D30" s="112" t="s">
        <v>370</v>
      </c>
      <c r="E30" s="112" t="s">
        <v>841</v>
      </c>
      <c r="F30" s="112" t="s">
        <v>271</v>
      </c>
      <c r="G30" s="112" t="s">
        <v>240</v>
      </c>
      <c r="H30" s="112" t="s">
        <v>356</v>
      </c>
      <c r="I30" s="298" t="s">
        <v>1333</v>
      </c>
      <c r="J30" s="299" t="s">
        <v>1334</v>
      </c>
      <c r="K30" s="291" t="s">
        <v>1154</v>
      </c>
      <c r="L30" s="25" t="s">
        <v>563</v>
      </c>
      <c r="M30" s="26" t="s">
        <v>500</v>
      </c>
      <c r="N30" s="25" t="s">
        <v>842</v>
      </c>
      <c r="O30" s="26" t="s">
        <v>843</v>
      </c>
      <c r="P30" s="25" t="s">
        <v>1297</v>
      </c>
      <c r="Q30" s="23">
        <v>0.33300000000000002</v>
      </c>
      <c r="R30" s="23">
        <v>0.33300000000000002</v>
      </c>
      <c r="S30" s="23">
        <v>0</v>
      </c>
      <c r="T30" s="24">
        <f t="shared" si="0"/>
        <v>0.66600000000000004</v>
      </c>
      <c r="U30" s="110"/>
      <c r="V30" s="110"/>
      <c r="W30" s="110"/>
      <c r="X30" s="110"/>
      <c r="Y30" s="110"/>
      <c r="Z30" s="110"/>
      <c r="AA30" s="110"/>
      <c r="AB30" s="110"/>
      <c r="AC30" s="110"/>
      <c r="AD30" s="110"/>
    </row>
    <row r="31" spans="1:30" ht="90.75" customHeight="1">
      <c r="A31" s="110"/>
      <c r="B31" s="110"/>
      <c r="C31" s="110"/>
      <c r="D31" s="110"/>
      <c r="E31" s="110"/>
      <c r="F31" s="110"/>
      <c r="G31" s="110"/>
      <c r="H31" s="110"/>
      <c r="I31" s="110"/>
      <c r="J31" s="110"/>
      <c r="K31" s="110"/>
      <c r="L31" s="110"/>
      <c r="M31" s="110"/>
      <c r="N31" s="110"/>
      <c r="O31" s="152" t="s">
        <v>793</v>
      </c>
      <c r="P31" s="152"/>
      <c r="Q31" s="150">
        <v>0.31</v>
      </c>
      <c r="R31" s="151">
        <f>AVERAGE(R7:R30)</f>
        <v>0.33235000000000003</v>
      </c>
      <c r="S31" s="151">
        <v>0.33</v>
      </c>
      <c r="T31" s="151">
        <f t="shared" si="0"/>
        <v>0.97235000000000005</v>
      </c>
      <c r="U31" s="110"/>
      <c r="V31" s="110"/>
      <c r="W31" s="110"/>
      <c r="X31" s="110"/>
      <c r="Y31" s="110"/>
      <c r="Z31" s="110"/>
      <c r="AA31" s="110"/>
      <c r="AB31" s="110"/>
      <c r="AC31" s="110"/>
      <c r="AD31" s="110"/>
    </row>
    <row r="32" spans="1:30" ht="15.75" customHeight="1">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row>
    <row r="33" spans="17:18" ht="53.25" customHeight="1"/>
    <row r="34" spans="17:18" ht="55.5" customHeight="1">
      <c r="Q34" s="302"/>
      <c r="R34" s="85"/>
    </row>
    <row r="35" spans="17:18" ht="15.75" customHeight="1"/>
    <row r="36" spans="17:18" ht="15.75" customHeight="1"/>
    <row r="37" spans="17:18" ht="15.75" customHeight="1"/>
    <row r="38" spans="17:18" ht="15.75" customHeight="1"/>
    <row r="39" spans="17:18" ht="15.75" customHeight="1"/>
    <row r="40" spans="17:18" ht="15.75" customHeight="1"/>
    <row r="41" spans="17:18" ht="15.75" customHeight="1"/>
    <row r="42" spans="17:18" ht="15.75" customHeight="1"/>
    <row r="43" spans="17:18" ht="15.75" customHeight="1"/>
    <row r="44" spans="17:18" ht="15.75" customHeight="1"/>
    <row r="45" spans="17:18" ht="15.75" customHeight="1"/>
    <row r="46" spans="17:18" ht="15.75" customHeight="1"/>
    <row r="47" spans="17:18" ht="15.75" customHeight="1"/>
    <row r="48" spans="17: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33">
    <mergeCell ref="A1:A4"/>
    <mergeCell ref="B1:H2"/>
    <mergeCell ref="I1:K1"/>
    <mergeCell ref="I2:K2"/>
    <mergeCell ref="B3:H4"/>
    <mergeCell ref="I3:K3"/>
    <mergeCell ref="A5:K5"/>
    <mergeCell ref="B6:C6"/>
    <mergeCell ref="A7:A15"/>
    <mergeCell ref="B12:B14"/>
    <mergeCell ref="C12:C14"/>
    <mergeCell ref="D12:D14"/>
    <mergeCell ref="E12:E14"/>
    <mergeCell ref="F12:F14"/>
    <mergeCell ref="B7:B9"/>
    <mergeCell ref="C7:C9"/>
    <mergeCell ref="D7:D9"/>
    <mergeCell ref="E7:E9"/>
    <mergeCell ref="F7:F9"/>
    <mergeCell ref="A29:A30"/>
    <mergeCell ref="A22:A26"/>
    <mergeCell ref="A27:A28"/>
    <mergeCell ref="A16:A21"/>
    <mergeCell ref="I20:K20"/>
    <mergeCell ref="I21:K21"/>
    <mergeCell ref="T7:T9"/>
    <mergeCell ref="H7:H9"/>
    <mergeCell ref="B16:B19"/>
    <mergeCell ref="C16:C19"/>
    <mergeCell ref="D16:D19"/>
    <mergeCell ref="E16:E19"/>
    <mergeCell ref="F16:F19"/>
    <mergeCell ref="H16:H19"/>
  </mergeCells>
  <hyperlinks>
    <hyperlink ref="J9" r:id="rId1" xr:uid="{B5F1EEF7-8883-4378-80A4-E025685C7869}"/>
    <hyperlink ref="J14" r:id="rId2" xr:uid="{7CA019AA-BEA9-4046-9190-BF1EDAD7B594}"/>
    <hyperlink ref="J13" r:id="rId3" xr:uid="{C0824BF2-E6E3-4ADE-B09F-0D1388C4ED23}"/>
    <hyperlink ref="J8" r:id="rId4" xr:uid="{FB791AF5-7FB8-4FC9-A703-C2D30A9DCF9E}"/>
    <hyperlink ref="J16" r:id="rId5" display="https://www.cundinamarca.gov.co/Home/SecretariasEntidades.gc/Secretariageneral/SecreGralDespliegue/ascentrodoc_contenidos/contratacion/index/!ut/p/z1/lZDRb4IwEMb_InNXigqPoFgBHQuLWvtiGkDXZLYEm8X416-aPWxZAvOe7pLf993dBwI4CC0_1UlaZbT8cPNeTA45YQlZ-uQFkzzBaJHFASVvxPcp7B4A_qoI49KLKSIrPBDP6386_U_fA4h--2xogUvA69az9QlEK-37SOmjAS4vVaNtZ2pTHSqjbaNVbS7A730nraxcfMCVrpurO1E8ltAgcIkgyXCRzTEK8JWUJPS2Jf4B2B1g-XJaUIaYjr-BvpiHHm3Pmw2_reIwVekX2Or4vw!!/?1dmy&amp;current=true&amp;urile=wcm%3apath%3a%2Fsechacienda%2Fcontenido%2Fasinfodeinteres_contenidos%2Fsechacservalciud_pregfrec_preguntasfrec" xr:uid="{764983EB-6BAC-4038-8070-2451A012E988}"/>
    <hyperlink ref="J24" r:id="rId6" xr:uid="{581ACCB4-85B2-4DC0-A81F-BCBE637B5022}"/>
    <hyperlink ref="J27" r:id="rId7" xr:uid="{342CFF31-2B99-4A4F-B0E7-789F293A22C0}"/>
    <hyperlink ref="J28" r:id="rId8" xr:uid="{C4CB84D2-B7E2-4BED-917F-98CAC2CCA249}"/>
    <hyperlink ref="J30" r:id="rId9" xr:uid="{4FD2E604-259A-4A10-840C-C8F1214E95EB}"/>
    <hyperlink ref="J29" r:id="rId10" xr:uid="{E4956EF5-D26D-46D1-B6A5-68E9B5B152AF}"/>
    <hyperlink ref="J26" r:id="rId11" xr:uid="{32A39ADD-DBB9-4693-9189-EDA92C75F033}"/>
    <hyperlink ref="J25" r:id="rId12" display="https://www.cundinamarca.gov.co/dependencias/sechabitatyvivienda/centro-documental/Resoluciones" xr:uid="{60A3D12D-A096-4D65-84DB-C9A2AAB69B03}"/>
    <hyperlink ref="J12" r:id="rId13" display="https://www.cundinamarca.gov.co/home1_x000a__x000a_Informe de avance y cumplimiento" xr:uid="{8EF361AC-BDB1-4038-B430-B2B819CF5ADD}"/>
    <hyperlink ref="J7" r:id="rId14" xr:uid="{26756478-A6B8-44BB-9BF0-B06B356798AE}"/>
    <hyperlink ref="J22" r:id="rId15" xr:uid="{27886985-CEBD-4054-A4F9-4502808AA280}"/>
    <hyperlink ref="J23" r:id="rId16" xr:uid="{5F0B204D-015F-429B-965D-1867941CA1B9}"/>
    <hyperlink ref="J17" r:id="rId17" xr:uid="{7EF884EA-5CBA-45A0-9161-74CDE6150BC7}"/>
    <hyperlink ref="J19" r:id="rId18" xr:uid="{62D2CBB2-87CC-492F-B92A-F523F30AA004}"/>
  </hyperlinks>
  <pageMargins left="0.7" right="0.7" top="0.75" bottom="0.75" header="0.3" footer="0.3"/>
  <pageSetup paperSize="9" orientation="portrait" horizontalDpi="0" verticalDpi="0" r:id="rId19"/>
  <drawing r:id="rId20"/>
  <legacyDrawing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86919-E8B4-4D28-AF35-63BAC86D3F10}">
  <sheetPr>
    <tabColor rgb="FF92D050"/>
  </sheetPr>
  <dimension ref="A1:AD1000"/>
  <sheetViews>
    <sheetView topLeftCell="B16" zoomScale="60" zoomScaleNormal="60" workbookViewId="0">
      <selection activeCell="S19" sqref="S19:U19"/>
    </sheetView>
  </sheetViews>
  <sheetFormatPr baseColWidth="10" defaultColWidth="14.42578125" defaultRowHeight="15"/>
  <cols>
    <col min="1" max="1" width="26" style="19" customWidth="1"/>
    <col min="2" max="2" width="10.140625" style="19" customWidth="1"/>
    <col min="3" max="3" width="36.7109375" style="19" customWidth="1"/>
    <col min="4" max="4" width="17.42578125" style="19" customWidth="1"/>
    <col min="5" max="5" width="26" style="19" customWidth="1"/>
    <col min="6" max="6" width="17.7109375" style="19" customWidth="1"/>
    <col min="7" max="7" width="23" style="19" customWidth="1"/>
    <col min="8" max="8" width="33.42578125" style="19" customWidth="1"/>
    <col min="9" max="9" width="10.5703125" style="19" customWidth="1"/>
    <col min="10" max="10" width="13.140625" style="19" customWidth="1"/>
    <col min="11" max="11" width="25.42578125" style="19" customWidth="1"/>
    <col min="12" max="12" width="16.7109375" style="19" customWidth="1"/>
    <col min="13" max="14" width="16.7109375" style="223" customWidth="1"/>
    <col min="15" max="15" width="39.85546875" style="19" customWidth="1"/>
    <col min="16" max="16" width="40.28515625" style="19" customWidth="1"/>
    <col min="17" max="17" width="21.28515625" style="223" customWidth="1"/>
    <col min="18" max="18" width="7" style="223" customWidth="1"/>
    <col min="19" max="19" width="15.5703125" style="19" customWidth="1"/>
    <col min="20" max="20" width="15.28515625" style="19" customWidth="1"/>
    <col min="21" max="30" width="11.42578125" style="19" customWidth="1"/>
    <col min="31" max="16384" width="14.42578125" style="19"/>
  </cols>
  <sheetData>
    <row r="1" spans="1:30" ht="15" customHeight="1" thickBot="1">
      <c r="A1" s="530"/>
      <c r="B1" s="584" t="s">
        <v>284</v>
      </c>
      <c r="C1" s="532"/>
      <c r="D1" s="532"/>
      <c r="E1" s="532"/>
      <c r="F1" s="532"/>
      <c r="G1" s="532"/>
      <c r="H1" s="532"/>
      <c r="I1" s="533"/>
      <c r="J1" s="572" t="s">
        <v>477</v>
      </c>
      <c r="K1" s="540"/>
      <c r="L1" s="538"/>
      <c r="M1" s="121"/>
      <c r="N1" s="121"/>
      <c r="O1" s="84"/>
      <c r="P1" s="84"/>
      <c r="Q1" s="84"/>
      <c r="R1" s="84"/>
      <c r="S1" s="84"/>
      <c r="T1" s="84"/>
      <c r="U1" s="84"/>
      <c r="V1" s="84"/>
      <c r="W1" s="84"/>
      <c r="X1" s="84"/>
      <c r="Y1" s="84"/>
      <c r="Z1" s="84"/>
      <c r="AA1" s="84"/>
      <c r="AB1" s="84"/>
      <c r="AC1" s="84"/>
      <c r="AD1" s="84"/>
    </row>
    <row r="2" spans="1:30" ht="15.75" customHeight="1" thickBot="1">
      <c r="A2" s="467"/>
      <c r="B2" s="534"/>
      <c r="C2" s="535"/>
      <c r="D2" s="535"/>
      <c r="E2" s="535"/>
      <c r="F2" s="535"/>
      <c r="G2" s="535"/>
      <c r="H2" s="535"/>
      <c r="I2" s="536"/>
      <c r="J2" s="572" t="s">
        <v>34</v>
      </c>
      <c r="K2" s="540"/>
      <c r="L2" s="538"/>
      <c r="M2" s="121"/>
      <c r="N2" s="121"/>
      <c r="O2" s="84"/>
      <c r="P2" s="84"/>
      <c r="Q2" s="84"/>
      <c r="R2" s="84"/>
      <c r="S2" s="84"/>
      <c r="T2" s="84"/>
      <c r="U2" s="84"/>
      <c r="V2" s="84"/>
      <c r="W2" s="84"/>
      <c r="X2" s="84"/>
      <c r="Y2" s="84"/>
      <c r="Z2" s="84"/>
      <c r="AA2" s="84"/>
      <c r="AB2" s="84"/>
      <c r="AC2" s="84"/>
      <c r="AD2" s="84"/>
    </row>
    <row r="3" spans="1:30" ht="41.25" customHeight="1" thickBot="1">
      <c r="A3" s="84"/>
      <c r="B3" s="585" t="s">
        <v>285</v>
      </c>
      <c r="C3" s="540"/>
      <c r="D3" s="540"/>
      <c r="E3" s="540"/>
      <c r="F3" s="540"/>
      <c r="G3" s="540"/>
      <c r="H3" s="540"/>
      <c r="I3" s="538"/>
      <c r="J3" s="573" t="s">
        <v>325</v>
      </c>
      <c r="K3" s="540"/>
      <c r="L3" s="538"/>
      <c r="M3" s="121"/>
      <c r="N3" s="121"/>
      <c r="O3" s="84"/>
      <c r="P3" s="84"/>
      <c r="Q3" s="84"/>
      <c r="R3" s="84"/>
      <c r="S3" s="84"/>
      <c r="T3" s="84"/>
      <c r="U3" s="84"/>
      <c r="V3" s="84"/>
      <c r="W3" s="84"/>
      <c r="X3" s="84"/>
      <c r="Y3" s="84"/>
      <c r="Z3" s="84"/>
      <c r="AA3" s="84"/>
      <c r="AB3" s="84"/>
      <c r="AC3" s="84"/>
      <c r="AD3" s="84"/>
    </row>
    <row r="4" spans="1:30" ht="21" thickBot="1">
      <c r="A4" s="577" t="s">
        <v>286</v>
      </c>
      <c r="B4" s="579" t="s">
        <v>287</v>
      </c>
      <c r="C4" s="540"/>
      <c r="D4" s="540"/>
      <c r="E4" s="540"/>
      <c r="F4" s="540"/>
      <c r="G4" s="540"/>
      <c r="H4" s="540"/>
      <c r="I4" s="540"/>
      <c r="J4" s="540"/>
      <c r="K4" s="540"/>
      <c r="L4" s="538"/>
      <c r="M4" s="121"/>
      <c r="N4" s="121"/>
      <c r="O4" s="84"/>
      <c r="P4" s="84"/>
      <c r="Q4" s="84"/>
      <c r="R4" s="84"/>
      <c r="S4" s="84"/>
      <c r="T4" s="84"/>
      <c r="U4" s="84"/>
      <c r="V4" s="84"/>
      <c r="W4" s="84"/>
      <c r="X4" s="84"/>
      <c r="Y4" s="84"/>
      <c r="Z4" s="84"/>
      <c r="AA4" s="84"/>
      <c r="AB4" s="84"/>
      <c r="AC4" s="84"/>
      <c r="AD4" s="84"/>
    </row>
    <row r="5" spans="1:30" ht="142.5" thickBot="1">
      <c r="A5" s="578"/>
      <c r="B5" s="580" t="s">
        <v>234</v>
      </c>
      <c r="C5" s="581"/>
      <c r="D5" s="116" t="s">
        <v>288</v>
      </c>
      <c r="E5" s="116" t="s">
        <v>289</v>
      </c>
      <c r="F5" s="117" t="s">
        <v>290</v>
      </c>
      <c r="G5" s="116" t="s">
        <v>37</v>
      </c>
      <c r="H5" s="116" t="s">
        <v>393</v>
      </c>
      <c r="I5" s="116" t="s">
        <v>291</v>
      </c>
      <c r="J5" s="118" t="s">
        <v>479</v>
      </c>
      <c r="K5" s="224" t="s">
        <v>38</v>
      </c>
      <c r="L5" s="119" t="s">
        <v>480</v>
      </c>
      <c r="M5" s="20" t="s">
        <v>482</v>
      </c>
      <c r="N5" s="20" t="s">
        <v>475</v>
      </c>
      <c r="O5" s="63" t="s">
        <v>566</v>
      </c>
      <c r="P5" s="63" t="s">
        <v>475</v>
      </c>
      <c r="Q5" s="63" t="s">
        <v>1258</v>
      </c>
      <c r="R5" s="63" t="s">
        <v>38</v>
      </c>
      <c r="S5" s="64" t="s">
        <v>483</v>
      </c>
      <c r="T5" s="64" t="s">
        <v>484</v>
      </c>
      <c r="U5" s="64" t="s">
        <v>485</v>
      </c>
      <c r="V5" s="64" t="s">
        <v>486</v>
      </c>
      <c r="W5" s="84"/>
      <c r="X5" s="84"/>
      <c r="Y5" s="84"/>
      <c r="Z5" s="84"/>
      <c r="AA5" s="84"/>
      <c r="AB5" s="84"/>
      <c r="AC5" s="84"/>
      <c r="AD5" s="84"/>
    </row>
    <row r="6" spans="1:30" s="123" customFormat="1" ht="76.5" customHeight="1" thickBot="1">
      <c r="A6" s="582" t="s">
        <v>292</v>
      </c>
      <c r="B6" s="126" t="s">
        <v>3</v>
      </c>
      <c r="C6" s="127" t="s">
        <v>439</v>
      </c>
      <c r="D6" s="127" t="s">
        <v>293</v>
      </c>
      <c r="E6" s="127" t="s">
        <v>440</v>
      </c>
      <c r="F6" s="127" t="s">
        <v>441</v>
      </c>
      <c r="G6" s="127" t="s">
        <v>294</v>
      </c>
      <c r="H6" s="127" t="s">
        <v>421</v>
      </c>
      <c r="I6" s="128">
        <v>44530</v>
      </c>
      <c r="J6" s="278" t="s">
        <v>1212</v>
      </c>
      <c r="K6" s="278" t="s">
        <v>1213</v>
      </c>
      <c r="L6" s="279" t="s">
        <v>1154</v>
      </c>
      <c r="M6" s="282" t="s">
        <v>1235</v>
      </c>
      <c r="N6" s="27" t="s">
        <v>1236</v>
      </c>
      <c r="O6" s="129" t="s">
        <v>844</v>
      </c>
      <c r="P6" s="130" t="s">
        <v>845</v>
      </c>
      <c r="Q6" s="27" t="s">
        <v>1259</v>
      </c>
      <c r="R6" s="27" t="s">
        <v>1260</v>
      </c>
      <c r="S6" s="34">
        <v>0.4</v>
      </c>
      <c r="T6" s="34">
        <v>0.4</v>
      </c>
      <c r="U6" s="34">
        <v>0.15</v>
      </c>
      <c r="V6" s="131">
        <f>+S6+T6+U6</f>
        <v>0.95000000000000007</v>
      </c>
      <c r="W6" s="132"/>
      <c r="X6" s="132"/>
      <c r="Y6" s="132"/>
      <c r="Z6" s="132"/>
      <c r="AA6" s="132"/>
      <c r="AB6" s="132"/>
      <c r="AC6" s="132"/>
      <c r="AD6" s="132"/>
    </row>
    <row r="7" spans="1:30" s="123" customFormat="1" ht="113.25" customHeight="1" thickBot="1">
      <c r="A7" s="575"/>
      <c r="B7" s="126">
        <v>1.2</v>
      </c>
      <c r="C7" s="127" t="s">
        <v>442</v>
      </c>
      <c r="D7" s="127" t="s">
        <v>443</v>
      </c>
      <c r="E7" s="127" t="s">
        <v>295</v>
      </c>
      <c r="F7" s="127" t="s">
        <v>296</v>
      </c>
      <c r="G7" s="127" t="s">
        <v>294</v>
      </c>
      <c r="H7" s="127" t="s">
        <v>421</v>
      </c>
      <c r="I7" s="128">
        <v>44530</v>
      </c>
      <c r="J7" s="278" t="s">
        <v>1214</v>
      </c>
      <c r="K7" s="278" t="s">
        <v>1215</v>
      </c>
      <c r="L7" s="279" t="s">
        <v>1154</v>
      </c>
      <c r="M7" s="27" t="s">
        <v>1237</v>
      </c>
      <c r="N7" s="283" t="s">
        <v>1238</v>
      </c>
      <c r="O7" s="129" t="s">
        <v>846</v>
      </c>
      <c r="P7" s="130" t="s">
        <v>845</v>
      </c>
      <c r="Q7" s="27" t="s">
        <v>1261</v>
      </c>
      <c r="R7" s="27" t="s">
        <v>1260</v>
      </c>
      <c r="S7" s="34">
        <v>0.4</v>
      </c>
      <c r="T7" s="34">
        <v>0.4</v>
      </c>
      <c r="U7" s="34">
        <v>0.15</v>
      </c>
      <c r="V7" s="131">
        <f t="shared" ref="V7:V18" si="0">+S7+T7+U7</f>
        <v>0.95000000000000007</v>
      </c>
      <c r="W7" s="132"/>
      <c r="X7" s="132"/>
      <c r="Y7" s="132"/>
      <c r="Z7" s="132"/>
      <c r="AA7" s="132"/>
      <c r="AB7" s="132"/>
      <c r="AC7" s="132"/>
      <c r="AD7" s="132"/>
    </row>
    <row r="8" spans="1:30" s="123" customFormat="1" ht="125.25" customHeight="1" thickBot="1">
      <c r="A8" s="575"/>
      <c r="B8" s="133">
        <v>1.3</v>
      </c>
      <c r="C8" s="127" t="s">
        <v>444</v>
      </c>
      <c r="D8" s="127" t="s">
        <v>445</v>
      </c>
      <c r="E8" s="127" t="s">
        <v>446</v>
      </c>
      <c r="F8" s="127" t="s">
        <v>297</v>
      </c>
      <c r="G8" s="127" t="s">
        <v>294</v>
      </c>
      <c r="H8" s="127" t="s">
        <v>421</v>
      </c>
      <c r="I8" s="128">
        <v>44377</v>
      </c>
      <c r="J8" s="278" t="s">
        <v>1216</v>
      </c>
      <c r="K8" s="278" t="s">
        <v>1217</v>
      </c>
      <c r="L8" s="279" t="s">
        <v>1154</v>
      </c>
      <c r="M8" s="27" t="s">
        <v>1239</v>
      </c>
      <c r="N8" s="27" t="s">
        <v>1240</v>
      </c>
      <c r="O8" s="129" t="s">
        <v>847</v>
      </c>
      <c r="P8" s="130" t="s">
        <v>848</v>
      </c>
      <c r="Q8" s="27" t="s">
        <v>1262</v>
      </c>
      <c r="R8" s="27" t="s">
        <v>1263</v>
      </c>
      <c r="S8" s="34">
        <v>0.3</v>
      </c>
      <c r="T8" s="34">
        <v>0.4</v>
      </c>
      <c r="U8" s="34">
        <v>0.3</v>
      </c>
      <c r="V8" s="131">
        <f t="shared" si="0"/>
        <v>1</v>
      </c>
      <c r="W8" s="132"/>
      <c r="X8" s="132"/>
      <c r="Y8" s="132"/>
      <c r="Z8" s="132"/>
      <c r="AA8" s="132"/>
      <c r="AB8" s="132"/>
      <c r="AC8" s="132"/>
      <c r="AD8" s="132"/>
    </row>
    <row r="9" spans="1:30" s="123" customFormat="1" ht="130.5" customHeight="1" thickBot="1">
      <c r="A9" s="583" t="s">
        <v>298</v>
      </c>
      <c r="B9" s="126" t="s">
        <v>5</v>
      </c>
      <c r="C9" s="127" t="s">
        <v>409</v>
      </c>
      <c r="D9" s="127" t="s">
        <v>447</v>
      </c>
      <c r="E9" s="127" t="s">
        <v>448</v>
      </c>
      <c r="F9" s="127" t="s">
        <v>410</v>
      </c>
      <c r="G9" s="127" t="s">
        <v>299</v>
      </c>
      <c r="H9" s="127" t="s">
        <v>218</v>
      </c>
      <c r="I9" s="128">
        <v>44530</v>
      </c>
      <c r="J9" s="280" t="s">
        <v>1218</v>
      </c>
      <c r="K9" s="280" t="s">
        <v>1219</v>
      </c>
      <c r="L9" s="281" t="s">
        <v>1154</v>
      </c>
      <c r="M9" s="27" t="s">
        <v>1241</v>
      </c>
      <c r="N9" s="29" t="s">
        <v>1242</v>
      </c>
      <c r="O9" s="130" t="s">
        <v>849</v>
      </c>
      <c r="P9" s="130" t="s">
        <v>850</v>
      </c>
      <c r="Q9" s="27" t="s">
        <v>1264</v>
      </c>
      <c r="R9" s="27" t="s">
        <v>1265</v>
      </c>
      <c r="S9" s="34">
        <v>0.4</v>
      </c>
      <c r="T9" s="34">
        <v>0.2</v>
      </c>
      <c r="U9" s="34">
        <v>0.4</v>
      </c>
      <c r="V9" s="131">
        <f t="shared" si="0"/>
        <v>1</v>
      </c>
      <c r="W9" s="132"/>
      <c r="X9" s="132"/>
      <c r="Y9" s="132"/>
      <c r="Z9" s="132"/>
      <c r="AA9" s="132"/>
      <c r="AB9" s="132"/>
      <c r="AC9" s="132"/>
      <c r="AD9" s="132"/>
    </row>
    <row r="10" spans="1:30" s="123" customFormat="1" ht="87.75" customHeight="1" thickBot="1">
      <c r="A10" s="575"/>
      <c r="B10" s="133" t="s">
        <v>6</v>
      </c>
      <c r="C10" s="127" t="s">
        <v>449</v>
      </c>
      <c r="D10" s="127" t="s">
        <v>450</v>
      </c>
      <c r="E10" s="127" t="s">
        <v>300</v>
      </c>
      <c r="F10" s="127" t="s">
        <v>451</v>
      </c>
      <c r="G10" s="127" t="s">
        <v>302</v>
      </c>
      <c r="H10" s="127" t="s">
        <v>421</v>
      </c>
      <c r="I10" s="128">
        <v>44530</v>
      </c>
      <c r="J10" s="278" t="s">
        <v>851</v>
      </c>
      <c r="K10" s="278" t="s">
        <v>1215</v>
      </c>
      <c r="L10" s="279" t="s">
        <v>1154</v>
      </c>
      <c r="M10" s="27" t="s">
        <v>1243</v>
      </c>
      <c r="N10" s="27" t="s">
        <v>1244</v>
      </c>
      <c r="O10" s="129" t="s">
        <v>852</v>
      </c>
      <c r="P10" s="130" t="s">
        <v>853</v>
      </c>
      <c r="Q10" s="27" t="s">
        <v>1266</v>
      </c>
      <c r="R10" s="27" t="s">
        <v>1267</v>
      </c>
      <c r="S10" s="34">
        <v>0.3</v>
      </c>
      <c r="T10" s="34">
        <v>0</v>
      </c>
      <c r="U10" s="34">
        <v>0.7</v>
      </c>
      <c r="V10" s="131">
        <f t="shared" si="0"/>
        <v>1</v>
      </c>
      <c r="W10" s="132"/>
      <c r="X10" s="132"/>
      <c r="Y10" s="132"/>
      <c r="Z10" s="132"/>
      <c r="AA10" s="132"/>
      <c r="AB10" s="132"/>
      <c r="AC10" s="132"/>
      <c r="AD10" s="132"/>
    </row>
    <row r="11" spans="1:30" s="123" customFormat="1" ht="68.25" customHeight="1" thickBot="1">
      <c r="A11" s="575"/>
      <c r="B11" s="133" t="s">
        <v>7</v>
      </c>
      <c r="C11" s="127" t="s">
        <v>411</v>
      </c>
      <c r="D11" s="127" t="s">
        <v>452</v>
      </c>
      <c r="E11" s="127" t="s">
        <v>412</v>
      </c>
      <c r="F11" s="127" t="s">
        <v>301</v>
      </c>
      <c r="G11" s="127" t="s">
        <v>294</v>
      </c>
      <c r="H11" s="127" t="s">
        <v>421</v>
      </c>
      <c r="I11" s="128">
        <v>44530</v>
      </c>
      <c r="J11" s="278" t="s">
        <v>1220</v>
      </c>
      <c r="K11" s="278" t="s">
        <v>1221</v>
      </c>
      <c r="L11" s="279" t="s">
        <v>1154</v>
      </c>
      <c r="M11" s="27" t="s">
        <v>1245</v>
      </c>
      <c r="N11" s="283" t="s">
        <v>218</v>
      </c>
      <c r="O11" s="129" t="s">
        <v>854</v>
      </c>
      <c r="P11" s="130" t="s">
        <v>855</v>
      </c>
      <c r="Q11" s="27" t="s">
        <v>1268</v>
      </c>
      <c r="R11" s="27" t="s">
        <v>1269</v>
      </c>
      <c r="S11" s="34">
        <v>0</v>
      </c>
      <c r="T11" s="34">
        <v>0.4</v>
      </c>
      <c r="U11" s="34">
        <v>0.6</v>
      </c>
      <c r="V11" s="131">
        <f t="shared" si="0"/>
        <v>1</v>
      </c>
      <c r="W11" s="132"/>
      <c r="X11" s="132"/>
      <c r="Y11" s="132"/>
      <c r="Z11" s="132"/>
      <c r="AA11" s="132"/>
      <c r="AB11" s="132"/>
      <c r="AC11" s="132"/>
      <c r="AD11" s="132"/>
    </row>
    <row r="12" spans="1:30" s="123" customFormat="1" ht="59.25" customHeight="1" thickBot="1">
      <c r="A12" s="575"/>
      <c r="B12" s="133" t="s">
        <v>239</v>
      </c>
      <c r="C12" s="127" t="s">
        <v>413</v>
      </c>
      <c r="D12" s="127" t="s">
        <v>453</v>
      </c>
      <c r="E12" s="127" t="s">
        <v>454</v>
      </c>
      <c r="F12" s="127" t="s">
        <v>303</v>
      </c>
      <c r="G12" s="127" t="s">
        <v>304</v>
      </c>
      <c r="H12" s="127" t="s">
        <v>218</v>
      </c>
      <c r="I12" s="128">
        <v>44530</v>
      </c>
      <c r="J12" s="278" t="s">
        <v>856</v>
      </c>
      <c r="K12" s="278" t="s">
        <v>1222</v>
      </c>
      <c r="L12" s="279" t="s">
        <v>1154</v>
      </c>
      <c r="M12" s="27" t="s">
        <v>1246</v>
      </c>
      <c r="N12" s="30" t="s">
        <v>1247</v>
      </c>
      <c r="O12" s="129" t="s">
        <v>857</v>
      </c>
      <c r="P12" s="130" t="s">
        <v>858</v>
      </c>
      <c r="Q12" s="285" t="s">
        <v>1270</v>
      </c>
      <c r="R12" s="283" t="s">
        <v>1271</v>
      </c>
      <c r="S12" s="34">
        <v>0.3</v>
      </c>
      <c r="T12" s="34">
        <v>0.3</v>
      </c>
      <c r="U12" s="34">
        <v>0</v>
      </c>
      <c r="V12" s="131">
        <f t="shared" si="0"/>
        <v>0.6</v>
      </c>
      <c r="W12" s="132"/>
      <c r="X12" s="132"/>
      <c r="Y12" s="132"/>
      <c r="Z12" s="132"/>
      <c r="AA12" s="132"/>
      <c r="AB12" s="132"/>
      <c r="AC12" s="132"/>
      <c r="AD12" s="132"/>
    </row>
    <row r="13" spans="1:30" s="123" customFormat="1" ht="64.5" customHeight="1" thickBot="1">
      <c r="A13" s="575"/>
      <c r="B13" s="133" t="s">
        <v>246</v>
      </c>
      <c r="C13" s="127" t="s">
        <v>455</v>
      </c>
      <c r="D13" s="127" t="s">
        <v>456</v>
      </c>
      <c r="E13" s="127" t="s">
        <v>414</v>
      </c>
      <c r="F13" s="127" t="s">
        <v>457</v>
      </c>
      <c r="G13" s="127" t="s">
        <v>294</v>
      </c>
      <c r="H13" s="127" t="s">
        <v>218</v>
      </c>
      <c r="I13" s="128">
        <v>44540</v>
      </c>
      <c r="J13" s="278" t="s">
        <v>1223</v>
      </c>
      <c r="K13" s="278" t="s">
        <v>1224</v>
      </c>
      <c r="L13" s="279" t="s">
        <v>1154</v>
      </c>
      <c r="M13" s="27" t="s">
        <v>1248</v>
      </c>
      <c r="N13" s="284" t="s">
        <v>1249</v>
      </c>
      <c r="O13" s="129" t="s">
        <v>859</v>
      </c>
      <c r="P13" s="134" t="s">
        <v>860</v>
      </c>
      <c r="Q13" s="27" t="s">
        <v>1272</v>
      </c>
      <c r="R13" s="27" t="s">
        <v>1273</v>
      </c>
      <c r="S13" s="34">
        <v>0.3</v>
      </c>
      <c r="T13" s="34">
        <v>0.3</v>
      </c>
      <c r="U13" s="34">
        <v>0.4</v>
      </c>
      <c r="V13" s="131">
        <f t="shared" si="0"/>
        <v>1</v>
      </c>
      <c r="W13" s="132"/>
      <c r="X13" s="132"/>
      <c r="Y13" s="132"/>
      <c r="Z13" s="132"/>
      <c r="AA13" s="132"/>
      <c r="AB13" s="132"/>
      <c r="AC13" s="132"/>
      <c r="AD13" s="132"/>
    </row>
    <row r="14" spans="1:30" s="123" customFormat="1" ht="62.25" customHeight="1" thickBot="1">
      <c r="A14" s="575"/>
      <c r="B14" s="133" t="s">
        <v>398</v>
      </c>
      <c r="C14" s="127" t="s">
        <v>458</v>
      </c>
      <c r="D14" s="127" t="s">
        <v>415</v>
      </c>
      <c r="E14" s="127" t="s">
        <v>459</v>
      </c>
      <c r="F14" s="127" t="s">
        <v>416</v>
      </c>
      <c r="G14" s="127" t="s">
        <v>294</v>
      </c>
      <c r="H14" s="127" t="s">
        <v>421</v>
      </c>
      <c r="I14" s="128">
        <v>44530</v>
      </c>
      <c r="J14" s="278" t="s">
        <v>1225</v>
      </c>
      <c r="K14" s="278" t="s">
        <v>1226</v>
      </c>
      <c r="L14" s="279" t="s">
        <v>1154</v>
      </c>
      <c r="M14" s="27" t="s">
        <v>1250</v>
      </c>
      <c r="N14" s="27" t="s">
        <v>1251</v>
      </c>
      <c r="O14" s="130" t="s">
        <v>861</v>
      </c>
      <c r="P14" s="134" t="s">
        <v>862</v>
      </c>
      <c r="Q14" s="27" t="s">
        <v>1274</v>
      </c>
      <c r="R14" s="283" t="s">
        <v>1275</v>
      </c>
      <c r="S14" s="34">
        <v>0.3</v>
      </c>
      <c r="T14" s="34">
        <v>0</v>
      </c>
      <c r="U14" s="34">
        <v>0</v>
      </c>
      <c r="V14" s="131">
        <f t="shared" si="0"/>
        <v>0.3</v>
      </c>
      <c r="W14" s="132"/>
      <c r="X14" s="132"/>
      <c r="Y14" s="132"/>
      <c r="Z14" s="132"/>
      <c r="AA14" s="132"/>
      <c r="AB14" s="132"/>
      <c r="AC14" s="132"/>
      <c r="AD14" s="132"/>
    </row>
    <row r="15" spans="1:30" s="123" customFormat="1" ht="98.25" customHeight="1" thickBot="1">
      <c r="A15" s="576"/>
      <c r="B15" s="133" t="s">
        <v>417</v>
      </c>
      <c r="C15" s="127" t="s">
        <v>460</v>
      </c>
      <c r="D15" s="135" t="s">
        <v>863</v>
      </c>
      <c r="E15" s="127" t="s">
        <v>418</v>
      </c>
      <c r="F15" s="127" t="s">
        <v>461</v>
      </c>
      <c r="G15" s="127" t="s">
        <v>419</v>
      </c>
      <c r="H15" s="127" t="s">
        <v>218</v>
      </c>
      <c r="I15" s="128">
        <v>44530</v>
      </c>
      <c r="J15" s="278" t="s">
        <v>1227</v>
      </c>
      <c r="K15" s="278" t="s">
        <v>1228</v>
      </c>
      <c r="L15" s="279" t="s">
        <v>1154</v>
      </c>
      <c r="M15" s="27" t="s">
        <v>1252</v>
      </c>
      <c r="N15" s="27" t="s">
        <v>1253</v>
      </c>
      <c r="O15" s="130" t="s">
        <v>849</v>
      </c>
      <c r="P15" s="130" t="s">
        <v>850</v>
      </c>
      <c r="Q15" s="27" t="s">
        <v>1276</v>
      </c>
      <c r="R15" s="27" t="s">
        <v>1277</v>
      </c>
      <c r="S15" s="34">
        <v>0.4</v>
      </c>
      <c r="T15" s="34">
        <v>0.4</v>
      </c>
      <c r="U15" s="34">
        <v>0.2</v>
      </c>
      <c r="V15" s="131">
        <f t="shared" si="0"/>
        <v>1</v>
      </c>
      <c r="W15" s="132"/>
      <c r="X15" s="132"/>
      <c r="Y15" s="132"/>
      <c r="Z15" s="132"/>
      <c r="AA15" s="132"/>
      <c r="AB15" s="132"/>
      <c r="AC15" s="132"/>
      <c r="AD15" s="132"/>
    </row>
    <row r="16" spans="1:30" s="123" customFormat="1" ht="315.75" thickBot="1">
      <c r="A16" s="574" t="s">
        <v>305</v>
      </c>
      <c r="B16" s="126" t="s">
        <v>8</v>
      </c>
      <c r="C16" s="127" t="s">
        <v>306</v>
      </c>
      <c r="D16" s="127" t="s">
        <v>462</v>
      </c>
      <c r="E16" s="127" t="s">
        <v>307</v>
      </c>
      <c r="F16" s="127" t="s">
        <v>308</v>
      </c>
      <c r="G16" s="127" t="s">
        <v>294</v>
      </c>
      <c r="H16" s="127" t="s">
        <v>218</v>
      </c>
      <c r="I16" s="128">
        <v>44377</v>
      </c>
      <c r="J16" s="278" t="s">
        <v>1229</v>
      </c>
      <c r="K16" s="278" t="s">
        <v>1230</v>
      </c>
      <c r="L16" s="279" t="s">
        <v>1154</v>
      </c>
      <c r="M16" s="27" t="s">
        <v>1254</v>
      </c>
      <c r="N16" s="27" t="s">
        <v>1255</v>
      </c>
      <c r="O16" s="130" t="s">
        <v>864</v>
      </c>
      <c r="P16" s="130" t="s">
        <v>865</v>
      </c>
      <c r="Q16" s="27" t="s">
        <v>1278</v>
      </c>
      <c r="R16" s="283" t="s">
        <v>1279</v>
      </c>
      <c r="S16" s="34">
        <v>0.5</v>
      </c>
      <c r="T16" s="34">
        <v>0.5</v>
      </c>
      <c r="U16" s="34">
        <v>0</v>
      </c>
      <c r="V16" s="131">
        <f t="shared" si="0"/>
        <v>1</v>
      </c>
      <c r="W16" s="132"/>
      <c r="X16" s="132"/>
      <c r="Y16" s="132"/>
      <c r="Z16" s="132"/>
      <c r="AA16" s="132"/>
      <c r="AB16" s="132"/>
      <c r="AC16" s="132"/>
      <c r="AD16" s="132"/>
    </row>
    <row r="17" spans="1:30" s="123" customFormat="1" ht="105.75" thickBot="1">
      <c r="A17" s="575"/>
      <c r="B17" s="133" t="s">
        <v>17</v>
      </c>
      <c r="C17" s="127" t="s">
        <v>309</v>
      </c>
      <c r="D17" s="127" t="s">
        <v>463</v>
      </c>
      <c r="E17" s="127" t="s">
        <v>310</v>
      </c>
      <c r="F17" s="127" t="s">
        <v>464</v>
      </c>
      <c r="G17" s="127" t="s">
        <v>294</v>
      </c>
      <c r="H17" s="127" t="s">
        <v>218</v>
      </c>
      <c r="I17" s="128">
        <v>44560</v>
      </c>
      <c r="J17" s="278" t="s">
        <v>1231</v>
      </c>
      <c r="K17" s="278" t="s">
        <v>1232</v>
      </c>
      <c r="L17" s="279" t="s">
        <v>1154</v>
      </c>
      <c r="M17" s="27" t="s">
        <v>1256</v>
      </c>
      <c r="N17" s="283" t="s">
        <v>218</v>
      </c>
      <c r="O17" s="129" t="s">
        <v>866</v>
      </c>
      <c r="P17" s="130" t="s">
        <v>867</v>
      </c>
      <c r="Q17" s="27" t="s">
        <v>1280</v>
      </c>
      <c r="R17" s="283" t="s">
        <v>1271</v>
      </c>
      <c r="S17" s="34">
        <v>0</v>
      </c>
      <c r="T17" s="34">
        <v>1</v>
      </c>
      <c r="U17" s="34">
        <v>0</v>
      </c>
      <c r="V17" s="131">
        <f t="shared" si="0"/>
        <v>1</v>
      </c>
      <c r="W17" s="132"/>
      <c r="X17" s="132"/>
      <c r="Y17" s="132"/>
      <c r="Z17" s="132"/>
      <c r="AA17" s="132"/>
      <c r="AB17" s="132"/>
      <c r="AC17" s="132"/>
      <c r="AD17" s="132"/>
    </row>
    <row r="18" spans="1:30" s="123" customFormat="1" ht="330.75" thickBot="1">
      <c r="A18" s="576"/>
      <c r="B18" s="133" t="s">
        <v>420</v>
      </c>
      <c r="C18" s="127" t="s">
        <v>465</v>
      </c>
      <c r="D18" s="127" t="s">
        <v>466</v>
      </c>
      <c r="E18" s="127" t="s">
        <v>310</v>
      </c>
      <c r="F18" s="127" t="s">
        <v>467</v>
      </c>
      <c r="G18" s="127" t="s">
        <v>294</v>
      </c>
      <c r="H18" s="127" t="s">
        <v>421</v>
      </c>
      <c r="I18" s="128">
        <v>44560</v>
      </c>
      <c r="J18" s="278" t="s">
        <v>1233</v>
      </c>
      <c r="K18" s="278" t="s">
        <v>1234</v>
      </c>
      <c r="L18" s="279" t="s">
        <v>1154</v>
      </c>
      <c r="M18" s="27" t="s">
        <v>1257</v>
      </c>
      <c r="N18" s="283" t="s">
        <v>218</v>
      </c>
      <c r="O18" s="129" t="s">
        <v>868</v>
      </c>
      <c r="P18" s="130" t="s">
        <v>869</v>
      </c>
      <c r="Q18" s="27" t="s">
        <v>1281</v>
      </c>
      <c r="R18" s="27" t="s">
        <v>1282</v>
      </c>
      <c r="S18" s="34">
        <v>0</v>
      </c>
      <c r="T18" s="34">
        <v>0.3</v>
      </c>
      <c r="U18" s="34">
        <v>0.3</v>
      </c>
      <c r="V18" s="131">
        <f t="shared" si="0"/>
        <v>0.6</v>
      </c>
      <c r="W18" s="132"/>
      <c r="X18" s="132"/>
      <c r="Y18" s="132"/>
      <c r="Z18" s="132"/>
      <c r="AA18" s="132"/>
      <c r="AB18" s="132"/>
      <c r="AC18" s="132"/>
      <c r="AD18" s="132"/>
    </row>
    <row r="19" spans="1:30" ht="45.75" customHeight="1">
      <c r="A19" s="120"/>
      <c r="B19" s="120"/>
      <c r="C19" s="120"/>
      <c r="D19" s="120"/>
      <c r="E19" s="120"/>
      <c r="F19" s="120"/>
      <c r="G19" s="120"/>
      <c r="H19" s="120"/>
      <c r="I19" s="120"/>
      <c r="J19" s="120"/>
      <c r="K19" s="120"/>
      <c r="L19" s="120"/>
      <c r="M19" s="120"/>
      <c r="N19" s="120"/>
      <c r="O19" s="155"/>
      <c r="P19" s="152" t="s">
        <v>793</v>
      </c>
      <c r="Q19" s="152"/>
      <c r="R19" s="152"/>
      <c r="S19" s="153">
        <f>AVERAGE(S6:S18)</f>
        <v>0.27692307692307688</v>
      </c>
      <c r="T19" s="153">
        <f>AVERAGE(T6:T18)</f>
        <v>0.35384615384615381</v>
      </c>
      <c r="U19" s="154">
        <f>AVERAGE(U6:U18)</f>
        <v>0.24615384615384614</v>
      </c>
      <c r="V19" s="153">
        <f>AVERAGE(V6:V18)</f>
        <v>0.87692307692307692</v>
      </c>
      <c r="W19" s="84"/>
      <c r="X19" s="84"/>
      <c r="Y19" s="84"/>
      <c r="Z19" s="84"/>
      <c r="AA19" s="84"/>
      <c r="AB19" s="84"/>
      <c r="AC19" s="84"/>
      <c r="AD19" s="84"/>
    </row>
    <row r="20" spans="1:30">
      <c r="A20" s="120"/>
      <c r="B20" s="120"/>
      <c r="C20" s="120"/>
      <c r="D20" s="120"/>
      <c r="E20" s="120"/>
      <c r="F20" s="120"/>
      <c r="G20" s="120"/>
      <c r="H20" s="120"/>
      <c r="I20" s="120"/>
      <c r="J20" s="120"/>
      <c r="K20" s="120"/>
      <c r="L20" s="120"/>
      <c r="M20" s="120"/>
      <c r="N20" s="120"/>
      <c r="O20" s="84"/>
      <c r="P20" s="84"/>
      <c r="Q20" s="84"/>
      <c r="R20" s="84"/>
      <c r="S20" s="84"/>
      <c r="T20" s="84"/>
      <c r="U20" s="84"/>
      <c r="V20" s="84"/>
      <c r="W20" s="84"/>
      <c r="X20" s="84"/>
      <c r="Y20" s="84"/>
      <c r="Z20" s="84"/>
      <c r="AA20" s="84"/>
      <c r="AB20" s="84"/>
      <c r="AC20" s="84"/>
      <c r="AD20" s="84"/>
    </row>
    <row r="21" spans="1:30" ht="15.75" customHeight="1">
      <c r="A21" s="120"/>
      <c r="B21" s="120"/>
      <c r="C21" s="120"/>
      <c r="D21" s="120"/>
      <c r="E21" s="120"/>
      <c r="F21" s="120"/>
      <c r="G21" s="120"/>
      <c r="H21" s="120"/>
      <c r="I21" s="120"/>
      <c r="J21" s="120"/>
      <c r="K21" s="120"/>
      <c r="L21" s="120"/>
      <c r="M21" s="120"/>
      <c r="N21" s="120"/>
      <c r="O21" s="84"/>
      <c r="P21" s="84"/>
      <c r="Q21" s="84"/>
      <c r="R21" s="84"/>
      <c r="S21" s="84"/>
      <c r="T21" s="84"/>
      <c r="U21" s="84"/>
      <c r="V21" s="84"/>
      <c r="W21" s="84"/>
      <c r="X21" s="84"/>
      <c r="Y21" s="84"/>
      <c r="Z21" s="84"/>
      <c r="AA21" s="84"/>
      <c r="AB21" s="84"/>
      <c r="AC21" s="84"/>
      <c r="AD21" s="84"/>
    </row>
    <row r="22" spans="1:30" ht="15.7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row>
    <row r="23" spans="1:30" ht="15.75"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row>
    <row r="24" spans="1:30" ht="15.75"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row>
    <row r="25" spans="1:30" ht="15.7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row>
    <row r="26" spans="1:30"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row>
    <row r="27" spans="1:30" ht="15.75"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row>
    <row r="28" spans="1:30" ht="15.75"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row>
    <row r="29" spans="1:30" ht="15.75"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row>
    <row r="30" spans="1:30" ht="15.75"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row>
    <row r="31" spans="1:30" ht="15.75"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row>
    <row r="32" spans="1:30" ht="15.75"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row>
    <row r="33" spans="1:30" ht="15.75"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row>
    <row r="34" spans="1:30" ht="15.75"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row>
    <row r="35" spans="1:30" ht="15.7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row>
    <row r="36" spans="1:30" ht="15.75" customHeight="1">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row>
    <row r="37" spans="1:30" ht="15.75"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row>
    <row r="38" spans="1:30" ht="15.75"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row>
    <row r="39" spans="1:30" ht="15.75" customHeight="1">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row>
    <row r="40" spans="1:30" ht="15.75" customHeight="1">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1:30" ht="15.7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row>
    <row r="42" spans="1:30" ht="15.75"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row>
    <row r="43" spans="1:30" ht="15.7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row>
    <row r="44" spans="1:30" ht="15.7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row>
    <row r="45" spans="1:30" ht="15.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row>
    <row r="46" spans="1:30" ht="15.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row>
    <row r="47" spans="1:30" ht="15.7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row>
    <row r="48" spans="1:30" ht="15.7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row>
    <row r="49" spans="1:30" ht="15.7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row>
    <row r="50" spans="1:30" ht="15.75"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row>
    <row r="51" spans="1:30" ht="15.7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row>
    <row r="52" spans="1:30" ht="15.7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row>
    <row r="53" spans="1:30" ht="15.7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row>
    <row r="54" spans="1:30" ht="15.75" customHeight="1">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row>
    <row r="55" spans="1:30" ht="15.75" customHeight="1">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row>
    <row r="56" spans="1:30" ht="15.75" customHeight="1">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row>
    <row r="57" spans="1:30" ht="15.75"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row>
    <row r="58" spans="1:30" ht="15.75"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row>
    <row r="59" spans="1:30" ht="15.75"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row>
    <row r="60" spans="1:30" ht="15.7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row>
    <row r="61" spans="1:30" ht="15.7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row>
    <row r="62" spans="1:30" ht="15.7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row>
    <row r="63" spans="1:30" ht="15.7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row>
    <row r="64" spans="1:30" ht="15.75" customHeight="1">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row>
    <row r="65" spans="1:30" ht="15.75" customHeight="1">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row>
    <row r="66" spans="1:30" ht="15.75" customHeigh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row>
    <row r="67" spans="1:30" ht="15.75"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row>
    <row r="68" spans="1:30" ht="15.75"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row>
    <row r="69" spans="1:30" ht="15.75"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row>
    <row r="70" spans="1:30" ht="15.75"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row>
    <row r="71" spans="1:30" ht="15.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row>
    <row r="72" spans="1:30" ht="15.75" customHeight="1">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row>
    <row r="73" spans="1:30" ht="15.75"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row>
    <row r="74" spans="1:30" ht="15.75"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row>
    <row r="75" spans="1:30" ht="15.75"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row>
    <row r="76" spans="1:30" ht="15.75" customHeight="1">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row>
    <row r="77" spans="1:30" ht="15.75" customHeight="1">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row>
    <row r="78" spans="1:30" ht="15.75"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row>
    <row r="79" spans="1:30" ht="15.75"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row>
    <row r="80" spans="1:30" ht="15.75"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row>
    <row r="81" spans="1:30" ht="15.75"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row>
    <row r="82" spans="1:30" ht="15.75"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row>
    <row r="83" spans="1:30" ht="15.75" customHeight="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row>
    <row r="84" spans="1:30" ht="15.75"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row>
    <row r="85" spans="1:30" ht="15.75"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row>
    <row r="86" spans="1:30" ht="15.75"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row>
    <row r="87" spans="1:30" ht="15.75" customHeight="1">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row>
    <row r="88" spans="1:30" ht="15.75" customHeight="1">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row>
    <row r="89" spans="1:30" ht="15.75" customHeight="1">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row>
    <row r="90" spans="1:30" ht="15.75" customHeight="1">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row>
    <row r="91" spans="1:30" ht="15.75" customHeight="1">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row>
    <row r="92" spans="1:30" ht="15.75" customHeight="1">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row>
    <row r="93" spans="1:30" ht="15.75" customHeight="1">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row>
    <row r="94" spans="1:30" ht="15.75" customHeight="1">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row>
    <row r="95" spans="1:30" ht="15.7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row>
    <row r="96" spans="1:30" ht="15.75" customHeight="1">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row>
    <row r="97" spans="1:30" ht="15.75" customHeight="1">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row>
    <row r="98" spans="1:30" ht="15.75" customHeight="1">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row>
    <row r="99" spans="1:30" ht="15.75" customHeight="1">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row>
    <row r="100" spans="1:30" ht="15.75" customHeight="1">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row>
    <row r="101" spans="1:30" ht="15.75" customHeight="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row>
    <row r="102" spans="1:30" ht="15.75" customHeight="1">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row>
    <row r="103" spans="1:30" ht="15.75" customHeight="1">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row>
    <row r="104" spans="1:30" ht="15.75" customHeight="1">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row>
    <row r="105" spans="1:30" ht="15.75" customHeight="1">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row>
    <row r="106" spans="1:30" ht="15.75" customHeight="1">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row>
    <row r="107" spans="1:30" ht="15.75" customHeight="1">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row>
    <row r="108" spans="1:30" ht="15.75" customHeight="1">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row>
    <row r="109" spans="1:30" ht="15.75" customHeight="1">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row>
    <row r="110" spans="1:30" ht="15.75" customHeight="1">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row>
    <row r="111" spans="1:30" ht="15.75" customHeight="1">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row>
    <row r="112" spans="1:30" ht="15.75" customHeight="1">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row>
    <row r="113" spans="1:30" ht="15.75" customHeight="1">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row>
    <row r="114" spans="1:30" ht="15.75" customHeight="1">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row>
    <row r="115" spans="1:30" ht="15.75" customHeight="1">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row>
    <row r="116" spans="1:30" ht="15.75" customHeight="1">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row>
    <row r="117" spans="1:30" ht="15.75" customHeight="1">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row>
    <row r="118" spans="1:30" ht="15.75" customHeight="1">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row>
    <row r="119" spans="1:30" ht="15.75" customHeight="1">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row>
    <row r="120" spans="1:30" ht="15.75" customHeight="1">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row>
    <row r="121" spans="1:30" ht="15.75" customHeight="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row>
    <row r="122" spans="1:30" ht="15.75" customHeight="1">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row>
    <row r="123" spans="1:30" ht="15.75" customHeight="1">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row>
    <row r="124" spans="1:30" ht="15.75" customHeight="1">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row>
    <row r="125" spans="1:30" ht="15.75" customHeight="1">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row>
    <row r="126" spans="1:30" ht="15.75" customHeight="1">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row>
    <row r="127" spans="1:30" ht="15.75" customHeight="1">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row>
    <row r="128" spans="1:30" ht="15.75" customHeight="1">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row>
    <row r="129" spans="1:30" ht="15.75" customHeight="1">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row>
    <row r="130" spans="1:30" ht="15.75" customHeight="1">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row>
    <row r="131" spans="1:30" ht="15.75" customHeight="1">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row>
    <row r="132" spans="1:30" ht="15.75" customHeight="1">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row>
    <row r="133" spans="1:30" ht="15.75" customHeight="1">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row>
    <row r="134" spans="1:30" ht="15.75" customHeight="1">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row>
    <row r="135" spans="1:30" ht="15.75" customHeight="1">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row>
    <row r="136" spans="1:30" ht="15.75" customHeight="1">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row>
    <row r="137" spans="1:30" ht="15.75" customHeight="1">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row>
    <row r="138" spans="1:30" ht="15.75" customHeight="1">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row>
    <row r="139" spans="1:30" ht="15.75" customHeight="1">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row>
    <row r="140" spans="1:30" ht="15.75" customHeight="1">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row>
    <row r="141" spans="1:30" ht="15.75" customHeight="1">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row>
    <row r="142" spans="1:30" ht="15.75" customHeight="1">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row>
    <row r="143" spans="1:30" ht="15.75" customHeight="1">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row>
    <row r="144" spans="1:30" ht="15.75" customHeight="1">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row>
    <row r="145" spans="1:30" ht="15.75" customHeight="1">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row>
    <row r="146" spans="1:30" ht="15.75" customHeight="1">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row>
    <row r="147" spans="1:30" ht="15.75" customHeight="1">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row>
    <row r="148" spans="1:30" ht="15.75" customHeight="1">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row>
    <row r="149" spans="1:30" ht="15.75" customHeight="1">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row>
    <row r="150" spans="1:30" ht="15.75" customHeight="1">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row>
    <row r="151" spans="1:30" ht="15.75" customHeight="1">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row>
    <row r="152" spans="1:30" ht="15.75" customHeight="1">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row>
    <row r="153" spans="1:30" ht="15.75" customHeight="1">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row>
    <row r="154" spans="1:30" ht="15.75" customHeight="1">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row>
    <row r="155" spans="1:30" ht="15.75" customHeight="1">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row>
    <row r="156" spans="1:30" ht="15.75" customHeight="1">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row>
    <row r="157" spans="1:30" ht="15.75" customHeight="1">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row>
    <row r="158" spans="1:30" ht="15.75" customHeight="1">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row>
    <row r="159" spans="1:30" ht="15.75" customHeight="1">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row>
    <row r="160" spans="1:30" ht="15.75" customHeight="1">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row>
    <row r="161" spans="1:30" ht="15.75" customHeight="1">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row>
    <row r="162" spans="1:30" ht="15.75" customHeight="1">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row>
    <row r="163" spans="1:30" ht="15.75" customHeight="1">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row>
    <row r="164" spans="1:30" ht="15.75" customHeight="1">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row>
    <row r="165" spans="1:30" ht="15.75" customHeight="1">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row>
    <row r="166" spans="1:30" ht="15.75" customHeight="1">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row>
    <row r="167" spans="1:30" ht="15.75" customHeight="1">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row>
    <row r="168" spans="1:30" ht="15.75" customHeight="1">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row>
    <row r="169" spans="1:30" ht="15.75"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row>
    <row r="170" spans="1:30" ht="15.75" customHeight="1">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row>
    <row r="171" spans="1:30" ht="15.75" customHeight="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row>
    <row r="172" spans="1:30" ht="15.75" customHeight="1">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row>
    <row r="173" spans="1:30" ht="15.75" customHeight="1">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row>
    <row r="174" spans="1:30" ht="15.75" customHeight="1">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row>
    <row r="175" spans="1:30" ht="15.75" customHeight="1">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row>
    <row r="176" spans="1:30" ht="15.75" customHeight="1">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row>
    <row r="177" spans="1:30" ht="15.75" customHeight="1">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row>
    <row r="178" spans="1:30" ht="15.75" customHeight="1">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row>
    <row r="179" spans="1:30" ht="15.75" customHeight="1">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row>
    <row r="180" spans="1:30" ht="15.75" customHeight="1">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row>
    <row r="181" spans="1:30" ht="15.75" customHeight="1">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row>
    <row r="182" spans="1:30" ht="15.75" customHeight="1">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row>
    <row r="183" spans="1:30" ht="15.75" customHeight="1">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row>
    <row r="184" spans="1:30" ht="15.75" customHeight="1">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row>
    <row r="185" spans="1:30" ht="15.75" customHeight="1">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row>
    <row r="186" spans="1:30" ht="15.75" customHeight="1">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row>
    <row r="187" spans="1:30" ht="15.75" customHeight="1">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row>
    <row r="188" spans="1:30" ht="15.75" customHeight="1">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row>
    <row r="189" spans="1:30" ht="15.75" customHeight="1">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row>
    <row r="190" spans="1:30" ht="15.75" customHeight="1">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row>
    <row r="191" spans="1:30" ht="15.75" customHeight="1">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row>
    <row r="192" spans="1:30" ht="15.75" customHeight="1">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row>
    <row r="193" spans="1:30" ht="15.75" customHeight="1">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row>
    <row r="194" spans="1:30" ht="15.75" customHeight="1">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row>
    <row r="195" spans="1:30" ht="15.75" customHeight="1">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row>
    <row r="196" spans="1:30" ht="15.75" customHeight="1">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row>
    <row r="197" spans="1:30" ht="15.75" customHeight="1">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row>
    <row r="198" spans="1:30" ht="15.75" customHeight="1">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row>
    <row r="199" spans="1:30" ht="15.75" customHeight="1">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row>
    <row r="200" spans="1:30" ht="15.75" customHeight="1">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row>
    <row r="201" spans="1:30" ht="15.75" customHeight="1">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row>
    <row r="202" spans="1:30" ht="15.75" customHeight="1">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row>
    <row r="203" spans="1:30" ht="15.75" customHeight="1">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row>
    <row r="204" spans="1:30" ht="15.75" customHeight="1">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row>
    <row r="205" spans="1:30" ht="15.7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row>
    <row r="206" spans="1:30" ht="15.75" customHeight="1">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row>
    <row r="207" spans="1:30" ht="15.75" customHeight="1">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row>
    <row r="208" spans="1:30" ht="15.75" customHeight="1">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row>
    <row r="209" spans="1:30" ht="15.75" customHeight="1">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row>
    <row r="210" spans="1:30" ht="15.7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row>
    <row r="211" spans="1:30" ht="15.75" customHeight="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row>
    <row r="212" spans="1:30" ht="15.7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row>
    <row r="213" spans="1:30" ht="15.75" customHeight="1">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row>
    <row r="214" spans="1:30" ht="15.75" customHeight="1">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row>
    <row r="215" spans="1:30" ht="15.7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row>
    <row r="216" spans="1:30" ht="15.75" customHeight="1">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row>
    <row r="217" spans="1:30" ht="15.75" customHeight="1">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row>
    <row r="218" spans="1:30" ht="15.75" customHeight="1">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row>
    <row r="219" spans="1:30" ht="15.75" customHeight="1">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row>
    <row r="220" spans="1:30" ht="15.75" customHeight="1">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row>
    <row r="221" spans="1:30" ht="15.75" customHeight="1">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row>
    <row r="222" spans="1:30" ht="15.75" customHeight="1">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row>
    <row r="223" spans="1:30" ht="15.75" customHeight="1">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row>
    <row r="224" spans="1:30" ht="15.75" customHeight="1">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row>
    <row r="225" spans="1:30" ht="15.75" customHeight="1">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row>
    <row r="226" spans="1:30" ht="15.75" customHeight="1">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row>
    <row r="227" spans="1:30" ht="15.75" customHeight="1">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row>
    <row r="228" spans="1:30" ht="15.75" customHeight="1">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row>
    <row r="229" spans="1:30" ht="15.7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row>
    <row r="230" spans="1:30" ht="15.75" customHeight="1">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row>
    <row r="231" spans="1:30" ht="15.75" customHeight="1">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row>
    <row r="232" spans="1:30" ht="15.75" customHeight="1">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row>
    <row r="233" spans="1:30" ht="15.7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row>
    <row r="234" spans="1:30" ht="15.75" customHeight="1">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row>
    <row r="235" spans="1:30" ht="15.75" customHeight="1">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row>
    <row r="236" spans="1:30" ht="15.75" customHeight="1">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row>
    <row r="237" spans="1:30" ht="15.75" customHeight="1">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row>
    <row r="238" spans="1:30" ht="15.75" customHeight="1">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row>
    <row r="239" spans="1:30" ht="15.75" customHeight="1">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row>
    <row r="240" spans="1:30" ht="15.75" customHeight="1">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row>
    <row r="241" spans="1:30" ht="15.75" customHeight="1">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row>
    <row r="242" spans="1:30" ht="15.75" customHeight="1">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row>
    <row r="243" spans="1:30" ht="15.75" customHeight="1">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row>
    <row r="244" spans="1:30" ht="15.75" customHeight="1">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row>
    <row r="245" spans="1:30" ht="15.75" customHeight="1">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row>
    <row r="246" spans="1:30" ht="15.75" customHeight="1">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row>
    <row r="247" spans="1:30" ht="15.75" customHeight="1">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row>
    <row r="248" spans="1:30" ht="15.75" customHeight="1">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row>
    <row r="249" spans="1:30" ht="15.75" customHeight="1">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row>
    <row r="250" spans="1:30" ht="15.75" customHeight="1">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row>
    <row r="251" spans="1:30" ht="15.75" customHeight="1">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row>
    <row r="252" spans="1:30" ht="15.75" customHeight="1">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row>
    <row r="253" spans="1:30" ht="15.75" customHeight="1">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row>
    <row r="254" spans="1:30" ht="15.75" customHeight="1">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row>
    <row r="255" spans="1:30" ht="15.75" customHeight="1">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row>
    <row r="256" spans="1:30" ht="15.75" customHeight="1">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row>
    <row r="257" spans="1:30" ht="15.75" customHeight="1">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row>
    <row r="258" spans="1:30" ht="15.75" customHeight="1">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row>
    <row r="259" spans="1:30" ht="15.75" customHeight="1">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row>
    <row r="260" spans="1:30" ht="15.75" customHeight="1">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row>
    <row r="261" spans="1:30" ht="15.75" customHeight="1">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row>
    <row r="262" spans="1:30" ht="15.75" customHeight="1">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row>
    <row r="263" spans="1:30" ht="15.75" customHeight="1">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row>
    <row r="264" spans="1:30" ht="15.75" customHeight="1">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row>
    <row r="265" spans="1:30" ht="15.75" customHeight="1">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row>
    <row r="266" spans="1:30" ht="15.75" customHeight="1">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row>
    <row r="267" spans="1:30" ht="15.75" customHeight="1">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row>
    <row r="268" spans="1:30" ht="15.75" customHeight="1">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row>
    <row r="269" spans="1:30" ht="15.75" customHeight="1">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row>
    <row r="270" spans="1:30" ht="15.75" customHeight="1">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row>
    <row r="271" spans="1:30" ht="15.75" customHeight="1">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row>
    <row r="272" spans="1:30" ht="15.75" customHeight="1">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row>
    <row r="273" spans="1:30" ht="15.75" customHeight="1">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row>
    <row r="274" spans="1:30" ht="15.75" customHeight="1">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row>
    <row r="275" spans="1:30" ht="15.75" customHeight="1">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row>
    <row r="276" spans="1:30" ht="15.75" customHeight="1">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row>
    <row r="277" spans="1:30" ht="15.75" customHeight="1">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row>
    <row r="278" spans="1:30" ht="15.75" customHeight="1">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row>
    <row r="279" spans="1:30" ht="15.75" customHeight="1">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row>
    <row r="280" spans="1:30" ht="15.75" customHeight="1">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row>
    <row r="281" spans="1:30" ht="15.75" customHeight="1">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row>
    <row r="282" spans="1:30" ht="15.75" customHeight="1">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row>
    <row r="283" spans="1:30" ht="15.75" customHeight="1">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row>
    <row r="284" spans="1:30" ht="15.75" customHeight="1">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row>
    <row r="285" spans="1:30" ht="15.75" customHeight="1">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row>
    <row r="286" spans="1:30" ht="15.75" customHeight="1">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row>
    <row r="287" spans="1:30" ht="15.75" customHeight="1">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row>
    <row r="288" spans="1:30" ht="15.75" customHeight="1">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row>
    <row r="289" spans="1:30" ht="15.75" customHeight="1">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row>
    <row r="290" spans="1:30" ht="15.75" customHeight="1">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row>
    <row r="291" spans="1:30" ht="15.75" customHeight="1">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row>
    <row r="292" spans="1:30" ht="15.75" customHeight="1">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row>
    <row r="293" spans="1:30" ht="15.75" customHeight="1">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row>
    <row r="294" spans="1:30" ht="15.75" customHeight="1">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row>
    <row r="295" spans="1:30" ht="15.75" customHeight="1">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row>
    <row r="296" spans="1:30" ht="15.75" customHeight="1">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row>
    <row r="297" spans="1:30" ht="15.75" customHeight="1">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row>
    <row r="298" spans="1:30" ht="15.75" customHeight="1">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row>
    <row r="299" spans="1:30" ht="15.75" customHeight="1">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c r="AA299" s="84"/>
      <c r="AB299" s="84"/>
      <c r="AC299" s="84"/>
      <c r="AD299" s="84"/>
    </row>
    <row r="300" spans="1:30" ht="15.75" customHeight="1">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84"/>
      <c r="AD300" s="84"/>
    </row>
    <row r="301" spans="1:30" ht="15.75" customHeight="1">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c r="AA301" s="84"/>
      <c r="AB301" s="84"/>
      <c r="AC301" s="84"/>
      <c r="AD301" s="84"/>
    </row>
    <row r="302" spans="1:30" ht="15.75" customHeight="1">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c r="AA302" s="84"/>
      <c r="AB302" s="84"/>
      <c r="AC302" s="84"/>
      <c r="AD302" s="84"/>
    </row>
    <row r="303" spans="1:30" ht="15.75" customHeight="1">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c r="AD303" s="84"/>
    </row>
    <row r="304" spans="1:30" ht="15.75" customHeight="1">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row>
    <row r="305" spans="1:30" ht="15.75" customHeight="1">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c r="AA305" s="84"/>
      <c r="AB305" s="84"/>
      <c r="AC305" s="84"/>
      <c r="AD305" s="84"/>
    </row>
    <row r="306" spans="1:30" ht="15.75" customHeight="1">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c r="AA306" s="84"/>
      <c r="AB306" s="84"/>
      <c r="AC306" s="84"/>
      <c r="AD306" s="84"/>
    </row>
    <row r="307" spans="1:30" ht="15.75" customHeight="1">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row>
    <row r="308" spans="1:30" ht="15.75" customHeight="1">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row>
    <row r="309" spans="1:30" ht="15.75" customHeight="1">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c r="AA309" s="84"/>
      <c r="AB309" s="84"/>
      <c r="AC309" s="84"/>
      <c r="AD309" s="84"/>
    </row>
    <row r="310" spans="1:30" ht="15.75" customHeight="1">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c r="AA310" s="84"/>
      <c r="AB310" s="84"/>
      <c r="AC310" s="84"/>
      <c r="AD310" s="84"/>
    </row>
    <row r="311" spans="1:30" ht="15.75" customHeight="1">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c r="AA311" s="84"/>
      <c r="AB311" s="84"/>
      <c r="AC311" s="84"/>
      <c r="AD311" s="84"/>
    </row>
    <row r="312" spans="1:30" ht="15.75" customHeight="1">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c r="AA312" s="84"/>
      <c r="AB312" s="84"/>
      <c r="AC312" s="84"/>
      <c r="AD312" s="84"/>
    </row>
    <row r="313" spans="1:30" ht="15.75" customHeight="1">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c r="AA313" s="84"/>
      <c r="AB313" s="84"/>
      <c r="AC313" s="84"/>
      <c r="AD313" s="84"/>
    </row>
    <row r="314" spans="1:30" ht="15.75" customHeight="1">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c r="AA314" s="84"/>
      <c r="AB314" s="84"/>
      <c r="AC314" s="84"/>
      <c r="AD314" s="84"/>
    </row>
    <row r="315" spans="1:30" ht="15.75" customHeight="1">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4"/>
      <c r="AB315" s="84"/>
      <c r="AC315" s="84"/>
      <c r="AD315" s="84"/>
    </row>
    <row r="316" spans="1:30" ht="15.75" customHeight="1">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row>
    <row r="317" spans="1:30" ht="15.75" customHeight="1">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row>
    <row r="318" spans="1:30" ht="15.75" customHeight="1">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c r="AA318" s="84"/>
      <c r="AB318" s="84"/>
      <c r="AC318" s="84"/>
      <c r="AD318" s="84"/>
    </row>
    <row r="319" spans="1:30" ht="15.75" customHeight="1">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c r="AA319" s="84"/>
      <c r="AB319" s="84"/>
      <c r="AC319" s="84"/>
      <c r="AD319" s="84"/>
    </row>
    <row r="320" spans="1:30" ht="15.75" customHeight="1">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c r="AA320" s="84"/>
      <c r="AB320" s="84"/>
      <c r="AC320" s="84"/>
      <c r="AD320" s="84"/>
    </row>
    <row r="321" spans="1:30" ht="15.75" customHeight="1">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c r="AA321" s="84"/>
      <c r="AB321" s="84"/>
      <c r="AC321" s="84"/>
      <c r="AD321" s="84"/>
    </row>
    <row r="322" spans="1:30" ht="15.75" customHeight="1">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c r="AA322" s="84"/>
      <c r="AB322" s="84"/>
      <c r="AC322" s="84"/>
      <c r="AD322" s="84"/>
    </row>
    <row r="323" spans="1:30" ht="15.75" customHeight="1">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c r="AA323" s="84"/>
      <c r="AB323" s="84"/>
      <c r="AC323" s="84"/>
      <c r="AD323" s="84"/>
    </row>
    <row r="324" spans="1:30" ht="15.75" customHeight="1">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c r="AA324" s="84"/>
      <c r="AB324" s="84"/>
      <c r="AC324" s="84"/>
      <c r="AD324" s="84"/>
    </row>
    <row r="325" spans="1:30" ht="15.75" customHeight="1">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c r="AA325" s="84"/>
      <c r="AB325" s="84"/>
      <c r="AC325" s="84"/>
      <c r="AD325" s="84"/>
    </row>
    <row r="326" spans="1:30" ht="15.75" customHeight="1">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c r="AB326" s="84"/>
      <c r="AC326" s="84"/>
      <c r="AD326" s="84"/>
    </row>
    <row r="327" spans="1:30" ht="15.75" customHeight="1">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c r="AA327" s="84"/>
      <c r="AB327" s="84"/>
      <c r="AC327" s="84"/>
      <c r="AD327" s="84"/>
    </row>
    <row r="328" spans="1:30" ht="15.75" customHeight="1">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row>
    <row r="329" spans="1:30" ht="15.75" customHeight="1">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row>
    <row r="330" spans="1:30" ht="15.75" customHeight="1">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row>
    <row r="331" spans="1:30" ht="15.75" customHeight="1">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c r="AA331" s="84"/>
      <c r="AB331" s="84"/>
      <c r="AC331" s="84"/>
      <c r="AD331" s="84"/>
    </row>
    <row r="332" spans="1:30" ht="15.75" customHeight="1">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c r="AA332" s="84"/>
      <c r="AB332" s="84"/>
      <c r="AC332" s="84"/>
      <c r="AD332" s="84"/>
    </row>
    <row r="333" spans="1:30" ht="15.75" customHeight="1">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c r="AA333" s="84"/>
      <c r="AB333" s="84"/>
      <c r="AC333" s="84"/>
      <c r="AD333" s="84"/>
    </row>
    <row r="334" spans="1:30" ht="15.75" customHeight="1">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c r="AA334" s="84"/>
      <c r="AB334" s="84"/>
      <c r="AC334" s="84"/>
      <c r="AD334" s="84"/>
    </row>
    <row r="335" spans="1:30" ht="15.75" customHeight="1">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c r="AA335" s="84"/>
      <c r="AB335" s="84"/>
      <c r="AC335" s="84"/>
      <c r="AD335" s="84"/>
    </row>
    <row r="336" spans="1:30" ht="15.75" customHeight="1">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c r="AA336" s="84"/>
      <c r="AB336" s="84"/>
      <c r="AC336" s="84"/>
      <c r="AD336" s="84"/>
    </row>
    <row r="337" spans="1:30" ht="15.75" customHeight="1">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c r="AA337" s="84"/>
      <c r="AB337" s="84"/>
      <c r="AC337" s="84"/>
      <c r="AD337" s="84"/>
    </row>
    <row r="338" spans="1:30" ht="15.75" customHeight="1">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c r="AA338" s="84"/>
      <c r="AB338" s="84"/>
      <c r="AC338" s="84"/>
      <c r="AD338" s="84"/>
    </row>
    <row r="339" spans="1:30" ht="15.75" customHeight="1">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c r="AA339" s="84"/>
      <c r="AB339" s="84"/>
      <c r="AC339" s="84"/>
      <c r="AD339" s="84"/>
    </row>
    <row r="340" spans="1:30" ht="15.75" customHeight="1">
      <c r="A340" s="84"/>
      <c r="B340" s="84"/>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c r="AA340" s="84"/>
      <c r="AB340" s="84"/>
      <c r="AC340" s="84"/>
      <c r="AD340" s="84"/>
    </row>
    <row r="341" spans="1:30" ht="15.75" customHeight="1">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c r="AA341" s="84"/>
      <c r="AB341" s="84"/>
      <c r="AC341" s="84"/>
      <c r="AD341" s="84"/>
    </row>
    <row r="342" spans="1:30" ht="15.75" customHeight="1">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c r="AA342" s="84"/>
      <c r="AB342" s="84"/>
      <c r="AC342" s="84"/>
      <c r="AD342" s="84"/>
    </row>
    <row r="343" spans="1:30" ht="15.75" customHeight="1">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c r="AA343" s="84"/>
      <c r="AB343" s="84"/>
      <c r="AC343" s="84"/>
      <c r="AD343" s="84"/>
    </row>
    <row r="344" spans="1:30" ht="15.75" customHeight="1">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c r="AA344" s="84"/>
      <c r="AB344" s="84"/>
      <c r="AC344" s="84"/>
      <c r="AD344" s="84"/>
    </row>
    <row r="345" spans="1:30" ht="15.75" customHeight="1">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c r="AA345" s="84"/>
      <c r="AB345" s="84"/>
      <c r="AC345" s="84"/>
      <c r="AD345" s="84"/>
    </row>
    <row r="346" spans="1:30" ht="15.75" customHeight="1">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c r="AA346" s="84"/>
      <c r="AB346" s="84"/>
      <c r="AC346" s="84"/>
      <c r="AD346" s="84"/>
    </row>
    <row r="347" spans="1:30" ht="15.75" customHeight="1">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c r="AA347" s="84"/>
      <c r="AB347" s="84"/>
      <c r="AC347" s="84"/>
      <c r="AD347" s="84"/>
    </row>
    <row r="348" spans="1:30" ht="15.75" customHeight="1">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row>
    <row r="349" spans="1:30" ht="15.75" customHeight="1">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c r="AA349" s="84"/>
      <c r="AB349" s="84"/>
      <c r="AC349" s="84"/>
      <c r="AD349" s="84"/>
    </row>
    <row r="350" spans="1:30" ht="15.75" customHeight="1">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c r="AA350" s="84"/>
      <c r="AB350" s="84"/>
      <c r="AC350" s="84"/>
      <c r="AD350" s="84"/>
    </row>
    <row r="351" spans="1:30" ht="15.75" customHeight="1">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c r="AA351" s="84"/>
      <c r="AB351" s="84"/>
      <c r="AC351" s="84"/>
      <c r="AD351" s="84"/>
    </row>
    <row r="352" spans="1:30" ht="15.75" customHeight="1">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c r="Y352" s="84"/>
      <c r="Z352" s="84"/>
      <c r="AA352" s="84"/>
      <c r="AB352" s="84"/>
      <c r="AC352" s="84"/>
      <c r="AD352" s="84"/>
    </row>
    <row r="353" spans="1:30" ht="15.75" customHeight="1">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c r="AA353" s="84"/>
      <c r="AB353" s="84"/>
      <c r="AC353" s="84"/>
      <c r="AD353" s="84"/>
    </row>
    <row r="354" spans="1:30" ht="15.75" customHeight="1">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c r="AA354" s="84"/>
      <c r="AB354" s="84"/>
      <c r="AC354" s="84"/>
      <c r="AD354" s="84"/>
    </row>
    <row r="355" spans="1:30" ht="15.75" customHeight="1">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c r="AA355" s="84"/>
      <c r="AB355" s="84"/>
      <c r="AC355" s="84"/>
      <c r="AD355" s="84"/>
    </row>
    <row r="356" spans="1:30" ht="15.75" customHeight="1">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c r="AA356" s="84"/>
      <c r="AB356" s="84"/>
      <c r="AC356" s="84"/>
      <c r="AD356" s="84"/>
    </row>
    <row r="357" spans="1:30" ht="15.75" customHeight="1">
      <c r="A357" s="84"/>
      <c r="B357" s="84"/>
      <c r="C357" s="84"/>
      <c r="D357" s="84"/>
      <c r="E357" s="84"/>
      <c r="F357" s="84"/>
      <c r="G357" s="84"/>
      <c r="H357" s="84"/>
      <c r="I357" s="84"/>
      <c r="J357" s="84"/>
      <c r="K357" s="84"/>
      <c r="L357" s="84"/>
      <c r="M357" s="84"/>
      <c r="N357" s="84"/>
      <c r="O357" s="84"/>
      <c r="P357" s="84"/>
      <c r="Q357" s="84"/>
      <c r="R357" s="84"/>
      <c r="S357" s="84"/>
      <c r="T357" s="84"/>
      <c r="U357" s="84"/>
      <c r="V357" s="84"/>
      <c r="W357" s="84"/>
      <c r="X357" s="84"/>
      <c r="Y357" s="84"/>
      <c r="Z357" s="84"/>
      <c r="AA357" s="84"/>
      <c r="AB357" s="84"/>
      <c r="AC357" s="84"/>
      <c r="AD357" s="84"/>
    </row>
    <row r="358" spans="1:30" ht="15.75" customHeight="1">
      <c r="A358" s="84"/>
      <c r="B358" s="84"/>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c r="AA358" s="84"/>
      <c r="AB358" s="84"/>
      <c r="AC358" s="84"/>
      <c r="AD358" s="84"/>
    </row>
    <row r="359" spans="1:30" ht="15.75" customHeight="1">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c r="AA359" s="84"/>
      <c r="AB359" s="84"/>
      <c r="AC359" s="84"/>
      <c r="AD359" s="84"/>
    </row>
    <row r="360" spans="1:30" ht="15.75" customHeight="1">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c r="AA360" s="84"/>
      <c r="AB360" s="84"/>
      <c r="AC360" s="84"/>
      <c r="AD360" s="84"/>
    </row>
    <row r="361" spans="1:30" ht="15.75" customHeight="1">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c r="AA361" s="84"/>
      <c r="AB361" s="84"/>
      <c r="AC361" s="84"/>
      <c r="AD361" s="84"/>
    </row>
    <row r="362" spans="1:30" ht="15.75" customHeight="1">
      <c r="A362" s="84"/>
      <c r="B362" s="84"/>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c r="AA362" s="84"/>
      <c r="AB362" s="84"/>
      <c r="AC362" s="84"/>
      <c r="AD362" s="84"/>
    </row>
    <row r="363" spans="1:30" ht="15.75" customHeight="1">
      <c r="A363" s="84"/>
      <c r="B363" s="84"/>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c r="AA363" s="84"/>
      <c r="AB363" s="84"/>
      <c r="AC363" s="84"/>
      <c r="AD363" s="84"/>
    </row>
    <row r="364" spans="1:30" ht="15.75" customHeight="1">
      <c r="A364" s="84"/>
      <c r="B364" s="84"/>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c r="AA364" s="84"/>
      <c r="AB364" s="84"/>
      <c r="AC364" s="84"/>
      <c r="AD364" s="84"/>
    </row>
    <row r="365" spans="1:30" ht="15.75" customHeight="1">
      <c r="A365" s="84"/>
      <c r="B365" s="84"/>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c r="AC365" s="84"/>
      <c r="AD365" s="84"/>
    </row>
    <row r="366" spans="1:30" ht="15.75" customHeight="1">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c r="AA366" s="84"/>
      <c r="AB366" s="84"/>
      <c r="AC366" s="84"/>
      <c r="AD366" s="84"/>
    </row>
    <row r="367" spans="1:30" ht="15.75" customHeight="1">
      <c r="A367" s="84"/>
      <c r="B367" s="84"/>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c r="AA367" s="84"/>
      <c r="AB367" s="84"/>
      <c r="AC367" s="84"/>
      <c r="AD367" s="84"/>
    </row>
    <row r="368" spans="1:30" ht="15.75" customHeight="1">
      <c r="A368" s="84"/>
      <c r="B368" s="84"/>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row>
    <row r="369" spans="1:30" ht="15.75" customHeight="1">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row>
    <row r="370" spans="1:30" ht="15.75" customHeight="1">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c r="AA370" s="84"/>
      <c r="AB370" s="84"/>
      <c r="AC370" s="84"/>
      <c r="AD370" s="84"/>
    </row>
    <row r="371" spans="1:30" ht="15.75" customHeight="1">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c r="AA371" s="84"/>
      <c r="AB371" s="84"/>
      <c r="AC371" s="84"/>
      <c r="AD371" s="84"/>
    </row>
    <row r="372" spans="1:30" ht="15.75" customHeight="1">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c r="AA372" s="84"/>
      <c r="AB372" s="84"/>
      <c r="AC372" s="84"/>
      <c r="AD372" s="84"/>
    </row>
    <row r="373" spans="1:30" ht="15.75" customHeight="1">
      <c r="A373" s="84"/>
      <c r="B373" s="84"/>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c r="AA373" s="84"/>
      <c r="AB373" s="84"/>
      <c r="AC373" s="84"/>
      <c r="AD373" s="84"/>
    </row>
    <row r="374" spans="1:30" ht="15.75" customHeight="1">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c r="AA374" s="84"/>
      <c r="AB374" s="84"/>
      <c r="AC374" s="84"/>
      <c r="AD374" s="84"/>
    </row>
    <row r="375" spans="1:30" ht="15.75" customHeight="1">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c r="AA375" s="84"/>
      <c r="AB375" s="84"/>
      <c r="AC375" s="84"/>
      <c r="AD375" s="84"/>
    </row>
    <row r="376" spans="1:30" ht="15.75" customHeight="1">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c r="AA376" s="84"/>
      <c r="AB376" s="84"/>
      <c r="AC376" s="84"/>
      <c r="AD376" s="84"/>
    </row>
    <row r="377" spans="1:30" ht="15.75" customHeight="1">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row>
    <row r="378" spans="1:30" ht="15.75" customHeight="1">
      <c r="A378" s="84"/>
      <c r="B378" s="84"/>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row>
    <row r="379" spans="1:30" ht="15.75" customHeight="1">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row>
    <row r="380" spans="1:30" ht="15.75" customHeight="1">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c r="AA380" s="84"/>
      <c r="AB380" s="84"/>
      <c r="AC380" s="84"/>
      <c r="AD380" s="84"/>
    </row>
    <row r="381" spans="1:30" ht="15.75" customHeight="1">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c r="AA381" s="84"/>
      <c r="AB381" s="84"/>
      <c r="AC381" s="84"/>
      <c r="AD381" s="84"/>
    </row>
    <row r="382" spans="1:30" ht="15.75" customHeight="1">
      <c r="A382" s="84"/>
      <c r="B382" s="84"/>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c r="AA382" s="84"/>
      <c r="AB382" s="84"/>
      <c r="AC382" s="84"/>
      <c r="AD382" s="84"/>
    </row>
    <row r="383" spans="1:30" ht="15.75" customHeight="1">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row>
    <row r="384" spans="1:30" ht="15.75" customHeight="1">
      <c r="A384" s="84"/>
      <c r="B384" s="84"/>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c r="AA384" s="84"/>
      <c r="AB384" s="84"/>
      <c r="AC384" s="84"/>
      <c r="AD384" s="84"/>
    </row>
    <row r="385" spans="1:30" ht="15.75" customHeight="1">
      <c r="A385" s="84"/>
      <c r="B385" s="84"/>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c r="AA385" s="84"/>
      <c r="AB385" s="84"/>
      <c r="AC385" s="84"/>
      <c r="AD385" s="84"/>
    </row>
    <row r="386" spans="1:30" ht="15.75" customHeight="1">
      <c r="A386" s="84"/>
      <c r="B386" s="84"/>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c r="AA386" s="84"/>
      <c r="AB386" s="84"/>
      <c r="AC386" s="84"/>
      <c r="AD386" s="84"/>
    </row>
    <row r="387" spans="1:30" ht="15.75" customHeight="1">
      <c r="A387" s="84"/>
      <c r="B387" s="84"/>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c r="AA387" s="84"/>
      <c r="AB387" s="84"/>
      <c r="AC387" s="84"/>
      <c r="AD387" s="84"/>
    </row>
    <row r="388" spans="1:30" ht="15.75" customHeight="1">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c r="AA388" s="84"/>
      <c r="AB388" s="84"/>
      <c r="AC388" s="84"/>
      <c r="AD388" s="84"/>
    </row>
    <row r="389" spans="1:30" ht="15.75" customHeight="1">
      <c r="A389" s="84"/>
      <c r="B389" s="84"/>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c r="AA389" s="84"/>
      <c r="AB389" s="84"/>
      <c r="AC389" s="84"/>
      <c r="AD389" s="84"/>
    </row>
    <row r="390" spans="1:30" ht="15.75" customHeight="1">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c r="AA390" s="84"/>
      <c r="AB390" s="84"/>
      <c r="AC390" s="84"/>
      <c r="AD390" s="84"/>
    </row>
    <row r="391" spans="1:30" ht="15.75" customHeight="1">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c r="AA391" s="84"/>
      <c r="AB391" s="84"/>
      <c r="AC391" s="84"/>
      <c r="AD391" s="84"/>
    </row>
    <row r="392" spans="1:30" ht="15.75" customHeight="1">
      <c r="A392" s="84"/>
      <c r="B392" s="84"/>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c r="AA392" s="84"/>
      <c r="AB392" s="84"/>
      <c r="AC392" s="84"/>
      <c r="AD392" s="84"/>
    </row>
    <row r="393" spans="1:30" ht="15.75" customHeight="1">
      <c r="A393" s="84"/>
      <c r="B393" s="84"/>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c r="AA393" s="84"/>
      <c r="AB393" s="84"/>
      <c r="AC393" s="84"/>
      <c r="AD393" s="84"/>
    </row>
    <row r="394" spans="1:30" ht="15.75" customHeight="1">
      <c r="A394" s="84"/>
      <c r="B394" s="84"/>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c r="AA394" s="84"/>
      <c r="AB394" s="84"/>
      <c r="AC394" s="84"/>
      <c r="AD394" s="84"/>
    </row>
    <row r="395" spans="1:30" ht="15.75" customHeight="1">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c r="AA395" s="84"/>
      <c r="AB395" s="84"/>
      <c r="AC395" s="84"/>
      <c r="AD395" s="84"/>
    </row>
    <row r="396" spans="1:30" ht="15.75" customHeight="1">
      <c r="A396" s="84"/>
      <c r="B396" s="84"/>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c r="AA396" s="84"/>
      <c r="AB396" s="84"/>
      <c r="AC396" s="84"/>
      <c r="AD396" s="84"/>
    </row>
    <row r="397" spans="1:30" ht="15.75" customHeight="1">
      <c r="A397" s="84"/>
      <c r="B397" s="84"/>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c r="AA397" s="84"/>
      <c r="AB397" s="84"/>
      <c r="AC397" s="84"/>
      <c r="AD397" s="84"/>
    </row>
    <row r="398" spans="1:30" ht="15.75" customHeight="1">
      <c r="A398" s="84"/>
      <c r="B398" s="84"/>
      <c r="C398" s="84"/>
      <c r="D398" s="84"/>
      <c r="E398" s="84"/>
      <c r="F398" s="84"/>
      <c r="G398" s="84"/>
      <c r="H398" s="84"/>
      <c r="I398" s="84"/>
      <c r="J398" s="84"/>
      <c r="K398" s="84"/>
      <c r="L398" s="84"/>
      <c r="M398" s="84"/>
      <c r="N398" s="84"/>
      <c r="O398" s="84"/>
      <c r="P398" s="84"/>
      <c r="Q398" s="84"/>
      <c r="R398" s="84"/>
      <c r="S398" s="84"/>
      <c r="T398" s="84"/>
      <c r="U398" s="84"/>
      <c r="V398" s="84"/>
      <c r="W398" s="84"/>
      <c r="X398" s="84"/>
      <c r="Y398" s="84"/>
      <c r="Z398" s="84"/>
      <c r="AA398" s="84"/>
      <c r="AB398" s="84"/>
      <c r="AC398" s="84"/>
      <c r="AD398" s="84"/>
    </row>
    <row r="399" spans="1:30" ht="15.75" customHeight="1">
      <c r="A399" s="84"/>
      <c r="B399" s="84"/>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c r="AA399" s="84"/>
      <c r="AB399" s="84"/>
      <c r="AC399" s="84"/>
      <c r="AD399" s="84"/>
    </row>
    <row r="400" spans="1:30" ht="15.75" customHeight="1">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c r="AA400" s="84"/>
      <c r="AB400" s="84"/>
      <c r="AC400" s="84"/>
      <c r="AD400" s="84"/>
    </row>
    <row r="401" spans="1:30" ht="15.75" customHeight="1">
      <c r="A401" s="84"/>
      <c r="B401" s="84"/>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c r="AA401" s="84"/>
      <c r="AB401" s="84"/>
      <c r="AC401" s="84"/>
      <c r="AD401" s="84"/>
    </row>
    <row r="402" spans="1:30" ht="15.75" customHeight="1">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c r="AA402" s="84"/>
      <c r="AB402" s="84"/>
      <c r="AC402" s="84"/>
      <c r="AD402" s="84"/>
    </row>
    <row r="403" spans="1:30" ht="15.75" customHeight="1">
      <c r="A403" s="84"/>
      <c r="B403" s="84"/>
      <c r="C403" s="84"/>
      <c r="D403" s="84"/>
      <c r="E403" s="84"/>
      <c r="F403" s="84"/>
      <c r="G403" s="84"/>
      <c r="H403" s="84"/>
      <c r="I403" s="84"/>
      <c r="J403" s="84"/>
      <c r="K403" s="84"/>
      <c r="L403" s="84"/>
      <c r="M403" s="84"/>
      <c r="N403" s="84"/>
      <c r="O403" s="84"/>
      <c r="P403" s="84"/>
      <c r="Q403" s="84"/>
      <c r="R403" s="84"/>
      <c r="S403" s="84"/>
      <c r="T403" s="84"/>
      <c r="U403" s="84"/>
      <c r="V403" s="84"/>
      <c r="W403" s="84"/>
      <c r="X403" s="84"/>
      <c r="Y403" s="84"/>
      <c r="Z403" s="84"/>
      <c r="AA403" s="84"/>
      <c r="AB403" s="84"/>
      <c r="AC403" s="84"/>
      <c r="AD403" s="84"/>
    </row>
    <row r="404" spans="1:30" ht="15.75" customHeight="1">
      <c r="A404" s="84"/>
      <c r="B404" s="84"/>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c r="AA404" s="84"/>
      <c r="AB404" s="84"/>
      <c r="AC404" s="84"/>
      <c r="AD404" s="84"/>
    </row>
    <row r="405" spans="1:30" ht="15.75" customHeight="1">
      <c r="A405" s="84"/>
      <c r="B405" s="84"/>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c r="AA405" s="84"/>
      <c r="AB405" s="84"/>
      <c r="AC405" s="84"/>
      <c r="AD405" s="84"/>
    </row>
    <row r="406" spans="1:30" ht="15.75" customHeight="1">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row>
    <row r="407" spans="1:30" ht="15.75" customHeight="1">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c r="AA407" s="84"/>
      <c r="AB407" s="84"/>
      <c r="AC407" s="84"/>
      <c r="AD407" s="84"/>
    </row>
    <row r="408" spans="1:30" ht="15.75" customHeight="1">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row>
    <row r="409" spans="1:30" ht="15.75" customHeight="1">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row>
    <row r="410" spans="1:30" ht="15.75" customHeight="1">
      <c r="A410" s="84"/>
      <c r="B410" s="84"/>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c r="AA410" s="84"/>
      <c r="AB410" s="84"/>
      <c r="AC410" s="84"/>
      <c r="AD410" s="84"/>
    </row>
    <row r="411" spans="1:30" ht="15.75" customHeight="1">
      <c r="A411" s="84"/>
      <c r="B411" s="84"/>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c r="AA411" s="84"/>
      <c r="AB411" s="84"/>
      <c r="AC411" s="84"/>
      <c r="AD411" s="84"/>
    </row>
    <row r="412" spans="1:30" ht="15.75" customHeight="1">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c r="AA412" s="84"/>
      <c r="AB412" s="84"/>
      <c r="AC412" s="84"/>
      <c r="AD412" s="84"/>
    </row>
    <row r="413" spans="1:30" ht="15.75" customHeight="1">
      <c r="A413" s="84"/>
      <c r="B413" s="84"/>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c r="AA413" s="84"/>
      <c r="AB413" s="84"/>
      <c r="AC413" s="84"/>
      <c r="AD413" s="84"/>
    </row>
    <row r="414" spans="1:30" ht="15.75" customHeight="1">
      <c r="A414" s="84"/>
      <c r="B414" s="84"/>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c r="AA414" s="84"/>
      <c r="AB414" s="84"/>
      <c r="AC414" s="84"/>
      <c r="AD414" s="84"/>
    </row>
    <row r="415" spans="1:30" ht="15.75" customHeight="1">
      <c r="A415" s="84"/>
      <c r="B415" s="84"/>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c r="AA415" s="84"/>
      <c r="AB415" s="84"/>
      <c r="AC415" s="84"/>
      <c r="AD415" s="84"/>
    </row>
    <row r="416" spans="1:30" ht="15.75" customHeight="1">
      <c r="A416" s="84"/>
      <c r="B416" s="84"/>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c r="AA416" s="84"/>
      <c r="AB416" s="84"/>
      <c r="AC416" s="84"/>
      <c r="AD416" s="84"/>
    </row>
    <row r="417" spans="1:30" ht="15.75" customHeight="1">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c r="AA417" s="84"/>
      <c r="AB417" s="84"/>
      <c r="AC417" s="84"/>
      <c r="AD417" s="84"/>
    </row>
    <row r="418" spans="1:30" ht="15.75" customHeight="1">
      <c r="A418" s="84"/>
      <c r="B418" s="84"/>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c r="AA418" s="84"/>
      <c r="AB418" s="84"/>
      <c r="AC418" s="84"/>
      <c r="AD418" s="84"/>
    </row>
    <row r="419" spans="1:30" ht="15.75" customHeight="1">
      <c r="A419" s="84"/>
      <c r="B419" s="84"/>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c r="AA419" s="84"/>
      <c r="AB419" s="84"/>
      <c r="AC419" s="84"/>
      <c r="AD419" s="84"/>
    </row>
    <row r="420" spans="1:30" ht="15.75" customHeight="1">
      <c r="A420" s="84"/>
      <c r="B420" s="84"/>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c r="AA420" s="84"/>
      <c r="AB420" s="84"/>
      <c r="AC420" s="84"/>
      <c r="AD420" s="84"/>
    </row>
    <row r="421" spans="1:30" ht="15.75" customHeight="1">
      <c r="A421" s="84"/>
      <c r="B421" s="84"/>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c r="AA421" s="84"/>
      <c r="AB421" s="84"/>
      <c r="AC421" s="84"/>
      <c r="AD421" s="84"/>
    </row>
    <row r="422" spans="1:30" ht="15.75" customHeight="1">
      <c r="A422" s="84"/>
      <c r="B422" s="84"/>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c r="AA422" s="84"/>
      <c r="AB422" s="84"/>
      <c r="AC422" s="84"/>
      <c r="AD422" s="84"/>
    </row>
    <row r="423" spans="1:30" ht="15.75" customHeight="1">
      <c r="A423" s="84"/>
      <c r="B423" s="84"/>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c r="AA423" s="84"/>
      <c r="AB423" s="84"/>
      <c r="AC423" s="84"/>
      <c r="AD423" s="84"/>
    </row>
    <row r="424" spans="1:30" ht="15.75" customHeight="1">
      <c r="A424" s="84"/>
      <c r="B424" s="84"/>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c r="AA424" s="84"/>
      <c r="AB424" s="84"/>
      <c r="AC424" s="84"/>
      <c r="AD424" s="84"/>
    </row>
    <row r="425" spans="1:30" ht="15.75" customHeight="1">
      <c r="A425" s="84"/>
      <c r="B425" s="84"/>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c r="AA425" s="84"/>
      <c r="AB425" s="84"/>
      <c r="AC425" s="84"/>
      <c r="AD425" s="84"/>
    </row>
    <row r="426" spans="1:30" ht="15.75" customHeight="1">
      <c r="A426" s="84"/>
      <c r="B426" s="84"/>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c r="AA426" s="84"/>
      <c r="AB426" s="84"/>
      <c r="AC426" s="84"/>
      <c r="AD426" s="84"/>
    </row>
    <row r="427" spans="1:30" ht="15.75" customHeight="1">
      <c r="A427" s="84"/>
      <c r="B427" s="84"/>
      <c r="C427" s="84"/>
      <c r="D427" s="84"/>
      <c r="E427" s="84"/>
      <c r="F427" s="84"/>
      <c r="G427" s="84"/>
      <c r="H427" s="84"/>
      <c r="I427" s="84"/>
      <c r="J427" s="84"/>
      <c r="K427" s="84"/>
      <c r="L427" s="84"/>
      <c r="M427" s="84"/>
      <c r="N427" s="84"/>
      <c r="O427" s="84"/>
      <c r="P427" s="84"/>
      <c r="Q427" s="84"/>
      <c r="R427" s="84"/>
      <c r="S427" s="84"/>
      <c r="T427" s="84"/>
      <c r="U427" s="84"/>
      <c r="V427" s="84"/>
      <c r="W427" s="84"/>
      <c r="X427" s="84"/>
      <c r="Y427" s="84"/>
      <c r="Z427" s="84"/>
      <c r="AA427" s="84"/>
      <c r="AB427" s="84"/>
      <c r="AC427" s="84"/>
      <c r="AD427" s="84"/>
    </row>
    <row r="428" spans="1:30" ht="15.75" customHeight="1">
      <c r="A428" s="84"/>
      <c r="B428" s="84"/>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row>
    <row r="429" spans="1:30" ht="15.75" customHeight="1">
      <c r="A429" s="84"/>
      <c r="B429" s="84"/>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c r="AA429" s="84"/>
      <c r="AB429" s="84"/>
      <c r="AC429" s="84"/>
      <c r="AD429" s="84"/>
    </row>
    <row r="430" spans="1:30" ht="15.75" customHeight="1">
      <c r="A430" s="84"/>
      <c r="B430" s="84"/>
      <c r="C430" s="84"/>
      <c r="D430" s="84"/>
      <c r="E430" s="84"/>
      <c r="F430" s="84"/>
      <c r="G430" s="84"/>
      <c r="H430" s="84"/>
      <c r="I430" s="84"/>
      <c r="J430" s="84"/>
      <c r="K430" s="84"/>
      <c r="L430" s="84"/>
      <c r="M430" s="84"/>
      <c r="N430" s="84"/>
      <c r="O430" s="84"/>
      <c r="P430" s="84"/>
      <c r="Q430" s="84"/>
      <c r="R430" s="84"/>
      <c r="S430" s="84"/>
      <c r="T430" s="84"/>
      <c r="U430" s="84"/>
      <c r="V430" s="84"/>
      <c r="W430" s="84"/>
      <c r="X430" s="84"/>
      <c r="Y430" s="84"/>
      <c r="Z430" s="84"/>
      <c r="AA430" s="84"/>
      <c r="AB430" s="84"/>
      <c r="AC430" s="84"/>
      <c r="AD430" s="84"/>
    </row>
    <row r="431" spans="1:30" ht="15.75" customHeight="1">
      <c r="A431" s="84"/>
      <c r="B431" s="84"/>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c r="AA431" s="84"/>
      <c r="AB431" s="84"/>
      <c r="AC431" s="84"/>
      <c r="AD431" s="84"/>
    </row>
    <row r="432" spans="1:30" ht="15.75" customHeight="1">
      <c r="A432" s="84"/>
      <c r="B432" s="84"/>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c r="AA432" s="84"/>
      <c r="AB432" s="84"/>
      <c r="AC432" s="84"/>
      <c r="AD432" s="84"/>
    </row>
    <row r="433" spans="1:30" ht="15.75" customHeight="1">
      <c r="A433" s="84"/>
      <c r="B433" s="84"/>
      <c r="C433" s="84"/>
      <c r="D433" s="84"/>
      <c r="E433" s="84"/>
      <c r="F433" s="84"/>
      <c r="G433" s="84"/>
      <c r="H433" s="84"/>
      <c r="I433" s="84"/>
      <c r="J433" s="84"/>
      <c r="K433" s="84"/>
      <c r="L433" s="84"/>
      <c r="M433" s="84"/>
      <c r="N433" s="84"/>
      <c r="O433" s="84"/>
      <c r="P433" s="84"/>
      <c r="Q433" s="84"/>
      <c r="R433" s="84"/>
      <c r="S433" s="84"/>
      <c r="T433" s="84"/>
      <c r="U433" s="84"/>
      <c r="V433" s="84"/>
      <c r="W433" s="84"/>
      <c r="X433" s="84"/>
      <c r="Y433" s="84"/>
      <c r="Z433" s="84"/>
      <c r="AA433" s="84"/>
      <c r="AB433" s="84"/>
      <c r="AC433" s="84"/>
      <c r="AD433" s="84"/>
    </row>
    <row r="434" spans="1:30" ht="15.75" customHeight="1">
      <c r="A434" s="84"/>
      <c r="B434" s="84"/>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c r="AA434" s="84"/>
      <c r="AB434" s="84"/>
      <c r="AC434" s="84"/>
      <c r="AD434" s="84"/>
    </row>
    <row r="435" spans="1:30" ht="15.75" customHeight="1">
      <c r="A435" s="84"/>
      <c r="B435" s="84"/>
      <c r="C435" s="84"/>
      <c r="D435" s="84"/>
      <c r="E435" s="84"/>
      <c r="F435" s="84"/>
      <c r="G435" s="84"/>
      <c r="H435" s="84"/>
      <c r="I435" s="84"/>
      <c r="J435" s="84"/>
      <c r="K435" s="84"/>
      <c r="L435" s="84"/>
      <c r="M435" s="84"/>
      <c r="N435" s="84"/>
      <c r="O435" s="84"/>
      <c r="P435" s="84"/>
      <c r="Q435" s="84"/>
      <c r="R435" s="84"/>
      <c r="S435" s="84"/>
      <c r="T435" s="84"/>
      <c r="U435" s="84"/>
      <c r="V435" s="84"/>
      <c r="W435" s="84"/>
      <c r="X435" s="84"/>
      <c r="Y435" s="84"/>
      <c r="Z435" s="84"/>
      <c r="AA435" s="84"/>
      <c r="AB435" s="84"/>
      <c r="AC435" s="84"/>
      <c r="AD435" s="84"/>
    </row>
    <row r="436" spans="1:30" ht="15.75" customHeight="1">
      <c r="A436" s="84"/>
      <c r="B436" s="84"/>
      <c r="C436" s="84"/>
      <c r="D436" s="84"/>
      <c r="E436" s="84"/>
      <c r="F436" s="84"/>
      <c r="G436" s="84"/>
      <c r="H436" s="84"/>
      <c r="I436" s="84"/>
      <c r="J436" s="84"/>
      <c r="K436" s="84"/>
      <c r="L436" s="84"/>
      <c r="M436" s="84"/>
      <c r="N436" s="84"/>
      <c r="O436" s="84"/>
      <c r="P436" s="84"/>
      <c r="Q436" s="84"/>
      <c r="R436" s="84"/>
      <c r="S436" s="84"/>
      <c r="T436" s="84"/>
      <c r="U436" s="84"/>
      <c r="V436" s="84"/>
      <c r="W436" s="84"/>
      <c r="X436" s="84"/>
      <c r="Y436" s="84"/>
      <c r="Z436" s="84"/>
      <c r="AA436" s="84"/>
      <c r="AB436" s="84"/>
      <c r="AC436" s="84"/>
      <c r="AD436" s="84"/>
    </row>
    <row r="437" spans="1:30" ht="15.75" customHeight="1">
      <c r="A437" s="84"/>
      <c r="B437" s="84"/>
      <c r="C437" s="84"/>
      <c r="D437" s="84"/>
      <c r="E437" s="84"/>
      <c r="F437" s="84"/>
      <c r="G437" s="84"/>
      <c r="H437" s="84"/>
      <c r="I437" s="84"/>
      <c r="J437" s="84"/>
      <c r="K437" s="84"/>
      <c r="L437" s="84"/>
      <c r="M437" s="84"/>
      <c r="N437" s="84"/>
      <c r="O437" s="84"/>
      <c r="P437" s="84"/>
      <c r="Q437" s="84"/>
      <c r="R437" s="84"/>
      <c r="S437" s="84"/>
      <c r="T437" s="84"/>
      <c r="U437" s="84"/>
      <c r="V437" s="84"/>
      <c r="W437" s="84"/>
      <c r="X437" s="84"/>
      <c r="Y437" s="84"/>
      <c r="Z437" s="84"/>
      <c r="AA437" s="84"/>
      <c r="AB437" s="84"/>
      <c r="AC437" s="84"/>
      <c r="AD437" s="84"/>
    </row>
    <row r="438" spans="1:30" ht="15.75" customHeight="1">
      <c r="A438" s="84"/>
      <c r="B438" s="84"/>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c r="AA438" s="84"/>
      <c r="AB438" s="84"/>
      <c r="AC438" s="84"/>
      <c r="AD438" s="84"/>
    </row>
    <row r="439" spans="1:30" ht="15.75" customHeight="1">
      <c r="A439" s="84"/>
      <c r="B439" s="84"/>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row>
    <row r="440" spans="1:30" ht="15.75" customHeight="1">
      <c r="A440" s="84"/>
      <c r="B440" s="84"/>
      <c r="C440" s="84"/>
      <c r="D440" s="84"/>
      <c r="E440" s="84"/>
      <c r="F440" s="84"/>
      <c r="G440" s="84"/>
      <c r="H440" s="84"/>
      <c r="I440" s="84"/>
      <c r="J440" s="84"/>
      <c r="K440" s="84"/>
      <c r="L440" s="84"/>
      <c r="M440" s="84"/>
      <c r="N440" s="84"/>
      <c r="O440" s="84"/>
      <c r="P440" s="84"/>
      <c r="Q440" s="84"/>
      <c r="R440" s="84"/>
      <c r="S440" s="84"/>
      <c r="T440" s="84"/>
      <c r="U440" s="84"/>
      <c r="V440" s="84"/>
      <c r="W440" s="84"/>
      <c r="X440" s="84"/>
      <c r="Y440" s="84"/>
      <c r="Z440" s="84"/>
      <c r="AA440" s="84"/>
      <c r="AB440" s="84"/>
      <c r="AC440" s="84"/>
      <c r="AD440" s="84"/>
    </row>
    <row r="441" spans="1:30" ht="15.75" customHeight="1">
      <c r="A441" s="84"/>
      <c r="B441" s="84"/>
      <c r="C441" s="84"/>
      <c r="D441" s="84"/>
      <c r="E441" s="84"/>
      <c r="F441" s="84"/>
      <c r="G441" s="84"/>
      <c r="H441" s="84"/>
      <c r="I441" s="84"/>
      <c r="J441" s="84"/>
      <c r="K441" s="84"/>
      <c r="L441" s="84"/>
      <c r="M441" s="84"/>
      <c r="N441" s="84"/>
      <c r="O441" s="84"/>
      <c r="P441" s="84"/>
      <c r="Q441" s="84"/>
      <c r="R441" s="84"/>
      <c r="S441" s="84"/>
      <c r="T441" s="84"/>
      <c r="U441" s="84"/>
      <c r="V441" s="84"/>
      <c r="W441" s="84"/>
      <c r="X441" s="84"/>
      <c r="Y441" s="84"/>
      <c r="Z441" s="84"/>
      <c r="AA441" s="84"/>
      <c r="AB441" s="84"/>
      <c r="AC441" s="84"/>
      <c r="AD441" s="84"/>
    </row>
    <row r="442" spans="1:30" ht="15.75" customHeight="1">
      <c r="A442" s="84"/>
      <c r="B442" s="84"/>
      <c r="C442" s="84"/>
      <c r="D442" s="84"/>
      <c r="E442" s="84"/>
      <c r="F442" s="84"/>
      <c r="G442" s="84"/>
      <c r="H442" s="84"/>
      <c r="I442" s="84"/>
      <c r="J442" s="84"/>
      <c r="K442" s="84"/>
      <c r="L442" s="84"/>
      <c r="M442" s="84"/>
      <c r="N442" s="84"/>
      <c r="O442" s="84"/>
      <c r="P442" s="84"/>
      <c r="Q442" s="84"/>
      <c r="R442" s="84"/>
      <c r="S442" s="84"/>
      <c r="T442" s="84"/>
      <c r="U442" s="84"/>
      <c r="V442" s="84"/>
      <c r="W442" s="84"/>
      <c r="X442" s="84"/>
      <c r="Y442" s="84"/>
      <c r="Z442" s="84"/>
      <c r="AA442" s="84"/>
      <c r="AB442" s="84"/>
      <c r="AC442" s="84"/>
      <c r="AD442" s="84"/>
    </row>
    <row r="443" spans="1:30" ht="15.75" customHeight="1">
      <c r="A443" s="84"/>
      <c r="B443" s="84"/>
      <c r="C443" s="84"/>
      <c r="D443" s="84"/>
      <c r="E443" s="84"/>
      <c r="F443" s="84"/>
      <c r="G443" s="84"/>
      <c r="H443" s="84"/>
      <c r="I443" s="84"/>
      <c r="J443" s="84"/>
      <c r="K443" s="84"/>
      <c r="L443" s="84"/>
      <c r="M443" s="84"/>
      <c r="N443" s="84"/>
      <c r="O443" s="84"/>
      <c r="P443" s="84"/>
      <c r="Q443" s="84"/>
      <c r="R443" s="84"/>
      <c r="S443" s="84"/>
      <c r="T443" s="84"/>
      <c r="U443" s="84"/>
      <c r="V443" s="84"/>
      <c r="W443" s="84"/>
      <c r="X443" s="84"/>
      <c r="Y443" s="84"/>
      <c r="Z443" s="84"/>
      <c r="AA443" s="84"/>
      <c r="AB443" s="84"/>
      <c r="AC443" s="84"/>
      <c r="AD443" s="84"/>
    </row>
    <row r="444" spans="1:30" ht="15.75" customHeight="1">
      <c r="A444" s="84"/>
      <c r="B444" s="84"/>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c r="AA444" s="84"/>
      <c r="AB444" s="84"/>
      <c r="AC444" s="84"/>
      <c r="AD444" s="84"/>
    </row>
    <row r="445" spans="1:30" ht="15.75" customHeight="1">
      <c r="A445" s="84"/>
      <c r="B445" s="84"/>
      <c r="C445" s="84"/>
      <c r="D445" s="84"/>
      <c r="E445" s="84"/>
      <c r="F445" s="84"/>
      <c r="G445" s="84"/>
      <c r="H445" s="84"/>
      <c r="I445" s="84"/>
      <c r="J445" s="84"/>
      <c r="K445" s="84"/>
      <c r="L445" s="84"/>
      <c r="M445" s="84"/>
      <c r="N445" s="84"/>
      <c r="O445" s="84"/>
      <c r="P445" s="84"/>
      <c r="Q445" s="84"/>
      <c r="R445" s="84"/>
      <c r="S445" s="84"/>
      <c r="T445" s="84"/>
      <c r="U445" s="84"/>
      <c r="V445" s="84"/>
      <c r="W445" s="84"/>
      <c r="X445" s="84"/>
      <c r="Y445" s="84"/>
      <c r="Z445" s="84"/>
      <c r="AA445" s="84"/>
      <c r="AB445" s="84"/>
      <c r="AC445" s="84"/>
      <c r="AD445" s="84"/>
    </row>
    <row r="446" spans="1:30" ht="15.75" customHeight="1">
      <c r="A446" s="84"/>
      <c r="B446" s="84"/>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c r="AA446" s="84"/>
      <c r="AB446" s="84"/>
      <c r="AC446" s="84"/>
      <c r="AD446" s="84"/>
    </row>
    <row r="447" spans="1:30" ht="15.75" customHeight="1">
      <c r="A447" s="84"/>
      <c r="B447" s="84"/>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c r="AA447" s="84"/>
      <c r="AB447" s="84"/>
      <c r="AC447" s="84"/>
      <c r="AD447" s="84"/>
    </row>
    <row r="448" spans="1:30" ht="15.75" customHeight="1">
      <c r="A448" s="84"/>
      <c r="B448" s="84"/>
      <c r="C448" s="84"/>
      <c r="D448" s="84"/>
      <c r="E448" s="84"/>
      <c r="F448" s="84"/>
      <c r="G448" s="84"/>
      <c r="H448" s="84"/>
      <c r="I448" s="84"/>
      <c r="J448" s="84"/>
      <c r="K448" s="84"/>
      <c r="L448" s="84"/>
      <c r="M448" s="84"/>
      <c r="N448" s="84"/>
      <c r="O448" s="84"/>
      <c r="P448" s="84"/>
      <c r="Q448" s="84"/>
      <c r="R448" s="84"/>
      <c r="S448" s="84"/>
      <c r="T448" s="84"/>
      <c r="U448" s="84"/>
      <c r="V448" s="84"/>
      <c r="W448" s="84"/>
      <c r="X448" s="84"/>
      <c r="Y448" s="84"/>
      <c r="Z448" s="84"/>
      <c r="AA448" s="84"/>
      <c r="AB448" s="84"/>
      <c r="AC448" s="84"/>
      <c r="AD448" s="84"/>
    </row>
    <row r="449" spans="1:30" ht="15.75" customHeight="1">
      <c r="A449" s="84"/>
      <c r="B449" s="84"/>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c r="AA449" s="84"/>
      <c r="AB449" s="84"/>
      <c r="AC449" s="84"/>
      <c r="AD449" s="84"/>
    </row>
    <row r="450" spans="1:30" ht="15.75" customHeight="1">
      <c r="A450" s="84"/>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c r="AA450" s="84"/>
      <c r="AB450" s="84"/>
      <c r="AC450" s="84"/>
      <c r="AD450" s="84"/>
    </row>
    <row r="451" spans="1:30" ht="15.75" customHeight="1">
      <c r="A451" s="84"/>
      <c r="B451" s="84"/>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c r="AA451" s="84"/>
      <c r="AB451" s="84"/>
      <c r="AC451" s="84"/>
      <c r="AD451" s="84"/>
    </row>
    <row r="452" spans="1:30" ht="15.75" customHeight="1">
      <c r="A452" s="84"/>
      <c r="B452" s="84"/>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c r="AA452" s="84"/>
      <c r="AB452" s="84"/>
      <c r="AC452" s="84"/>
      <c r="AD452" s="84"/>
    </row>
    <row r="453" spans="1:30" ht="15.75" customHeight="1">
      <c r="A453" s="84"/>
      <c r="B453" s="84"/>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c r="AA453" s="84"/>
      <c r="AB453" s="84"/>
      <c r="AC453" s="84"/>
      <c r="AD453" s="84"/>
    </row>
    <row r="454" spans="1:30" ht="15.75" customHeight="1">
      <c r="A454" s="84"/>
      <c r="B454" s="84"/>
      <c r="C454" s="84"/>
      <c r="D454" s="84"/>
      <c r="E454" s="84"/>
      <c r="F454" s="84"/>
      <c r="G454" s="84"/>
      <c r="H454" s="84"/>
      <c r="I454" s="84"/>
      <c r="J454" s="84"/>
      <c r="K454" s="84"/>
      <c r="L454" s="84"/>
      <c r="M454" s="84"/>
      <c r="N454" s="84"/>
      <c r="O454" s="84"/>
      <c r="P454" s="84"/>
      <c r="Q454" s="84"/>
      <c r="R454" s="84"/>
      <c r="S454" s="84"/>
      <c r="T454" s="84"/>
      <c r="U454" s="84"/>
      <c r="V454" s="84"/>
      <c r="W454" s="84"/>
      <c r="X454" s="84"/>
      <c r="Y454" s="84"/>
      <c r="Z454" s="84"/>
      <c r="AA454" s="84"/>
      <c r="AB454" s="84"/>
      <c r="AC454" s="84"/>
      <c r="AD454" s="84"/>
    </row>
    <row r="455" spans="1:30" ht="15.75" customHeight="1">
      <c r="A455" s="84"/>
      <c r="B455" s="84"/>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c r="AA455" s="84"/>
      <c r="AB455" s="84"/>
      <c r="AC455" s="84"/>
      <c r="AD455" s="84"/>
    </row>
    <row r="456" spans="1:30" ht="15.75" customHeight="1">
      <c r="A456" s="84"/>
      <c r="B456" s="84"/>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c r="AA456" s="84"/>
      <c r="AB456" s="84"/>
      <c r="AC456" s="84"/>
      <c r="AD456" s="84"/>
    </row>
    <row r="457" spans="1:30" ht="15.75" customHeight="1">
      <c r="A457" s="84"/>
      <c r="B457" s="84"/>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c r="AA457" s="84"/>
      <c r="AB457" s="84"/>
      <c r="AC457" s="84"/>
      <c r="AD457" s="84"/>
    </row>
    <row r="458" spans="1:30" ht="15.75" customHeight="1">
      <c r="A458" s="84"/>
      <c r="B458" s="84"/>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c r="AA458" s="84"/>
      <c r="AB458" s="84"/>
      <c r="AC458" s="84"/>
      <c r="AD458" s="84"/>
    </row>
    <row r="459" spans="1:30" ht="15.75" customHeight="1">
      <c r="A459" s="84"/>
      <c r="B459" s="84"/>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c r="AA459" s="84"/>
      <c r="AB459" s="84"/>
      <c r="AC459" s="84"/>
      <c r="AD459" s="84"/>
    </row>
    <row r="460" spans="1:30" ht="15.75" customHeight="1">
      <c r="A460" s="84"/>
      <c r="B460" s="84"/>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c r="AA460" s="84"/>
      <c r="AB460" s="84"/>
      <c r="AC460" s="84"/>
      <c r="AD460" s="84"/>
    </row>
    <row r="461" spans="1:30" ht="15.75" customHeight="1">
      <c r="A461" s="84"/>
      <c r="B461" s="84"/>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c r="AA461" s="84"/>
      <c r="AB461" s="84"/>
      <c r="AC461" s="84"/>
      <c r="AD461" s="84"/>
    </row>
    <row r="462" spans="1:30" ht="15.75" customHeight="1">
      <c r="A462" s="84"/>
      <c r="B462" s="84"/>
      <c r="C462" s="84"/>
      <c r="D462" s="84"/>
      <c r="E462" s="84"/>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row>
    <row r="463" spans="1:30" ht="15.75" customHeight="1">
      <c r="A463" s="84"/>
      <c r="B463" s="84"/>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c r="AA463" s="84"/>
      <c r="AB463" s="84"/>
      <c r="AC463" s="84"/>
      <c r="AD463" s="84"/>
    </row>
    <row r="464" spans="1:30" ht="15.75" customHeight="1">
      <c r="A464" s="84"/>
      <c r="B464" s="84"/>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c r="AA464" s="84"/>
      <c r="AB464" s="84"/>
      <c r="AC464" s="84"/>
      <c r="AD464" s="84"/>
    </row>
    <row r="465" spans="1:30" ht="15.75" customHeight="1">
      <c r="A465" s="84"/>
      <c r="B465" s="84"/>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c r="AA465" s="84"/>
      <c r="AB465" s="84"/>
      <c r="AC465" s="84"/>
      <c r="AD465" s="84"/>
    </row>
    <row r="466" spans="1:30" ht="15.75" customHeight="1">
      <c r="A466" s="84"/>
      <c r="B466" s="84"/>
      <c r="C466" s="84"/>
      <c r="D466" s="84"/>
      <c r="E466" s="84"/>
      <c r="F466" s="84"/>
      <c r="G466" s="84"/>
      <c r="H466" s="84"/>
      <c r="I466" s="84"/>
      <c r="J466" s="84"/>
      <c r="K466" s="84"/>
      <c r="L466" s="84"/>
      <c r="M466" s="84"/>
      <c r="N466" s="84"/>
      <c r="O466" s="84"/>
      <c r="P466" s="84"/>
      <c r="Q466" s="84"/>
      <c r="R466" s="84"/>
      <c r="S466" s="84"/>
      <c r="T466" s="84"/>
      <c r="U466" s="84"/>
      <c r="V466" s="84"/>
      <c r="W466" s="84"/>
      <c r="X466" s="84"/>
      <c r="Y466" s="84"/>
      <c r="Z466" s="84"/>
      <c r="AA466" s="84"/>
      <c r="AB466" s="84"/>
      <c r="AC466" s="84"/>
      <c r="AD466" s="84"/>
    </row>
    <row r="467" spans="1:30" ht="15.75" customHeight="1">
      <c r="A467" s="84"/>
      <c r="B467" s="84"/>
      <c r="C467" s="84"/>
      <c r="D467" s="84"/>
      <c r="E467" s="84"/>
      <c r="F467" s="84"/>
      <c r="G467" s="84"/>
      <c r="H467" s="84"/>
      <c r="I467" s="84"/>
      <c r="J467" s="84"/>
      <c r="K467" s="84"/>
      <c r="L467" s="84"/>
      <c r="M467" s="84"/>
      <c r="N467" s="84"/>
      <c r="O467" s="84"/>
      <c r="P467" s="84"/>
      <c r="Q467" s="84"/>
      <c r="R467" s="84"/>
      <c r="S467" s="84"/>
      <c r="T467" s="84"/>
      <c r="U467" s="84"/>
      <c r="V467" s="84"/>
      <c r="W467" s="84"/>
      <c r="X467" s="84"/>
      <c r="Y467" s="84"/>
      <c r="Z467" s="84"/>
      <c r="AA467" s="84"/>
      <c r="AB467" s="84"/>
      <c r="AC467" s="84"/>
      <c r="AD467" s="84"/>
    </row>
    <row r="468" spans="1:30" ht="15.75" customHeight="1">
      <c r="A468" s="84"/>
      <c r="B468" s="84"/>
      <c r="C468" s="84"/>
      <c r="D468" s="84"/>
      <c r="E468" s="84"/>
      <c r="F468" s="84"/>
      <c r="G468" s="84"/>
      <c r="H468" s="84"/>
      <c r="I468" s="84"/>
      <c r="J468" s="84"/>
      <c r="K468" s="84"/>
      <c r="L468" s="84"/>
      <c r="M468" s="84"/>
      <c r="N468" s="84"/>
      <c r="O468" s="84"/>
      <c r="P468" s="84"/>
      <c r="Q468" s="84"/>
      <c r="R468" s="84"/>
      <c r="S468" s="84"/>
      <c r="T468" s="84"/>
      <c r="U468" s="84"/>
      <c r="V468" s="84"/>
      <c r="W468" s="84"/>
      <c r="X468" s="84"/>
      <c r="Y468" s="84"/>
      <c r="Z468" s="84"/>
      <c r="AA468" s="84"/>
      <c r="AB468" s="84"/>
      <c r="AC468" s="84"/>
      <c r="AD468" s="84"/>
    </row>
    <row r="469" spans="1:30" ht="15.75" customHeight="1">
      <c r="A469" s="84"/>
      <c r="B469" s="84"/>
      <c r="C469" s="84"/>
      <c r="D469" s="84"/>
      <c r="E469" s="84"/>
      <c r="F469" s="84"/>
      <c r="G469" s="84"/>
      <c r="H469" s="84"/>
      <c r="I469" s="84"/>
      <c r="J469" s="84"/>
      <c r="K469" s="84"/>
      <c r="L469" s="84"/>
      <c r="M469" s="84"/>
      <c r="N469" s="84"/>
      <c r="O469" s="84"/>
      <c r="P469" s="84"/>
      <c r="Q469" s="84"/>
      <c r="R469" s="84"/>
      <c r="S469" s="84"/>
      <c r="T469" s="84"/>
      <c r="U469" s="84"/>
      <c r="V469" s="84"/>
      <c r="W469" s="84"/>
      <c r="X469" s="84"/>
      <c r="Y469" s="84"/>
      <c r="Z469" s="84"/>
      <c r="AA469" s="84"/>
      <c r="AB469" s="84"/>
      <c r="AC469" s="84"/>
      <c r="AD469" s="84"/>
    </row>
    <row r="470" spans="1:30" ht="15.75" customHeight="1">
      <c r="A470" s="84"/>
      <c r="B470" s="84"/>
      <c r="C470" s="84"/>
      <c r="D470" s="84"/>
      <c r="E470" s="84"/>
      <c r="F470" s="84"/>
      <c r="G470" s="84"/>
      <c r="H470" s="84"/>
      <c r="I470" s="84"/>
      <c r="J470" s="84"/>
      <c r="K470" s="84"/>
      <c r="L470" s="84"/>
      <c r="M470" s="84"/>
      <c r="N470" s="84"/>
      <c r="O470" s="84"/>
      <c r="P470" s="84"/>
      <c r="Q470" s="84"/>
      <c r="R470" s="84"/>
      <c r="S470" s="84"/>
      <c r="T470" s="84"/>
      <c r="U470" s="84"/>
      <c r="V470" s="84"/>
      <c r="W470" s="84"/>
      <c r="X470" s="84"/>
      <c r="Y470" s="84"/>
      <c r="Z470" s="84"/>
      <c r="AA470" s="84"/>
      <c r="AB470" s="84"/>
      <c r="AC470" s="84"/>
      <c r="AD470" s="84"/>
    </row>
    <row r="471" spans="1:30" ht="15.75" customHeight="1">
      <c r="A471" s="84"/>
      <c r="B471" s="84"/>
      <c r="C471" s="84"/>
      <c r="D471" s="84"/>
      <c r="E471" s="84"/>
      <c r="F471" s="84"/>
      <c r="G471" s="84"/>
      <c r="H471" s="84"/>
      <c r="I471" s="84"/>
      <c r="J471" s="84"/>
      <c r="K471" s="84"/>
      <c r="L471" s="84"/>
      <c r="M471" s="84"/>
      <c r="N471" s="84"/>
      <c r="O471" s="84"/>
      <c r="P471" s="84"/>
      <c r="Q471" s="84"/>
      <c r="R471" s="84"/>
      <c r="S471" s="84"/>
      <c r="T471" s="84"/>
      <c r="U471" s="84"/>
      <c r="V471" s="84"/>
      <c r="W471" s="84"/>
      <c r="X471" s="84"/>
      <c r="Y471" s="84"/>
      <c r="Z471" s="84"/>
      <c r="AA471" s="84"/>
      <c r="AB471" s="84"/>
      <c r="AC471" s="84"/>
      <c r="AD471" s="84"/>
    </row>
    <row r="472" spans="1:30" ht="15.75" customHeight="1">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c r="AA472" s="84"/>
      <c r="AB472" s="84"/>
      <c r="AC472" s="84"/>
      <c r="AD472" s="84"/>
    </row>
    <row r="473" spans="1:30" ht="15.75" customHeight="1">
      <c r="A473" s="84"/>
      <c r="B473" s="84"/>
      <c r="C473" s="84"/>
      <c r="D473" s="84"/>
      <c r="E473" s="84"/>
      <c r="F473" s="84"/>
      <c r="G473" s="84"/>
      <c r="H473" s="84"/>
      <c r="I473" s="84"/>
      <c r="J473" s="84"/>
      <c r="K473" s="84"/>
      <c r="L473" s="84"/>
      <c r="M473" s="84"/>
      <c r="N473" s="84"/>
      <c r="O473" s="84"/>
      <c r="P473" s="84"/>
      <c r="Q473" s="84"/>
      <c r="R473" s="84"/>
      <c r="S473" s="84"/>
      <c r="T473" s="84"/>
      <c r="U473" s="84"/>
      <c r="V473" s="84"/>
      <c r="W473" s="84"/>
      <c r="X473" s="84"/>
      <c r="Y473" s="84"/>
      <c r="Z473" s="84"/>
      <c r="AA473" s="84"/>
      <c r="AB473" s="84"/>
      <c r="AC473" s="84"/>
      <c r="AD473" s="84"/>
    </row>
    <row r="474" spans="1:30" ht="15.75" customHeight="1">
      <c r="A474" s="84"/>
      <c r="B474" s="84"/>
      <c r="C474" s="84"/>
      <c r="D474" s="84"/>
      <c r="E474" s="84"/>
      <c r="F474" s="84"/>
      <c r="G474" s="84"/>
      <c r="H474" s="84"/>
      <c r="I474" s="84"/>
      <c r="J474" s="84"/>
      <c r="K474" s="84"/>
      <c r="L474" s="84"/>
      <c r="M474" s="84"/>
      <c r="N474" s="84"/>
      <c r="O474" s="84"/>
      <c r="P474" s="84"/>
      <c r="Q474" s="84"/>
      <c r="R474" s="84"/>
      <c r="S474" s="84"/>
      <c r="T474" s="84"/>
      <c r="U474" s="84"/>
      <c r="V474" s="84"/>
      <c r="W474" s="84"/>
      <c r="X474" s="84"/>
      <c r="Y474" s="84"/>
      <c r="Z474" s="84"/>
      <c r="AA474" s="84"/>
      <c r="AB474" s="84"/>
      <c r="AC474" s="84"/>
      <c r="AD474" s="84"/>
    </row>
    <row r="475" spans="1:30" ht="15.75" customHeight="1">
      <c r="A475" s="84"/>
      <c r="B475" s="84"/>
      <c r="C475" s="84"/>
      <c r="D475" s="84"/>
      <c r="E475" s="84"/>
      <c r="F475" s="84"/>
      <c r="G475" s="84"/>
      <c r="H475" s="84"/>
      <c r="I475" s="84"/>
      <c r="J475" s="84"/>
      <c r="K475" s="84"/>
      <c r="L475" s="84"/>
      <c r="M475" s="84"/>
      <c r="N475" s="84"/>
      <c r="O475" s="84"/>
      <c r="P475" s="84"/>
      <c r="Q475" s="84"/>
      <c r="R475" s="84"/>
      <c r="S475" s="84"/>
      <c r="T475" s="84"/>
      <c r="U475" s="84"/>
      <c r="V475" s="84"/>
      <c r="W475" s="84"/>
      <c r="X475" s="84"/>
      <c r="Y475" s="84"/>
      <c r="Z475" s="84"/>
      <c r="AA475" s="84"/>
      <c r="AB475" s="84"/>
      <c r="AC475" s="84"/>
      <c r="AD475" s="84"/>
    </row>
    <row r="476" spans="1:30" ht="15.75" customHeight="1">
      <c r="A476" s="84"/>
      <c r="B476" s="84"/>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c r="AA476" s="84"/>
      <c r="AB476" s="84"/>
      <c r="AC476" s="84"/>
      <c r="AD476" s="84"/>
    </row>
    <row r="477" spans="1:30" ht="15.75" customHeight="1">
      <c r="A477" s="84"/>
      <c r="B477" s="84"/>
      <c r="C477" s="84"/>
      <c r="D477" s="84"/>
      <c r="E477" s="84"/>
      <c r="F477" s="84"/>
      <c r="G477" s="84"/>
      <c r="H477" s="84"/>
      <c r="I477" s="84"/>
      <c r="J477" s="84"/>
      <c r="K477" s="84"/>
      <c r="L477" s="84"/>
      <c r="M477" s="84"/>
      <c r="N477" s="84"/>
      <c r="O477" s="84"/>
      <c r="P477" s="84"/>
      <c r="Q477" s="84"/>
      <c r="R477" s="84"/>
      <c r="S477" s="84"/>
      <c r="T477" s="84"/>
      <c r="U477" s="84"/>
      <c r="V477" s="84"/>
      <c r="W477" s="84"/>
      <c r="X477" s="84"/>
      <c r="Y477" s="84"/>
      <c r="Z477" s="84"/>
      <c r="AA477" s="84"/>
      <c r="AB477" s="84"/>
      <c r="AC477" s="84"/>
      <c r="AD477" s="84"/>
    </row>
    <row r="478" spans="1:30" ht="15.75" customHeight="1">
      <c r="A478" s="84"/>
      <c r="B478" s="84"/>
      <c r="C478" s="84"/>
      <c r="D478" s="84"/>
      <c r="E478" s="84"/>
      <c r="F478" s="84"/>
      <c r="G478" s="84"/>
      <c r="H478" s="84"/>
      <c r="I478" s="84"/>
      <c r="J478" s="84"/>
      <c r="K478" s="84"/>
      <c r="L478" s="84"/>
      <c r="M478" s="84"/>
      <c r="N478" s="84"/>
      <c r="O478" s="84"/>
      <c r="P478" s="84"/>
      <c r="Q478" s="84"/>
      <c r="R478" s="84"/>
      <c r="S478" s="84"/>
      <c r="T478" s="84"/>
      <c r="U478" s="84"/>
      <c r="V478" s="84"/>
      <c r="W478" s="84"/>
      <c r="X478" s="84"/>
      <c r="Y478" s="84"/>
      <c r="Z478" s="84"/>
      <c r="AA478" s="84"/>
      <c r="AB478" s="84"/>
      <c r="AC478" s="84"/>
      <c r="AD478" s="84"/>
    </row>
    <row r="479" spans="1:30" ht="15.75" customHeight="1">
      <c r="A479" s="84"/>
      <c r="B479" s="84"/>
      <c r="C479" s="84"/>
      <c r="D479" s="84"/>
      <c r="E479" s="84"/>
      <c r="F479" s="84"/>
      <c r="G479" s="84"/>
      <c r="H479" s="84"/>
      <c r="I479" s="84"/>
      <c r="J479" s="84"/>
      <c r="K479" s="84"/>
      <c r="L479" s="84"/>
      <c r="M479" s="84"/>
      <c r="N479" s="84"/>
      <c r="O479" s="84"/>
      <c r="P479" s="84"/>
      <c r="Q479" s="84"/>
      <c r="R479" s="84"/>
      <c r="S479" s="84"/>
      <c r="T479" s="84"/>
      <c r="U479" s="84"/>
      <c r="V479" s="84"/>
      <c r="W479" s="84"/>
      <c r="X479" s="84"/>
      <c r="Y479" s="84"/>
      <c r="Z479" s="84"/>
      <c r="AA479" s="84"/>
      <c r="AB479" s="84"/>
      <c r="AC479" s="84"/>
      <c r="AD479" s="84"/>
    </row>
    <row r="480" spans="1:30" ht="15.75" customHeight="1">
      <c r="A480" s="84"/>
      <c r="B480" s="84"/>
      <c r="C480" s="84"/>
      <c r="D480" s="84"/>
      <c r="E480" s="84"/>
      <c r="F480" s="84"/>
      <c r="G480" s="84"/>
      <c r="H480" s="84"/>
      <c r="I480" s="84"/>
      <c r="J480" s="84"/>
      <c r="K480" s="84"/>
      <c r="L480" s="84"/>
      <c r="M480" s="84"/>
      <c r="N480" s="84"/>
      <c r="O480" s="84"/>
      <c r="P480" s="84"/>
      <c r="Q480" s="84"/>
      <c r="R480" s="84"/>
      <c r="S480" s="84"/>
      <c r="T480" s="84"/>
      <c r="U480" s="84"/>
      <c r="V480" s="84"/>
      <c r="W480" s="84"/>
      <c r="X480" s="84"/>
      <c r="Y480" s="84"/>
      <c r="Z480" s="84"/>
      <c r="AA480" s="84"/>
      <c r="AB480" s="84"/>
      <c r="AC480" s="84"/>
      <c r="AD480" s="84"/>
    </row>
    <row r="481" spans="1:30" ht="15.75" customHeight="1">
      <c r="A481" s="84"/>
      <c r="B481" s="84"/>
      <c r="C481" s="84"/>
      <c r="D481" s="84"/>
      <c r="E481" s="84"/>
      <c r="F481" s="84"/>
      <c r="G481" s="84"/>
      <c r="H481" s="84"/>
      <c r="I481" s="84"/>
      <c r="J481" s="84"/>
      <c r="K481" s="84"/>
      <c r="L481" s="84"/>
      <c r="M481" s="84"/>
      <c r="N481" s="84"/>
      <c r="O481" s="84"/>
      <c r="P481" s="84"/>
      <c r="Q481" s="84"/>
      <c r="R481" s="84"/>
      <c r="S481" s="84"/>
      <c r="T481" s="84"/>
      <c r="U481" s="84"/>
      <c r="V481" s="84"/>
      <c r="W481" s="84"/>
      <c r="X481" s="84"/>
      <c r="Y481" s="84"/>
      <c r="Z481" s="84"/>
      <c r="AA481" s="84"/>
      <c r="AB481" s="84"/>
      <c r="AC481" s="84"/>
      <c r="AD481" s="84"/>
    </row>
    <row r="482" spans="1:30" ht="15.75" customHeight="1">
      <c r="A482" s="84"/>
      <c r="B482" s="84"/>
      <c r="C482" s="84"/>
      <c r="D482" s="84"/>
      <c r="E482" s="8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row>
    <row r="483" spans="1:30" ht="15.75" customHeight="1">
      <c r="A483" s="84"/>
      <c r="B483" s="84"/>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c r="AA483" s="84"/>
      <c r="AB483" s="84"/>
      <c r="AC483" s="84"/>
      <c r="AD483" s="84"/>
    </row>
    <row r="484" spans="1:30" ht="15.75" customHeight="1">
      <c r="A484" s="84"/>
      <c r="B484" s="84"/>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c r="AA484" s="84"/>
      <c r="AB484" s="84"/>
      <c r="AC484" s="84"/>
      <c r="AD484" s="84"/>
    </row>
    <row r="485" spans="1:30" ht="15.75" customHeight="1">
      <c r="A485" s="84"/>
      <c r="B485" s="84"/>
      <c r="C485" s="84"/>
      <c r="D485" s="84"/>
      <c r="E485" s="84"/>
      <c r="F485" s="84"/>
      <c r="G485" s="84"/>
      <c r="H485" s="84"/>
      <c r="I485" s="84"/>
      <c r="J485" s="84"/>
      <c r="K485" s="84"/>
      <c r="L485" s="84"/>
      <c r="M485" s="84"/>
      <c r="N485" s="84"/>
      <c r="O485" s="84"/>
      <c r="P485" s="84"/>
      <c r="Q485" s="84"/>
      <c r="R485" s="84"/>
      <c r="S485" s="84"/>
      <c r="T485" s="84"/>
      <c r="U485" s="84"/>
      <c r="V485" s="84"/>
      <c r="W485" s="84"/>
      <c r="X485" s="84"/>
      <c r="Y485" s="84"/>
      <c r="Z485" s="84"/>
      <c r="AA485" s="84"/>
      <c r="AB485" s="84"/>
      <c r="AC485" s="84"/>
      <c r="AD485" s="84"/>
    </row>
    <row r="486" spans="1:30" ht="15.75" customHeight="1">
      <c r="A486" s="84"/>
      <c r="B486" s="84"/>
      <c r="C486" s="84"/>
      <c r="D486" s="84"/>
      <c r="E486" s="84"/>
      <c r="F486" s="84"/>
      <c r="G486" s="84"/>
      <c r="H486" s="84"/>
      <c r="I486" s="84"/>
      <c r="J486" s="84"/>
      <c r="K486" s="84"/>
      <c r="L486" s="84"/>
      <c r="M486" s="84"/>
      <c r="N486" s="84"/>
      <c r="O486" s="84"/>
      <c r="P486" s="84"/>
      <c r="Q486" s="84"/>
      <c r="R486" s="84"/>
      <c r="S486" s="84"/>
      <c r="T486" s="84"/>
      <c r="U486" s="84"/>
      <c r="V486" s="84"/>
      <c r="W486" s="84"/>
      <c r="X486" s="84"/>
      <c r="Y486" s="84"/>
      <c r="Z486" s="84"/>
      <c r="AA486" s="84"/>
      <c r="AB486" s="84"/>
      <c r="AC486" s="84"/>
      <c r="AD486" s="84"/>
    </row>
    <row r="487" spans="1:30" ht="15.75" customHeight="1">
      <c r="A487" s="84"/>
      <c r="B487" s="84"/>
      <c r="C487" s="84"/>
      <c r="D487" s="84"/>
      <c r="E487" s="84"/>
      <c r="F487" s="84"/>
      <c r="G487" s="84"/>
      <c r="H487" s="84"/>
      <c r="I487" s="84"/>
      <c r="J487" s="84"/>
      <c r="K487" s="84"/>
      <c r="L487" s="84"/>
      <c r="M487" s="84"/>
      <c r="N487" s="84"/>
      <c r="O487" s="84"/>
      <c r="P487" s="84"/>
      <c r="Q487" s="84"/>
      <c r="R487" s="84"/>
      <c r="S487" s="84"/>
      <c r="T487" s="84"/>
      <c r="U487" s="84"/>
      <c r="V487" s="84"/>
      <c r="W487" s="84"/>
      <c r="X487" s="84"/>
      <c r="Y487" s="84"/>
      <c r="Z487" s="84"/>
      <c r="AA487" s="84"/>
      <c r="AB487" s="84"/>
      <c r="AC487" s="84"/>
      <c r="AD487" s="84"/>
    </row>
    <row r="488" spans="1:30" ht="15.75" customHeight="1">
      <c r="A488" s="84"/>
      <c r="B488" s="84"/>
      <c r="C488" s="84"/>
      <c r="D488" s="84"/>
      <c r="E488" s="84"/>
      <c r="F488" s="84"/>
      <c r="G488" s="84"/>
      <c r="H488" s="84"/>
      <c r="I488" s="84"/>
      <c r="J488" s="84"/>
      <c r="K488" s="84"/>
      <c r="L488" s="84"/>
      <c r="M488" s="84"/>
      <c r="N488" s="84"/>
      <c r="O488" s="84"/>
      <c r="P488" s="84"/>
      <c r="Q488" s="84"/>
      <c r="R488" s="84"/>
      <c r="S488" s="84"/>
      <c r="T488" s="84"/>
      <c r="U488" s="84"/>
      <c r="V488" s="84"/>
      <c r="W488" s="84"/>
      <c r="X488" s="84"/>
      <c r="Y488" s="84"/>
      <c r="Z488" s="84"/>
      <c r="AA488" s="84"/>
      <c r="AB488" s="84"/>
      <c r="AC488" s="84"/>
      <c r="AD488" s="84"/>
    </row>
    <row r="489" spans="1:30" ht="15.75" customHeight="1">
      <c r="A489" s="84"/>
      <c r="B489" s="84"/>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c r="AA489" s="84"/>
      <c r="AB489" s="84"/>
      <c r="AC489" s="84"/>
      <c r="AD489" s="84"/>
    </row>
    <row r="490" spans="1:30" ht="15.75" customHeight="1">
      <c r="A490" s="84"/>
      <c r="B490" s="84"/>
      <c r="C490" s="84"/>
      <c r="D490" s="84"/>
      <c r="E490" s="84"/>
      <c r="F490" s="84"/>
      <c r="G490" s="84"/>
      <c r="H490" s="84"/>
      <c r="I490" s="84"/>
      <c r="J490" s="84"/>
      <c r="K490" s="84"/>
      <c r="L490" s="84"/>
      <c r="M490" s="84"/>
      <c r="N490" s="84"/>
      <c r="O490" s="84"/>
      <c r="P490" s="84"/>
      <c r="Q490" s="84"/>
      <c r="R490" s="84"/>
      <c r="S490" s="84"/>
      <c r="T490" s="84"/>
      <c r="U490" s="84"/>
      <c r="V490" s="84"/>
      <c r="W490" s="84"/>
      <c r="X490" s="84"/>
      <c r="Y490" s="84"/>
      <c r="Z490" s="84"/>
      <c r="AA490" s="84"/>
      <c r="AB490" s="84"/>
      <c r="AC490" s="84"/>
      <c r="AD490" s="84"/>
    </row>
    <row r="491" spans="1:30" ht="15.75" customHeight="1">
      <c r="A491" s="84"/>
      <c r="B491" s="84"/>
      <c r="C491" s="84"/>
      <c r="D491" s="84"/>
      <c r="E491" s="84"/>
      <c r="F491" s="84"/>
      <c r="G491" s="84"/>
      <c r="H491" s="84"/>
      <c r="I491" s="84"/>
      <c r="J491" s="84"/>
      <c r="K491" s="84"/>
      <c r="L491" s="84"/>
      <c r="M491" s="84"/>
      <c r="N491" s="84"/>
      <c r="O491" s="84"/>
      <c r="P491" s="84"/>
      <c r="Q491" s="84"/>
      <c r="R491" s="84"/>
      <c r="S491" s="84"/>
      <c r="T491" s="84"/>
      <c r="U491" s="84"/>
      <c r="V491" s="84"/>
      <c r="W491" s="84"/>
      <c r="X491" s="84"/>
      <c r="Y491" s="84"/>
      <c r="Z491" s="84"/>
      <c r="AA491" s="84"/>
      <c r="AB491" s="84"/>
      <c r="AC491" s="84"/>
      <c r="AD491" s="84"/>
    </row>
    <row r="492" spans="1:30" ht="15.75" customHeight="1">
      <c r="A492" s="84"/>
      <c r="B492" s="84"/>
      <c r="C492" s="84"/>
      <c r="D492" s="84"/>
      <c r="E492" s="84"/>
      <c r="F492" s="84"/>
      <c r="G492" s="84"/>
      <c r="H492" s="84"/>
      <c r="I492" s="84"/>
      <c r="J492" s="84"/>
      <c r="K492" s="84"/>
      <c r="L492" s="84"/>
      <c r="M492" s="84"/>
      <c r="N492" s="84"/>
      <c r="O492" s="84"/>
      <c r="P492" s="84"/>
      <c r="Q492" s="84"/>
      <c r="R492" s="84"/>
      <c r="S492" s="84"/>
      <c r="T492" s="84"/>
      <c r="U492" s="84"/>
      <c r="V492" s="84"/>
      <c r="W492" s="84"/>
      <c r="X492" s="84"/>
      <c r="Y492" s="84"/>
      <c r="Z492" s="84"/>
      <c r="AA492" s="84"/>
      <c r="AB492" s="84"/>
      <c r="AC492" s="84"/>
      <c r="AD492" s="84"/>
    </row>
    <row r="493" spans="1:30" ht="15.75" customHeight="1">
      <c r="A493" s="84"/>
      <c r="B493" s="84"/>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c r="AA493" s="84"/>
      <c r="AB493" s="84"/>
      <c r="AC493" s="84"/>
      <c r="AD493" s="84"/>
    </row>
    <row r="494" spans="1:30" ht="15.75" customHeight="1">
      <c r="A494" s="84"/>
      <c r="B494" s="84"/>
      <c r="C494" s="84"/>
      <c r="D494" s="84"/>
      <c r="E494" s="84"/>
      <c r="F494" s="84"/>
      <c r="G494" s="84"/>
      <c r="H494" s="84"/>
      <c r="I494" s="84"/>
      <c r="J494" s="84"/>
      <c r="K494" s="84"/>
      <c r="L494" s="84"/>
      <c r="M494" s="84"/>
      <c r="N494" s="84"/>
      <c r="O494" s="84"/>
      <c r="P494" s="84"/>
      <c r="Q494" s="84"/>
      <c r="R494" s="84"/>
      <c r="S494" s="84"/>
      <c r="T494" s="84"/>
      <c r="U494" s="84"/>
      <c r="V494" s="84"/>
      <c r="W494" s="84"/>
      <c r="X494" s="84"/>
      <c r="Y494" s="84"/>
      <c r="Z494" s="84"/>
      <c r="AA494" s="84"/>
      <c r="AB494" s="84"/>
      <c r="AC494" s="84"/>
      <c r="AD494" s="84"/>
    </row>
    <row r="495" spans="1:30" ht="15.75" customHeight="1">
      <c r="A495" s="84"/>
      <c r="B495" s="84"/>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c r="AA495" s="84"/>
      <c r="AB495" s="84"/>
      <c r="AC495" s="84"/>
      <c r="AD495" s="84"/>
    </row>
    <row r="496" spans="1:30" ht="15.75" customHeight="1">
      <c r="A496" s="84"/>
      <c r="B496" s="84"/>
      <c r="C496" s="84"/>
      <c r="D496" s="84"/>
      <c r="E496" s="84"/>
      <c r="F496" s="84"/>
      <c r="G496" s="84"/>
      <c r="H496" s="84"/>
      <c r="I496" s="84"/>
      <c r="J496" s="84"/>
      <c r="K496" s="84"/>
      <c r="L496" s="84"/>
      <c r="M496" s="84"/>
      <c r="N496" s="84"/>
      <c r="O496" s="84"/>
      <c r="P496" s="84"/>
      <c r="Q496" s="84"/>
      <c r="R496" s="84"/>
      <c r="S496" s="84"/>
      <c r="T496" s="84"/>
      <c r="U496" s="84"/>
      <c r="V496" s="84"/>
      <c r="W496" s="84"/>
      <c r="X496" s="84"/>
      <c r="Y496" s="84"/>
      <c r="Z496" s="84"/>
      <c r="AA496" s="84"/>
      <c r="AB496" s="84"/>
      <c r="AC496" s="84"/>
      <c r="AD496" s="84"/>
    </row>
    <row r="497" spans="1:30" ht="15.75" customHeight="1">
      <c r="A497" s="84"/>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c r="AA497" s="84"/>
      <c r="AB497" s="84"/>
      <c r="AC497" s="84"/>
      <c r="AD497" s="84"/>
    </row>
    <row r="498" spans="1:30" ht="15.75" customHeight="1">
      <c r="A498" s="84"/>
      <c r="B498" s="84"/>
      <c r="C498" s="84"/>
      <c r="D498" s="84"/>
      <c r="E498" s="84"/>
      <c r="F498" s="84"/>
      <c r="G498" s="84"/>
      <c r="H498" s="84"/>
      <c r="I498" s="84"/>
      <c r="J498" s="84"/>
      <c r="K498" s="84"/>
      <c r="L498" s="84"/>
      <c r="M498" s="84"/>
      <c r="N498" s="84"/>
      <c r="O498" s="84"/>
      <c r="P498" s="84"/>
      <c r="Q498" s="84"/>
      <c r="R498" s="84"/>
      <c r="S498" s="84"/>
      <c r="T498" s="84"/>
      <c r="U498" s="84"/>
      <c r="V498" s="84"/>
      <c r="W498" s="84"/>
      <c r="X498" s="84"/>
      <c r="Y498" s="84"/>
      <c r="Z498" s="84"/>
      <c r="AA498" s="84"/>
      <c r="AB498" s="84"/>
      <c r="AC498" s="84"/>
      <c r="AD498" s="84"/>
    </row>
    <row r="499" spans="1:30" ht="15.75" customHeight="1">
      <c r="A499" s="84"/>
      <c r="B499" s="84"/>
      <c r="C499" s="84"/>
      <c r="D499" s="84"/>
      <c r="E499" s="84"/>
      <c r="F499" s="84"/>
      <c r="G499" s="84"/>
      <c r="H499" s="84"/>
      <c r="I499" s="84"/>
      <c r="J499" s="84"/>
      <c r="K499" s="84"/>
      <c r="L499" s="84"/>
      <c r="M499" s="84"/>
      <c r="N499" s="84"/>
      <c r="O499" s="84"/>
      <c r="P499" s="84"/>
      <c r="Q499" s="84"/>
      <c r="R499" s="84"/>
      <c r="S499" s="84"/>
      <c r="T499" s="84"/>
      <c r="U499" s="84"/>
      <c r="V499" s="84"/>
      <c r="W499" s="84"/>
      <c r="X499" s="84"/>
      <c r="Y499" s="84"/>
      <c r="Z499" s="84"/>
      <c r="AA499" s="84"/>
      <c r="AB499" s="84"/>
      <c r="AC499" s="84"/>
      <c r="AD499" s="84"/>
    </row>
    <row r="500" spans="1:30" ht="15.75" customHeight="1">
      <c r="A500" s="84"/>
      <c r="B500" s="84"/>
      <c r="C500" s="84"/>
      <c r="D500" s="84"/>
      <c r="E500" s="84"/>
      <c r="F500" s="84"/>
      <c r="G500" s="84"/>
      <c r="H500" s="84"/>
      <c r="I500" s="84"/>
      <c r="J500" s="84"/>
      <c r="K500" s="84"/>
      <c r="L500" s="84"/>
      <c r="M500" s="84"/>
      <c r="N500" s="84"/>
      <c r="O500" s="84"/>
      <c r="P500" s="84"/>
      <c r="Q500" s="84"/>
      <c r="R500" s="84"/>
      <c r="S500" s="84"/>
      <c r="T500" s="84"/>
      <c r="U500" s="84"/>
      <c r="V500" s="84"/>
      <c r="W500" s="84"/>
      <c r="X500" s="84"/>
      <c r="Y500" s="84"/>
      <c r="Z500" s="84"/>
      <c r="AA500" s="84"/>
      <c r="AB500" s="84"/>
      <c r="AC500" s="84"/>
      <c r="AD500" s="84"/>
    </row>
    <row r="501" spans="1:30" ht="15.75" customHeight="1">
      <c r="A501" s="84"/>
      <c r="B501" s="84"/>
      <c r="C501" s="84"/>
      <c r="D501" s="84"/>
      <c r="E501" s="84"/>
      <c r="F501" s="84"/>
      <c r="G501" s="84"/>
      <c r="H501" s="84"/>
      <c r="I501" s="84"/>
      <c r="J501" s="84"/>
      <c r="K501" s="84"/>
      <c r="L501" s="84"/>
      <c r="M501" s="84"/>
      <c r="N501" s="84"/>
      <c r="O501" s="84"/>
      <c r="P501" s="84"/>
      <c r="Q501" s="84"/>
      <c r="R501" s="84"/>
      <c r="S501" s="84"/>
      <c r="T501" s="84"/>
      <c r="U501" s="84"/>
      <c r="V501" s="84"/>
      <c r="W501" s="84"/>
      <c r="X501" s="84"/>
      <c r="Y501" s="84"/>
      <c r="Z501" s="84"/>
      <c r="AA501" s="84"/>
      <c r="AB501" s="84"/>
      <c r="AC501" s="84"/>
      <c r="AD501" s="84"/>
    </row>
    <row r="502" spans="1:30" ht="15.75" customHeight="1">
      <c r="A502" s="84"/>
      <c r="B502" s="84"/>
      <c r="C502" s="84"/>
      <c r="D502" s="84"/>
      <c r="E502" s="84"/>
      <c r="F502" s="84"/>
      <c r="G502" s="84"/>
      <c r="H502" s="84"/>
      <c r="I502" s="84"/>
      <c r="J502" s="84"/>
      <c r="K502" s="84"/>
      <c r="L502" s="84"/>
      <c r="M502" s="84"/>
      <c r="N502" s="84"/>
      <c r="O502" s="84"/>
      <c r="P502" s="84"/>
      <c r="Q502" s="84"/>
      <c r="R502" s="84"/>
      <c r="S502" s="84"/>
      <c r="T502" s="84"/>
      <c r="U502" s="84"/>
      <c r="V502" s="84"/>
      <c r="W502" s="84"/>
      <c r="X502" s="84"/>
      <c r="Y502" s="84"/>
      <c r="Z502" s="84"/>
      <c r="AA502" s="84"/>
      <c r="AB502" s="84"/>
      <c r="AC502" s="84"/>
      <c r="AD502" s="84"/>
    </row>
    <row r="503" spans="1:30" ht="15.75" customHeight="1">
      <c r="A503" s="84"/>
      <c r="B503" s="84"/>
      <c r="C503" s="84"/>
      <c r="D503" s="84"/>
      <c r="E503" s="84"/>
      <c r="F503" s="84"/>
      <c r="G503" s="84"/>
      <c r="H503" s="84"/>
      <c r="I503" s="84"/>
      <c r="J503" s="84"/>
      <c r="K503" s="84"/>
      <c r="L503" s="84"/>
      <c r="M503" s="84"/>
      <c r="N503" s="84"/>
      <c r="O503" s="84"/>
      <c r="P503" s="84"/>
      <c r="Q503" s="84"/>
      <c r="R503" s="84"/>
      <c r="S503" s="84"/>
      <c r="T503" s="84"/>
      <c r="U503" s="84"/>
      <c r="V503" s="84"/>
      <c r="W503" s="84"/>
      <c r="X503" s="84"/>
      <c r="Y503" s="84"/>
      <c r="Z503" s="84"/>
      <c r="AA503" s="84"/>
      <c r="AB503" s="84"/>
      <c r="AC503" s="84"/>
      <c r="AD503" s="84"/>
    </row>
    <row r="504" spans="1:30" ht="15.75" customHeight="1">
      <c r="A504" s="84"/>
      <c r="B504" s="84"/>
      <c r="C504" s="84"/>
      <c r="D504" s="84"/>
      <c r="E504" s="84"/>
      <c r="F504" s="84"/>
      <c r="G504" s="84"/>
      <c r="H504" s="84"/>
      <c r="I504" s="84"/>
      <c r="J504" s="84"/>
      <c r="K504" s="84"/>
      <c r="L504" s="84"/>
      <c r="M504" s="84"/>
      <c r="N504" s="84"/>
      <c r="O504" s="84"/>
      <c r="P504" s="84"/>
      <c r="Q504" s="84"/>
      <c r="R504" s="84"/>
      <c r="S504" s="84"/>
      <c r="T504" s="84"/>
      <c r="U504" s="84"/>
      <c r="V504" s="84"/>
      <c r="W504" s="84"/>
      <c r="X504" s="84"/>
      <c r="Y504" s="84"/>
      <c r="Z504" s="84"/>
      <c r="AA504" s="84"/>
      <c r="AB504" s="84"/>
      <c r="AC504" s="84"/>
      <c r="AD504" s="84"/>
    </row>
    <row r="505" spans="1:30" ht="15.75" customHeight="1">
      <c r="A505" s="84"/>
      <c r="B505" s="84"/>
      <c r="C505" s="84"/>
      <c r="D505" s="84"/>
      <c r="E505" s="84"/>
      <c r="F505" s="84"/>
      <c r="G505" s="84"/>
      <c r="H505" s="84"/>
      <c r="I505" s="84"/>
      <c r="J505" s="84"/>
      <c r="K505" s="84"/>
      <c r="L505" s="84"/>
      <c r="M505" s="84"/>
      <c r="N505" s="84"/>
      <c r="O505" s="84"/>
      <c r="P505" s="84"/>
      <c r="Q505" s="84"/>
      <c r="R505" s="84"/>
      <c r="S505" s="84"/>
      <c r="T505" s="84"/>
      <c r="U505" s="84"/>
      <c r="V505" s="84"/>
      <c r="W505" s="84"/>
      <c r="X505" s="84"/>
      <c r="Y505" s="84"/>
      <c r="Z505" s="84"/>
      <c r="AA505" s="84"/>
      <c r="AB505" s="84"/>
      <c r="AC505" s="84"/>
      <c r="AD505" s="84"/>
    </row>
    <row r="506" spans="1:30" ht="15.75" customHeight="1">
      <c r="A506" s="84"/>
      <c r="B506" s="84"/>
      <c r="C506" s="84"/>
      <c r="D506" s="84"/>
      <c r="E506" s="84"/>
      <c r="F506" s="84"/>
      <c r="G506" s="84"/>
      <c r="H506" s="84"/>
      <c r="I506" s="84"/>
      <c r="J506" s="84"/>
      <c r="K506" s="84"/>
      <c r="L506" s="84"/>
      <c r="M506" s="84"/>
      <c r="N506" s="84"/>
      <c r="O506" s="84"/>
      <c r="P506" s="84"/>
      <c r="Q506" s="84"/>
      <c r="R506" s="84"/>
      <c r="S506" s="84"/>
      <c r="T506" s="84"/>
      <c r="U506" s="84"/>
      <c r="V506" s="84"/>
      <c r="W506" s="84"/>
      <c r="X506" s="84"/>
      <c r="Y506" s="84"/>
      <c r="Z506" s="84"/>
      <c r="AA506" s="84"/>
      <c r="AB506" s="84"/>
      <c r="AC506" s="84"/>
      <c r="AD506" s="84"/>
    </row>
    <row r="507" spans="1:30" ht="15.75" customHeight="1">
      <c r="A507" s="84"/>
      <c r="B507" s="84"/>
      <c r="C507" s="84"/>
      <c r="D507" s="84"/>
      <c r="E507" s="84"/>
      <c r="F507" s="84"/>
      <c r="G507" s="84"/>
      <c r="H507" s="84"/>
      <c r="I507" s="84"/>
      <c r="J507" s="84"/>
      <c r="K507" s="84"/>
      <c r="L507" s="84"/>
      <c r="M507" s="84"/>
      <c r="N507" s="84"/>
      <c r="O507" s="84"/>
      <c r="P507" s="84"/>
      <c r="Q507" s="84"/>
      <c r="R507" s="84"/>
      <c r="S507" s="84"/>
      <c r="T507" s="84"/>
      <c r="U507" s="84"/>
      <c r="V507" s="84"/>
      <c r="W507" s="84"/>
      <c r="X507" s="84"/>
      <c r="Y507" s="84"/>
      <c r="Z507" s="84"/>
      <c r="AA507" s="84"/>
      <c r="AB507" s="84"/>
      <c r="AC507" s="84"/>
      <c r="AD507" s="84"/>
    </row>
    <row r="508" spans="1:30" ht="15.75" customHeight="1">
      <c r="A508" s="84"/>
      <c r="B508" s="84"/>
      <c r="C508" s="84"/>
      <c r="D508" s="84"/>
      <c r="E508" s="84"/>
      <c r="F508" s="84"/>
      <c r="G508" s="84"/>
      <c r="H508" s="84"/>
      <c r="I508" s="84"/>
      <c r="J508" s="84"/>
      <c r="K508" s="84"/>
      <c r="L508" s="84"/>
      <c r="M508" s="84"/>
      <c r="N508" s="84"/>
      <c r="O508" s="84"/>
      <c r="P508" s="84"/>
      <c r="Q508" s="84"/>
      <c r="R508" s="84"/>
      <c r="S508" s="84"/>
      <c r="T508" s="84"/>
      <c r="U508" s="84"/>
      <c r="V508" s="84"/>
      <c r="W508" s="84"/>
      <c r="X508" s="84"/>
      <c r="Y508" s="84"/>
      <c r="Z508" s="84"/>
      <c r="AA508" s="84"/>
      <c r="AB508" s="84"/>
      <c r="AC508" s="84"/>
      <c r="AD508" s="84"/>
    </row>
    <row r="509" spans="1:30" ht="15.75" customHeight="1">
      <c r="A509" s="84"/>
      <c r="B509" s="84"/>
      <c r="C509" s="84"/>
      <c r="D509" s="84"/>
      <c r="E509" s="84"/>
      <c r="F509" s="84"/>
      <c r="G509" s="84"/>
      <c r="H509" s="84"/>
      <c r="I509" s="84"/>
      <c r="J509" s="84"/>
      <c r="K509" s="84"/>
      <c r="L509" s="84"/>
      <c r="M509" s="84"/>
      <c r="N509" s="84"/>
      <c r="O509" s="84"/>
      <c r="P509" s="84"/>
      <c r="Q509" s="84"/>
      <c r="R509" s="84"/>
      <c r="S509" s="84"/>
      <c r="T509" s="84"/>
      <c r="U509" s="84"/>
      <c r="V509" s="84"/>
      <c r="W509" s="84"/>
      <c r="X509" s="84"/>
      <c r="Y509" s="84"/>
      <c r="Z509" s="84"/>
      <c r="AA509" s="84"/>
      <c r="AB509" s="84"/>
      <c r="AC509" s="84"/>
      <c r="AD509" s="84"/>
    </row>
    <row r="510" spans="1:30" ht="15.75" customHeight="1">
      <c r="A510" s="84"/>
      <c r="B510" s="84"/>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c r="AA510" s="84"/>
      <c r="AB510" s="84"/>
      <c r="AC510" s="84"/>
      <c r="AD510" s="84"/>
    </row>
    <row r="511" spans="1:30" ht="15.75" customHeight="1">
      <c r="A511" s="84"/>
      <c r="B511" s="84"/>
      <c r="C511" s="84"/>
      <c r="D511" s="84"/>
      <c r="E511" s="84"/>
      <c r="F511" s="84"/>
      <c r="G511" s="84"/>
      <c r="H511" s="84"/>
      <c r="I511" s="84"/>
      <c r="J511" s="84"/>
      <c r="K511" s="84"/>
      <c r="L511" s="84"/>
      <c r="M511" s="84"/>
      <c r="N511" s="84"/>
      <c r="O511" s="84"/>
      <c r="P511" s="84"/>
      <c r="Q511" s="84"/>
      <c r="R511" s="84"/>
      <c r="S511" s="84"/>
      <c r="T511" s="84"/>
      <c r="U511" s="84"/>
      <c r="V511" s="84"/>
      <c r="W511" s="84"/>
      <c r="X511" s="84"/>
      <c r="Y511" s="84"/>
      <c r="Z511" s="84"/>
      <c r="AA511" s="84"/>
      <c r="AB511" s="84"/>
      <c r="AC511" s="84"/>
      <c r="AD511" s="84"/>
    </row>
    <row r="512" spans="1:30" ht="15.75" customHeight="1">
      <c r="A512" s="84"/>
      <c r="B512" s="84"/>
      <c r="C512" s="84"/>
      <c r="D512" s="84"/>
      <c r="E512" s="84"/>
      <c r="F512" s="84"/>
      <c r="G512" s="84"/>
      <c r="H512" s="84"/>
      <c r="I512" s="84"/>
      <c r="J512" s="84"/>
      <c r="K512" s="84"/>
      <c r="L512" s="84"/>
      <c r="M512" s="84"/>
      <c r="N512" s="84"/>
      <c r="O512" s="84"/>
      <c r="P512" s="84"/>
      <c r="Q512" s="84"/>
      <c r="R512" s="84"/>
      <c r="S512" s="84"/>
      <c r="T512" s="84"/>
      <c r="U512" s="84"/>
      <c r="V512" s="84"/>
      <c r="W512" s="84"/>
      <c r="X512" s="84"/>
      <c r="Y512" s="84"/>
      <c r="Z512" s="84"/>
      <c r="AA512" s="84"/>
      <c r="AB512" s="84"/>
      <c r="AC512" s="84"/>
      <c r="AD512" s="84"/>
    </row>
    <row r="513" spans="1:30" ht="15.75" customHeight="1">
      <c r="A513" s="84"/>
      <c r="B513" s="84"/>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c r="AA513" s="84"/>
      <c r="AB513" s="84"/>
      <c r="AC513" s="84"/>
      <c r="AD513" s="84"/>
    </row>
    <row r="514" spans="1:30" ht="15.75" customHeight="1">
      <c r="A514" s="84"/>
      <c r="B514" s="84"/>
      <c r="C514" s="84"/>
      <c r="D514" s="84"/>
      <c r="E514" s="84"/>
      <c r="F514" s="84"/>
      <c r="G514" s="84"/>
      <c r="H514" s="84"/>
      <c r="I514" s="84"/>
      <c r="J514" s="84"/>
      <c r="K514" s="84"/>
      <c r="L514" s="84"/>
      <c r="M514" s="84"/>
      <c r="N514" s="84"/>
      <c r="O514" s="84"/>
      <c r="P514" s="84"/>
      <c r="Q514" s="84"/>
      <c r="R514" s="84"/>
      <c r="S514" s="84"/>
      <c r="T514" s="84"/>
      <c r="U514" s="84"/>
      <c r="V514" s="84"/>
      <c r="W514" s="84"/>
      <c r="X514" s="84"/>
      <c r="Y514" s="84"/>
      <c r="Z514" s="84"/>
      <c r="AA514" s="84"/>
      <c r="AB514" s="84"/>
      <c r="AC514" s="84"/>
      <c r="AD514" s="84"/>
    </row>
    <row r="515" spans="1:30" ht="15.75" customHeight="1">
      <c r="A515" s="84"/>
      <c r="B515" s="84"/>
      <c r="C515" s="84"/>
      <c r="D515" s="84"/>
      <c r="E515" s="84"/>
      <c r="F515" s="84"/>
      <c r="G515" s="84"/>
      <c r="H515" s="84"/>
      <c r="I515" s="84"/>
      <c r="J515" s="84"/>
      <c r="K515" s="84"/>
      <c r="L515" s="84"/>
      <c r="M515" s="84"/>
      <c r="N515" s="84"/>
      <c r="O515" s="84"/>
      <c r="P515" s="84"/>
      <c r="Q515" s="84"/>
      <c r="R515" s="84"/>
      <c r="S515" s="84"/>
      <c r="T515" s="84"/>
      <c r="U515" s="84"/>
      <c r="V515" s="84"/>
      <c r="W515" s="84"/>
      <c r="X515" s="84"/>
      <c r="Y515" s="84"/>
      <c r="Z515" s="84"/>
      <c r="AA515" s="84"/>
      <c r="AB515" s="84"/>
      <c r="AC515" s="84"/>
      <c r="AD515" s="84"/>
    </row>
    <row r="516" spans="1:30" ht="15.75" customHeight="1">
      <c r="A516" s="84"/>
      <c r="B516" s="84"/>
      <c r="C516" s="84"/>
      <c r="D516" s="84"/>
      <c r="E516" s="84"/>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row>
    <row r="517" spans="1:30" ht="15.75" customHeight="1">
      <c r="A517" s="84"/>
      <c r="B517" s="84"/>
      <c r="C517" s="84"/>
      <c r="D517" s="84"/>
      <c r="E517" s="84"/>
      <c r="F517" s="84"/>
      <c r="G517" s="84"/>
      <c r="H517" s="84"/>
      <c r="I517" s="84"/>
      <c r="J517" s="84"/>
      <c r="K517" s="84"/>
      <c r="L517" s="84"/>
      <c r="M517" s="84"/>
      <c r="N517" s="84"/>
      <c r="O517" s="84"/>
      <c r="P517" s="84"/>
      <c r="Q517" s="84"/>
      <c r="R517" s="84"/>
      <c r="S517" s="84"/>
      <c r="T517" s="84"/>
      <c r="U517" s="84"/>
      <c r="V517" s="84"/>
      <c r="W517" s="84"/>
      <c r="X517" s="84"/>
      <c r="Y517" s="84"/>
      <c r="Z517" s="84"/>
      <c r="AA517" s="84"/>
      <c r="AB517" s="84"/>
      <c r="AC517" s="84"/>
      <c r="AD517" s="84"/>
    </row>
    <row r="518" spans="1:30" ht="15.75" customHeight="1">
      <c r="A518" s="84"/>
      <c r="B518" s="84"/>
      <c r="C518" s="84"/>
      <c r="D518" s="84"/>
      <c r="E518" s="84"/>
      <c r="F518" s="84"/>
      <c r="G518" s="84"/>
      <c r="H518" s="84"/>
      <c r="I518" s="84"/>
      <c r="J518" s="84"/>
      <c r="K518" s="84"/>
      <c r="L518" s="84"/>
      <c r="M518" s="84"/>
      <c r="N518" s="84"/>
      <c r="O518" s="84"/>
      <c r="P518" s="84"/>
      <c r="Q518" s="84"/>
      <c r="R518" s="84"/>
      <c r="S518" s="84"/>
      <c r="T518" s="84"/>
      <c r="U518" s="84"/>
      <c r="V518" s="84"/>
      <c r="W518" s="84"/>
      <c r="X518" s="84"/>
      <c r="Y518" s="84"/>
      <c r="Z518" s="84"/>
      <c r="AA518" s="84"/>
      <c r="AB518" s="84"/>
      <c r="AC518" s="84"/>
      <c r="AD518" s="84"/>
    </row>
    <row r="519" spans="1:30" ht="15.75" customHeight="1">
      <c r="A519" s="84"/>
      <c r="B519" s="84"/>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c r="AA519" s="84"/>
      <c r="AB519" s="84"/>
      <c r="AC519" s="84"/>
      <c r="AD519" s="84"/>
    </row>
    <row r="520" spans="1:30" ht="15.75" customHeight="1">
      <c r="A520" s="84"/>
      <c r="B520" s="84"/>
      <c r="C520" s="84"/>
      <c r="D520" s="84"/>
      <c r="E520" s="84"/>
      <c r="F520" s="84"/>
      <c r="G520" s="84"/>
      <c r="H520" s="84"/>
      <c r="I520" s="84"/>
      <c r="J520" s="84"/>
      <c r="K520" s="84"/>
      <c r="L520" s="84"/>
      <c r="M520" s="84"/>
      <c r="N520" s="84"/>
      <c r="O520" s="84"/>
      <c r="P520" s="84"/>
      <c r="Q520" s="84"/>
      <c r="R520" s="84"/>
      <c r="S520" s="84"/>
      <c r="T520" s="84"/>
      <c r="U520" s="84"/>
      <c r="V520" s="84"/>
      <c r="W520" s="84"/>
      <c r="X520" s="84"/>
      <c r="Y520" s="84"/>
      <c r="Z520" s="84"/>
      <c r="AA520" s="84"/>
      <c r="AB520" s="84"/>
      <c r="AC520" s="84"/>
      <c r="AD520" s="84"/>
    </row>
    <row r="521" spans="1:30" ht="15.75" customHeight="1">
      <c r="A521" s="84"/>
      <c r="B521" s="84"/>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c r="AA521" s="84"/>
      <c r="AB521" s="84"/>
      <c r="AC521" s="84"/>
      <c r="AD521" s="84"/>
    </row>
    <row r="522" spans="1:30" ht="15.75" customHeight="1">
      <c r="A522" s="84"/>
      <c r="B522" s="84"/>
      <c r="C522" s="84"/>
      <c r="D522" s="84"/>
      <c r="E522" s="84"/>
      <c r="F522" s="84"/>
      <c r="G522" s="84"/>
      <c r="H522" s="84"/>
      <c r="I522" s="84"/>
      <c r="J522" s="84"/>
      <c r="K522" s="84"/>
      <c r="L522" s="84"/>
      <c r="M522" s="84"/>
      <c r="N522" s="84"/>
      <c r="O522" s="84"/>
      <c r="P522" s="84"/>
      <c r="Q522" s="84"/>
      <c r="R522" s="84"/>
      <c r="S522" s="84"/>
      <c r="T522" s="84"/>
      <c r="U522" s="84"/>
      <c r="V522" s="84"/>
      <c r="W522" s="84"/>
      <c r="X522" s="84"/>
      <c r="Y522" s="84"/>
      <c r="Z522" s="84"/>
      <c r="AA522" s="84"/>
      <c r="AB522" s="84"/>
      <c r="AC522" s="84"/>
      <c r="AD522" s="84"/>
    </row>
    <row r="523" spans="1:30" ht="15.75" customHeight="1">
      <c r="A523" s="84"/>
      <c r="B523" s="84"/>
      <c r="C523" s="84"/>
      <c r="D523" s="84"/>
      <c r="E523" s="84"/>
      <c r="F523" s="84"/>
      <c r="G523" s="84"/>
      <c r="H523" s="84"/>
      <c r="I523" s="84"/>
      <c r="J523" s="84"/>
      <c r="K523" s="84"/>
      <c r="L523" s="84"/>
      <c r="M523" s="84"/>
      <c r="N523" s="84"/>
      <c r="O523" s="84"/>
      <c r="P523" s="84"/>
      <c r="Q523" s="84"/>
      <c r="R523" s="84"/>
      <c r="S523" s="84"/>
      <c r="T523" s="84"/>
      <c r="U523" s="84"/>
      <c r="V523" s="84"/>
      <c r="W523" s="84"/>
      <c r="X523" s="84"/>
      <c r="Y523" s="84"/>
      <c r="Z523" s="84"/>
      <c r="AA523" s="84"/>
      <c r="AB523" s="84"/>
      <c r="AC523" s="84"/>
      <c r="AD523" s="84"/>
    </row>
    <row r="524" spans="1:30" ht="15.75" customHeight="1">
      <c r="A524" s="84"/>
      <c r="B524" s="84"/>
      <c r="C524" s="84"/>
      <c r="D524" s="84"/>
      <c r="E524" s="84"/>
      <c r="F524" s="84"/>
      <c r="G524" s="84"/>
      <c r="H524" s="84"/>
      <c r="I524" s="84"/>
      <c r="J524" s="84"/>
      <c r="K524" s="84"/>
      <c r="L524" s="84"/>
      <c r="M524" s="84"/>
      <c r="N524" s="84"/>
      <c r="O524" s="84"/>
      <c r="P524" s="84"/>
      <c r="Q524" s="84"/>
      <c r="R524" s="84"/>
      <c r="S524" s="84"/>
      <c r="T524" s="84"/>
      <c r="U524" s="84"/>
      <c r="V524" s="84"/>
      <c r="W524" s="84"/>
      <c r="X524" s="84"/>
      <c r="Y524" s="84"/>
      <c r="Z524" s="84"/>
      <c r="AA524" s="84"/>
      <c r="AB524" s="84"/>
      <c r="AC524" s="84"/>
      <c r="AD524" s="84"/>
    </row>
    <row r="525" spans="1:30" ht="15.75" customHeight="1">
      <c r="A525" s="84"/>
      <c r="B525" s="84"/>
      <c r="C525" s="84"/>
      <c r="D525" s="84"/>
      <c r="E525" s="84"/>
      <c r="F525" s="84"/>
      <c r="G525" s="84"/>
      <c r="H525" s="84"/>
      <c r="I525" s="84"/>
      <c r="J525" s="84"/>
      <c r="K525" s="84"/>
      <c r="L525" s="84"/>
      <c r="M525" s="84"/>
      <c r="N525" s="84"/>
      <c r="O525" s="84"/>
      <c r="P525" s="84"/>
      <c r="Q525" s="84"/>
      <c r="R525" s="84"/>
      <c r="S525" s="84"/>
      <c r="T525" s="84"/>
      <c r="U525" s="84"/>
      <c r="V525" s="84"/>
      <c r="W525" s="84"/>
      <c r="X525" s="84"/>
      <c r="Y525" s="84"/>
      <c r="Z525" s="84"/>
      <c r="AA525" s="84"/>
      <c r="AB525" s="84"/>
      <c r="AC525" s="84"/>
      <c r="AD525" s="84"/>
    </row>
    <row r="526" spans="1:30" ht="15.75" customHeight="1">
      <c r="A526" s="84"/>
      <c r="B526" s="84"/>
      <c r="C526" s="84"/>
      <c r="D526" s="84"/>
      <c r="E526" s="84"/>
      <c r="F526" s="84"/>
      <c r="G526" s="84"/>
      <c r="H526" s="84"/>
      <c r="I526" s="84"/>
      <c r="J526" s="84"/>
      <c r="K526" s="84"/>
      <c r="L526" s="84"/>
      <c r="M526" s="84"/>
      <c r="N526" s="84"/>
      <c r="O526" s="84"/>
      <c r="P526" s="84"/>
      <c r="Q526" s="84"/>
      <c r="R526" s="84"/>
      <c r="S526" s="84"/>
      <c r="T526" s="84"/>
      <c r="U526" s="84"/>
      <c r="V526" s="84"/>
      <c r="W526" s="84"/>
      <c r="X526" s="84"/>
      <c r="Y526" s="84"/>
      <c r="Z526" s="84"/>
      <c r="AA526" s="84"/>
      <c r="AB526" s="84"/>
      <c r="AC526" s="84"/>
      <c r="AD526" s="84"/>
    </row>
    <row r="527" spans="1:30" ht="15.75" customHeight="1">
      <c r="A527" s="84"/>
      <c r="B527" s="84"/>
      <c r="C527" s="84"/>
      <c r="D527" s="84"/>
      <c r="E527" s="84"/>
      <c r="F527" s="84"/>
      <c r="G527" s="84"/>
      <c r="H527" s="84"/>
      <c r="I527" s="84"/>
      <c r="J527" s="84"/>
      <c r="K527" s="84"/>
      <c r="L527" s="84"/>
      <c r="M527" s="84"/>
      <c r="N527" s="84"/>
      <c r="O527" s="84"/>
      <c r="P527" s="84"/>
      <c r="Q527" s="84"/>
      <c r="R527" s="84"/>
      <c r="S527" s="84"/>
      <c r="T527" s="84"/>
      <c r="U527" s="84"/>
      <c r="V527" s="84"/>
      <c r="W527" s="84"/>
      <c r="X527" s="84"/>
      <c r="Y527" s="84"/>
      <c r="Z527" s="84"/>
      <c r="AA527" s="84"/>
      <c r="AB527" s="84"/>
      <c r="AC527" s="84"/>
      <c r="AD527" s="84"/>
    </row>
    <row r="528" spans="1:30" ht="15.75" customHeight="1">
      <c r="A528" s="84"/>
      <c r="B528" s="84"/>
      <c r="C528" s="84"/>
      <c r="D528" s="84"/>
      <c r="E528" s="84"/>
      <c r="F528" s="84"/>
      <c r="G528" s="84"/>
      <c r="H528" s="84"/>
      <c r="I528" s="84"/>
      <c r="J528" s="84"/>
      <c r="K528" s="84"/>
      <c r="L528" s="84"/>
      <c r="M528" s="84"/>
      <c r="N528" s="84"/>
      <c r="O528" s="84"/>
      <c r="P528" s="84"/>
      <c r="Q528" s="84"/>
      <c r="R528" s="84"/>
      <c r="S528" s="84"/>
      <c r="T528" s="84"/>
      <c r="U528" s="84"/>
      <c r="V528" s="84"/>
      <c r="W528" s="84"/>
      <c r="X528" s="84"/>
      <c r="Y528" s="84"/>
      <c r="Z528" s="84"/>
      <c r="AA528" s="84"/>
      <c r="AB528" s="84"/>
      <c r="AC528" s="84"/>
      <c r="AD528" s="84"/>
    </row>
    <row r="529" spans="1:30" ht="15.75" customHeight="1">
      <c r="A529" s="84"/>
      <c r="B529" s="84"/>
      <c r="C529" s="84"/>
      <c r="D529" s="84"/>
      <c r="E529" s="84"/>
      <c r="F529" s="84"/>
      <c r="G529" s="84"/>
      <c r="H529" s="84"/>
      <c r="I529" s="84"/>
      <c r="J529" s="84"/>
      <c r="K529" s="84"/>
      <c r="L529" s="84"/>
      <c r="M529" s="84"/>
      <c r="N529" s="84"/>
      <c r="O529" s="84"/>
      <c r="P529" s="84"/>
      <c r="Q529" s="84"/>
      <c r="R529" s="84"/>
      <c r="S529" s="84"/>
      <c r="T529" s="84"/>
      <c r="U529" s="84"/>
      <c r="V529" s="84"/>
      <c r="W529" s="84"/>
      <c r="X529" s="84"/>
      <c r="Y529" s="84"/>
      <c r="Z529" s="84"/>
      <c r="AA529" s="84"/>
      <c r="AB529" s="84"/>
      <c r="AC529" s="84"/>
      <c r="AD529" s="84"/>
    </row>
    <row r="530" spans="1:30" ht="15.75" customHeight="1">
      <c r="A530" s="84"/>
      <c r="B530" s="84"/>
      <c r="C530" s="84"/>
      <c r="D530" s="84"/>
      <c r="E530" s="84"/>
      <c r="F530" s="84"/>
      <c r="G530" s="84"/>
      <c r="H530" s="84"/>
      <c r="I530" s="84"/>
      <c r="J530" s="84"/>
      <c r="K530" s="84"/>
      <c r="L530" s="84"/>
      <c r="M530" s="84"/>
      <c r="N530" s="84"/>
      <c r="O530" s="84"/>
      <c r="P530" s="84"/>
      <c r="Q530" s="84"/>
      <c r="R530" s="84"/>
      <c r="S530" s="84"/>
      <c r="T530" s="84"/>
      <c r="U530" s="84"/>
      <c r="V530" s="84"/>
      <c r="W530" s="84"/>
      <c r="X530" s="84"/>
      <c r="Y530" s="84"/>
      <c r="Z530" s="84"/>
      <c r="AA530" s="84"/>
      <c r="AB530" s="84"/>
      <c r="AC530" s="84"/>
      <c r="AD530" s="84"/>
    </row>
    <row r="531" spans="1:30" ht="15.75" customHeight="1">
      <c r="A531" s="84"/>
      <c r="B531" s="84"/>
      <c r="C531" s="84"/>
      <c r="D531" s="84"/>
      <c r="E531" s="84"/>
      <c r="F531" s="84"/>
      <c r="G531" s="84"/>
      <c r="H531" s="84"/>
      <c r="I531" s="84"/>
      <c r="J531" s="84"/>
      <c r="K531" s="84"/>
      <c r="L531" s="84"/>
      <c r="M531" s="84"/>
      <c r="N531" s="84"/>
      <c r="O531" s="84"/>
      <c r="P531" s="84"/>
      <c r="Q531" s="84"/>
      <c r="R531" s="84"/>
      <c r="S531" s="84"/>
      <c r="T531" s="84"/>
      <c r="U531" s="84"/>
      <c r="V531" s="84"/>
      <c r="W531" s="84"/>
      <c r="X531" s="84"/>
      <c r="Y531" s="84"/>
      <c r="Z531" s="84"/>
      <c r="AA531" s="84"/>
      <c r="AB531" s="84"/>
      <c r="AC531" s="84"/>
      <c r="AD531" s="84"/>
    </row>
    <row r="532" spans="1:30" ht="15.75" customHeight="1">
      <c r="A532" s="84"/>
      <c r="B532" s="84"/>
      <c r="C532" s="84"/>
      <c r="D532" s="84"/>
      <c r="E532" s="84"/>
      <c r="F532" s="84"/>
      <c r="G532" s="84"/>
      <c r="H532" s="84"/>
      <c r="I532" s="84"/>
      <c r="J532" s="84"/>
      <c r="K532" s="84"/>
      <c r="L532" s="84"/>
      <c r="M532" s="84"/>
      <c r="N532" s="84"/>
      <c r="O532" s="84"/>
      <c r="P532" s="84"/>
      <c r="Q532" s="84"/>
      <c r="R532" s="84"/>
      <c r="S532" s="84"/>
      <c r="T532" s="84"/>
      <c r="U532" s="84"/>
      <c r="V532" s="84"/>
      <c r="W532" s="84"/>
      <c r="X532" s="84"/>
      <c r="Y532" s="84"/>
      <c r="Z532" s="84"/>
      <c r="AA532" s="84"/>
      <c r="AB532" s="84"/>
      <c r="AC532" s="84"/>
      <c r="AD532" s="84"/>
    </row>
    <row r="533" spans="1:30" ht="15.75" customHeight="1">
      <c r="A533" s="84"/>
      <c r="B533" s="84"/>
      <c r="C533" s="84"/>
      <c r="D533" s="84"/>
      <c r="E533" s="84"/>
      <c r="F533" s="84"/>
      <c r="G533" s="84"/>
      <c r="H533" s="84"/>
      <c r="I533" s="84"/>
      <c r="J533" s="84"/>
      <c r="K533" s="84"/>
      <c r="L533" s="84"/>
      <c r="M533" s="84"/>
      <c r="N533" s="84"/>
      <c r="O533" s="84"/>
      <c r="P533" s="84"/>
      <c r="Q533" s="84"/>
      <c r="R533" s="84"/>
      <c r="S533" s="84"/>
      <c r="T533" s="84"/>
      <c r="U533" s="84"/>
      <c r="V533" s="84"/>
      <c r="W533" s="84"/>
      <c r="X533" s="84"/>
      <c r="Y533" s="84"/>
      <c r="Z533" s="84"/>
      <c r="AA533" s="84"/>
      <c r="AB533" s="84"/>
      <c r="AC533" s="84"/>
      <c r="AD533" s="84"/>
    </row>
    <row r="534" spans="1:30" ht="15.75" customHeight="1">
      <c r="A534" s="84"/>
      <c r="B534" s="84"/>
      <c r="C534" s="84"/>
      <c r="D534" s="84"/>
      <c r="E534" s="84"/>
      <c r="F534" s="84"/>
      <c r="G534" s="84"/>
      <c r="H534" s="84"/>
      <c r="I534" s="84"/>
      <c r="J534" s="84"/>
      <c r="K534" s="84"/>
      <c r="L534" s="84"/>
      <c r="M534" s="84"/>
      <c r="N534" s="84"/>
      <c r="O534" s="84"/>
      <c r="P534" s="84"/>
      <c r="Q534" s="84"/>
      <c r="R534" s="84"/>
      <c r="S534" s="84"/>
      <c r="T534" s="84"/>
      <c r="U534" s="84"/>
      <c r="V534" s="84"/>
      <c r="W534" s="84"/>
      <c r="X534" s="84"/>
      <c r="Y534" s="84"/>
      <c r="Z534" s="84"/>
      <c r="AA534" s="84"/>
      <c r="AB534" s="84"/>
      <c r="AC534" s="84"/>
      <c r="AD534" s="84"/>
    </row>
    <row r="535" spans="1:30" ht="15.75" customHeight="1">
      <c r="A535" s="84"/>
      <c r="B535" s="84"/>
      <c r="C535" s="84"/>
      <c r="D535" s="84"/>
      <c r="E535" s="84"/>
      <c r="F535" s="84"/>
      <c r="G535" s="84"/>
      <c r="H535" s="84"/>
      <c r="I535" s="84"/>
      <c r="J535" s="84"/>
      <c r="K535" s="84"/>
      <c r="L535" s="84"/>
      <c r="M535" s="84"/>
      <c r="N535" s="84"/>
      <c r="O535" s="84"/>
      <c r="P535" s="84"/>
      <c r="Q535" s="84"/>
      <c r="R535" s="84"/>
      <c r="S535" s="84"/>
      <c r="T535" s="84"/>
      <c r="U535" s="84"/>
      <c r="V535" s="84"/>
      <c r="W535" s="84"/>
      <c r="X535" s="84"/>
      <c r="Y535" s="84"/>
      <c r="Z535" s="84"/>
      <c r="AA535" s="84"/>
      <c r="AB535" s="84"/>
      <c r="AC535" s="84"/>
      <c r="AD535" s="84"/>
    </row>
    <row r="536" spans="1:30" ht="15.75" customHeight="1">
      <c r="A536" s="84"/>
      <c r="B536" s="84"/>
      <c r="C536" s="84"/>
      <c r="D536" s="84"/>
      <c r="E536" s="8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row>
    <row r="537" spans="1:30" ht="15.75" customHeight="1">
      <c r="A537" s="84"/>
      <c r="B537" s="84"/>
      <c r="C537" s="84"/>
      <c r="D537" s="84"/>
      <c r="E537" s="84"/>
      <c r="F537" s="84"/>
      <c r="G537" s="84"/>
      <c r="H537" s="84"/>
      <c r="I537" s="84"/>
      <c r="J537" s="84"/>
      <c r="K537" s="84"/>
      <c r="L537" s="84"/>
      <c r="M537" s="84"/>
      <c r="N537" s="84"/>
      <c r="O537" s="84"/>
      <c r="P537" s="84"/>
      <c r="Q537" s="84"/>
      <c r="R537" s="84"/>
      <c r="S537" s="84"/>
      <c r="T537" s="84"/>
      <c r="U537" s="84"/>
      <c r="V537" s="84"/>
      <c r="W537" s="84"/>
      <c r="X537" s="84"/>
      <c r="Y537" s="84"/>
      <c r="Z537" s="84"/>
      <c r="AA537" s="84"/>
      <c r="AB537" s="84"/>
      <c r="AC537" s="84"/>
      <c r="AD537" s="84"/>
    </row>
    <row r="538" spans="1:30" ht="15.75" customHeight="1">
      <c r="A538" s="84"/>
      <c r="B538" s="84"/>
      <c r="C538" s="84"/>
      <c r="D538" s="84"/>
      <c r="E538" s="84"/>
      <c r="F538" s="84"/>
      <c r="G538" s="84"/>
      <c r="H538" s="84"/>
      <c r="I538" s="84"/>
      <c r="J538" s="84"/>
      <c r="K538" s="84"/>
      <c r="L538" s="84"/>
      <c r="M538" s="84"/>
      <c r="N538" s="84"/>
      <c r="O538" s="84"/>
      <c r="P538" s="84"/>
      <c r="Q538" s="84"/>
      <c r="R538" s="84"/>
      <c r="S538" s="84"/>
      <c r="T538" s="84"/>
      <c r="U538" s="84"/>
      <c r="V538" s="84"/>
      <c r="W538" s="84"/>
      <c r="X538" s="84"/>
      <c r="Y538" s="84"/>
      <c r="Z538" s="84"/>
      <c r="AA538" s="84"/>
      <c r="AB538" s="84"/>
      <c r="AC538" s="84"/>
      <c r="AD538" s="84"/>
    </row>
    <row r="539" spans="1:30" ht="15.75" customHeight="1">
      <c r="A539" s="84"/>
      <c r="B539" s="84"/>
      <c r="C539" s="84"/>
      <c r="D539" s="84"/>
      <c r="E539" s="84"/>
      <c r="F539" s="84"/>
      <c r="G539" s="84"/>
      <c r="H539" s="84"/>
      <c r="I539" s="84"/>
      <c r="J539" s="84"/>
      <c r="K539" s="84"/>
      <c r="L539" s="84"/>
      <c r="M539" s="84"/>
      <c r="N539" s="84"/>
      <c r="O539" s="84"/>
      <c r="P539" s="84"/>
      <c r="Q539" s="84"/>
      <c r="R539" s="84"/>
      <c r="S539" s="84"/>
      <c r="T539" s="84"/>
      <c r="U539" s="84"/>
      <c r="V539" s="84"/>
      <c r="W539" s="84"/>
      <c r="X539" s="84"/>
      <c r="Y539" s="84"/>
      <c r="Z539" s="84"/>
      <c r="AA539" s="84"/>
      <c r="AB539" s="84"/>
      <c r="AC539" s="84"/>
      <c r="AD539" s="84"/>
    </row>
    <row r="540" spans="1:30" ht="15.75" customHeight="1">
      <c r="A540" s="84"/>
      <c r="B540" s="84"/>
      <c r="C540" s="84"/>
      <c r="D540" s="84"/>
      <c r="E540" s="84"/>
      <c r="F540" s="84"/>
      <c r="G540" s="84"/>
      <c r="H540" s="84"/>
      <c r="I540" s="84"/>
      <c r="J540" s="84"/>
      <c r="K540" s="84"/>
      <c r="L540" s="84"/>
      <c r="M540" s="84"/>
      <c r="N540" s="84"/>
      <c r="O540" s="84"/>
      <c r="P540" s="84"/>
      <c r="Q540" s="84"/>
      <c r="R540" s="84"/>
      <c r="S540" s="84"/>
      <c r="T540" s="84"/>
      <c r="U540" s="84"/>
      <c r="V540" s="84"/>
      <c r="W540" s="84"/>
      <c r="X540" s="84"/>
      <c r="Y540" s="84"/>
      <c r="Z540" s="84"/>
      <c r="AA540" s="84"/>
      <c r="AB540" s="84"/>
      <c r="AC540" s="84"/>
      <c r="AD540" s="84"/>
    </row>
    <row r="541" spans="1:30" ht="15.75" customHeight="1">
      <c r="A541" s="84"/>
      <c r="B541" s="84"/>
      <c r="C541" s="84"/>
      <c r="D541" s="84"/>
      <c r="E541" s="84"/>
      <c r="F541" s="84"/>
      <c r="G541" s="84"/>
      <c r="H541" s="84"/>
      <c r="I541" s="84"/>
      <c r="J541" s="84"/>
      <c r="K541" s="84"/>
      <c r="L541" s="84"/>
      <c r="M541" s="84"/>
      <c r="N541" s="84"/>
      <c r="O541" s="84"/>
      <c r="P541" s="84"/>
      <c r="Q541" s="84"/>
      <c r="R541" s="84"/>
      <c r="S541" s="84"/>
      <c r="T541" s="84"/>
      <c r="U541" s="84"/>
      <c r="V541" s="84"/>
      <c r="W541" s="84"/>
      <c r="X541" s="84"/>
      <c r="Y541" s="84"/>
      <c r="Z541" s="84"/>
      <c r="AA541" s="84"/>
      <c r="AB541" s="84"/>
      <c r="AC541" s="84"/>
      <c r="AD541" s="84"/>
    </row>
    <row r="542" spans="1:30" ht="15.75" customHeight="1">
      <c r="A542" s="84"/>
      <c r="B542" s="84"/>
      <c r="C542" s="84"/>
      <c r="D542" s="84"/>
      <c r="E542" s="84"/>
      <c r="F542" s="84"/>
      <c r="G542" s="84"/>
      <c r="H542" s="84"/>
      <c r="I542" s="84"/>
      <c r="J542" s="84"/>
      <c r="K542" s="84"/>
      <c r="L542" s="84"/>
      <c r="M542" s="84"/>
      <c r="N542" s="84"/>
      <c r="O542" s="84"/>
      <c r="P542" s="84"/>
      <c r="Q542" s="84"/>
      <c r="R542" s="84"/>
      <c r="S542" s="84"/>
      <c r="T542" s="84"/>
      <c r="U542" s="84"/>
      <c r="V542" s="84"/>
      <c r="W542" s="84"/>
      <c r="X542" s="84"/>
      <c r="Y542" s="84"/>
      <c r="Z542" s="84"/>
      <c r="AA542" s="84"/>
      <c r="AB542" s="84"/>
      <c r="AC542" s="84"/>
      <c r="AD542" s="84"/>
    </row>
    <row r="543" spans="1:30" ht="15.75" customHeight="1">
      <c r="A543" s="84"/>
      <c r="B543" s="84"/>
      <c r="C543" s="84"/>
      <c r="D543" s="84"/>
      <c r="E543" s="84"/>
      <c r="F543" s="84"/>
      <c r="G543" s="84"/>
      <c r="H543" s="84"/>
      <c r="I543" s="84"/>
      <c r="J543" s="84"/>
      <c r="K543" s="84"/>
      <c r="L543" s="84"/>
      <c r="M543" s="84"/>
      <c r="N543" s="84"/>
      <c r="O543" s="84"/>
      <c r="P543" s="84"/>
      <c r="Q543" s="84"/>
      <c r="R543" s="84"/>
      <c r="S543" s="84"/>
      <c r="T543" s="84"/>
      <c r="U543" s="84"/>
      <c r="V543" s="84"/>
      <c r="W543" s="84"/>
      <c r="X543" s="84"/>
      <c r="Y543" s="84"/>
      <c r="Z543" s="84"/>
      <c r="AA543" s="84"/>
      <c r="AB543" s="84"/>
      <c r="AC543" s="84"/>
      <c r="AD543" s="84"/>
    </row>
    <row r="544" spans="1:30" ht="15.75" customHeight="1">
      <c r="A544" s="84"/>
      <c r="B544" s="84"/>
      <c r="C544" s="84"/>
      <c r="D544" s="84"/>
      <c r="E544" s="84"/>
      <c r="F544" s="84"/>
      <c r="G544" s="84"/>
      <c r="H544" s="84"/>
      <c r="I544" s="84"/>
      <c r="J544" s="84"/>
      <c r="K544" s="84"/>
      <c r="L544" s="84"/>
      <c r="M544" s="84"/>
      <c r="N544" s="84"/>
      <c r="O544" s="84"/>
      <c r="P544" s="84"/>
      <c r="Q544" s="84"/>
      <c r="R544" s="84"/>
      <c r="S544" s="84"/>
      <c r="T544" s="84"/>
      <c r="U544" s="84"/>
      <c r="V544" s="84"/>
      <c r="W544" s="84"/>
      <c r="X544" s="84"/>
      <c r="Y544" s="84"/>
      <c r="Z544" s="84"/>
      <c r="AA544" s="84"/>
      <c r="AB544" s="84"/>
      <c r="AC544" s="84"/>
      <c r="AD544" s="84"/>
    </row>
    <row r="545" spans="1:30" ht="15.75" customHeight="1">
      <c r="A545" s="84"/>
      <c r="B545" s="84"/>
      <c r="C545" s="84"/>
      <c r="D545" s="84"/>
      <c r="E545" s="84"/>
      <c r="F545" s="84"/>
      <c r="G545" s="84"/>
      <c r="H545" s="84"/>
      <c r="I545" s="84"/>
      <c r="J545" s="84"/>
      <c r="K545" s="84"/>
      <c r="L545" s="84"/>
      <c r="M545" s="84"/>
      <c r="N545" s="84"/>
      <c r="O545" s="84"/>
      <c r="P545" s="84"/>
      <c r="Q545" s="84"/>
      <c r="R545" s="84"/>
      <c r="S545" s="84"/>
      <c r="T545" s="84"/>
      <c r="U545" s="84"/>
      <c r="V545" s="84"/>
      <c r="W545" s="84"/>
      <c r="X545" s="84"/>
      <c r="Y545" s="84"/>
      <c r="Z545" s="84"/>
      <c r="AA545" s="84"/>
      <c r="AB545" s="84"/>
      <c r="AC545" s="84"/>
      <c r="AD545" s="84"/>
    </row>
    <row r="546" spans="1:30" ht="15.75" customHeight="1">
      <c r="A546" s="84"/>
      <c r="B546" s="84"/>
      <c r="C546" s="84"/>
      <c r="D546" s="84"/>
      <c r="E546" s="84"/>
      <c r="F546" s="84"/>
      <c r="G546" s="84"/>
      <c r="H546" s="84"/>
      <c r="I546" s="84"/>
      <c r="J546" s="84"/>
      <c r="K546" s="84"/>
      <c r="L546" s="84"/>
      <c r="M546" s="84"/>
      <c r="N546" s="84"/>
      <c r="O546" s="84"/>
      <c r="P546" s="84"/>
      <c r="Q546" s="84"/>
      <c r="R546" s="84"/>
      <c r="S546" s="84"/>
      <c r="T546" s="84"/>
      <c r="U546" s="84"/>
      <c r="V546" s="84"/>
      <c r="W546" s="84"/>
      <c r="X546" s="84"/>
      <c r="Y546" s="84"/>
      <c r="Z546" s="84"/>
      <c r="AA546" s="84"/>
      <c r="AB546" s="84"/>
      <c r="AC546" s="84"/>
      <c r="AD546" s="84"/>
    </row>
    <row r="547" spans="1:30" ht="15.75" customHeight="1">
      <c r="A547" s="84"/>
      <c r="B547" s="84"/>
      <c r="C547" s="84"/>
      <c r="D547" s="84"/>
      <c r="E547" s="84"/>
      <c r="F547" s="84"/>
      <c r="G547" s="84"/>
      <c r="H547" s="84"/>
      <c r="I547" s="84"/>
      <c r="J547" s="84"/>
      <c r="K547" s="84"/>
      <c r="L547" s="84"/>
      <c r="M547" s="84"/>
      <c r="N547" s="84"/>
      <c r="O547" s="84"/>
      <c r="P547" s="84"/>
      <c r="Q547" s="84"/>
      <c r="R547" s="84"/>
      <c r="S547" s="84"/>
      <c r="T547" s="84"/>
      <c r="U547" s="84"/>
      <c r="V547" s="84"/>
      <c r="W547" s="84"/>
      <c r="X547" s="84"/>
      <c r="Y547" s="84"/>
      <c r="Z547" s="84"/>
      <c r="AA547" s="84"/>
      <c r="AB547" s="84"/>
      <c r="AC547" s="84"/>
      <c r="AD547" s="84"/>
    </row>
    <row r="548" spans="1:30" ht="15.75" customHeight="1">
      <c r="A548" s="84"/>
      <c r="B548" s="84"/>
      <c r="C548" s="84"/>
      <c r="D548" s="84"/>
      <c r="E548" s="84"/>
      <c r="F548" s="84"/>
      <c r="G548" s="84"/>
      <c r="H548" s="84"/>
      <c r="I548" s="84"/>
      <c r="J548" s="84"/>
      <c r="K548" s="84"/>
      <c r="L548" s="84"/>
      <c r="M548" s="84"/>
      <c r="N548" s="84"/>
      <c r="O548" s="84"/>
      <c r="P548" s="84"/>
      <c r="Q548" s="84"/>
      <c r="R548" s="84"/>
      <c r="S548" s="84"/>
      <c r="T548" s="84"/>
      <c r="U548" s="84"/>
      <c r="V548" s="84"/>
      <c r="W548" s="84"/>
      <c r="X548" s="84"/>
      <c r="Y548" s="84"/>
      <c r="Z548" s="84"/>
      <c r="AA548" s="84"/>
      <c r="AB548" s="84"/>
      <c r="AC548" s="84"/>
      <c r="AD548" s="84"/>
    </row>
    <row r="549" spans="1:30" ht="15.75" customHeight="1">
      <c r="A549" s="84"/>
      <c r="B549" s="84"/>
      <c r="C549" s="84"/>
      <c r="D549" s="84"/>
      <c r="E549" s="84"/>
      <c r="F549" s="84"/>
      <c r="G549" s="84"/>
      <c r="H549" s="84"/>
      <c r="I549" s="84"/>
      <c r="J549" s="84"/>
      <c r="K549" s="84"/>
      <c r="L549" s="84"/>
      <c r="M549" s="84"/>
      <c r="N549" s="84"/>
      <c r="O549" s="84"/>
      <c r="P549" s="84"/>
      <c r="Q549" s="84"/>
      <c r="R549" s="84"/>
      <c r="S549" s="84"/>
      <c r="T549" s="84"/>
      <c r="U549" s="84"/>
      <c r="V549" s="84"/>
      <c r="W549" s="84"/>
      <c r="X549" s="84"/>
      <c r="Y549" s="84"/>
      <c r="Z549" s="84"/>
      <c r="AA549" s="84"/>
      <c r="AB549" s="84"/>
      <c r="AC549" s="84"/>
      <c r="AD549" s="84"/>
    </row>
    <row r="550" spans="1:30" ht="15.75" customHeight="1">
      <c r="A550" s="84"/>
      <c r="B550" s="84"/>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c r="AA550" s="84"/>
      <c r="AB550" s="84"/>
      <c r="AC550" s="84"/>
      <c r="AD550" s="84"/>
    </row>
    <row r="551" spans="1:30" ht="15.75" customHeight="1">
      <c r="A551" s="84"/>
      <c r="B551" s="84"/>
      <c r="C551" s="84"/>
      <c r="D551" s="84"/>
      <c r="E551" s="84"/>
      <c r="F551" s="84"/>
      <c r="G551" s="84"/>
      <c r="H551" s="84"/>
      <c r="I551" s="84"/>
      <c r="J551" s="84"/>
      <c r="K551" s="84"/>
      <c r="L551" s="84"/>
      <c r="M551" s="84"/>
      <c r="N551" s="84"/>
      <c r="O551" s="84"/>
      <c r="P551" s="84"/>
      <c r="Q551" s="84"/>
      <c r="R551" s="84"/>
      <c r="S551" s="84"/>
      <c r="T551" s="84"/>
      <c r="U551" s="84"/>
      <c r="V551" s="84"/>
      <c r="W551" s="84"/>
      <c r="X551" s="84"/>
      <c r="Y551" s="84"/>
      <c r="Z551" s="84"/>
      <c r="AA551" s="84"/>
      <c r="AB551" s="84"/>
      <c r="AC551" s="84"/>
      <c r="AD551" s="84"/>
    </row>
    <row r="552" spans="1:30" ht="15.75" customHeight="1">
      <c r="A552" s="84"/>
      <c r="B552" s="84"/>
      <c r="C552" s="84"/>
      <c r="D552" s="84"/>
      <c r="E552" s="84"/>
      <c r="F552" s="84"/>
      <c r="G552" s="84"/>
      <c r="H552" s="84"/>
      <c r="I552" s="84"/>
      <c r="J552" s="84"/>
      <c r="K552" s="84"/>
      <c r="L552" s="84"/>
      <c r="M552" s="84"/>
      <c r="N552" s="84"/>
      <c r="O552" s="84"/>
      <c r="P552" s="84"/>
      <c r="Q552" s="84"/>
      <c r="R552" s="84"/>
      <c r="S552" s="84"/>
      <c r="T552" s="84"/>
      <c r="U552" s="84"/>
      <c r="V552" s="84"/>
      <c r="W552" s="84"/>
      <c r="X552" s="84"/>
      <c r="Y552" s="84"/>
      <c r="Z552" s="84"/>
      <c r="AA552" s="84"/>
      <c r="AB552" s="84"/>
      <c r="AC552" s="84"/>
      <c r="AD552" s="84"/>
    </row>
    <row r="553" spans="1:30" ht="15.75" customHeight="1">
      <c r="A553" s="84"/>
      <c r="B553" s="84"/>
      <c r="C553" s="84"/>
      <c r="D553" s="84"/>
      <c r="E553" s="84"/>
      <c r="F553" s="84"/>
      <c r="G553" s="84"/>
      <c r="H553" s="84"/>
      <c r="I553" s="84"/>
      <c r="J553" s="84"/>
      <c r="K553" s="84"/>
      <c r="L553" s="84"/>
      <c r="M553" s="84"/>
      <c r="N553" s="84"/>
      <c r="O553" s="84"/>
      <c r="P553" s="84"/>
      <c r="Q553" s="84"/>
      <c r="R553" s="84"/>
      <c r="S553" s="84"/>
      <c r="T553" s="84"/>
      <c r="U553" s="84"/>
      <c r="V553" s="84"/>
      <c r="W553" s="84"/>
      <c r="X553" s="84"/>
      <c r="Y553" s="84"/>
      <c r="Z553" s="84"/>
      <c r="AA553" s="84"/>
      <c r="AB553" s="84"/>
      <c r="AC553" s="84"/>
      <c r="AD553" s="84"/>
    </row>
    <row r="554" spans="1:30" ht="15.75" customHeight="1">
      <c r="A554" s="84"/>
      <c r="B554" s="84"/>
      <c r="C554" s="84"/>
      <c r="D554" s="84"/>
      <c r="E554" s="84"/>
      <c r="F554" s="84"/>
      <c r="G554" s="84"/>
      <c r="H554" s="84"/>
      <c r="I554" s="84"/>
      <c r="J554" s="84"/>
      <c r="K554" s="84"/>
      <c r="L554" s="84"/>
      <c r="M554" s="84"/>
      <c r="N554" s="84"/>
      <c r="O554" s="84"/>
      <c r="P554" s="84"/>
      <c r="Q554" s="84"/>
      <c r="R554" s="84"/>
      <c r="S554" s="84"/>
      <c r="T554" s="84"/>
      <c r="U554" s="84"/>
      <c r="V554" s="84"/>
      <c r="W554" s="84"/>
      <c r="X554" s="84"/>
      <c r="Y554" s="84"/>
      <c r="Z554" s="84"/>
      <c r="AA554" s="84"/>
      <c r="AB554" s="84"/>
      <c r="AC554" s="84"/>
      <c r="AD554" s="84"/>
    </row>
    <row r="555" spans="1:30" ht="15.75" customHeight="1">
      <c r="A555" s="84"/>
      <c r="B555" s="84"/>
      <c r="C555" s="84"/>
      <c r="D555" s="84"/>
      <c r="E555" s="84"/>
      <c r="F555" s="84"/>
      <c r="G555" s="84"/>
      <c r="H555" s="84"/>
      <c r="I555" s="84"/>
      <c r="J555" s="84"/>
      <c r="K555" s="84"/>
      <c r="L555" s="84"/>
      <c r="M555" s="84"/>
      <c r="N555" s="84"/>
      <c r="O555" s="84"/>
      <c r="P555" s="84"/>
      <c r="Q555" s="84"/>
      <c r="R555" s="84"/>
      <c r="S555" s="84"/>
      <c r="T555" s="84"/>
      <c r="U555" s="84"/>
      <c r="V555" s="84"/>
      <c r="W555" s="84"/>
      <c r="X555" s="84"/>
      <c r="Y555" s="84"/>
      <c r="Z555" s="84"/>
      <c r="AA555" s="84"/>
      <c r="AB555" s="84"/>
      <c r="AC555" s="84"/>
      <c r="AD555" s="84"/>
    </row>
    <row r="556" spans="1:30" ht="15.75" customHeight="1">
      <c r="A556" s="84"/>
      <c r="B556" s="84"/>
      <c r="C556" s="84"/>
      <c r="D556" s="84"/>
      <c r="E556" s="84"/>
      <c r="F556" s="84"/>
      <c r="G556" s="84"/>
      <c r="H556" s="84"/>
      <c r="I556" s="84"/>
      <c r="J556" s="84"/>
      <c r="K556" s="84"/>
      <c r="L556" s="84"/>
      <c r="M556" s="84"/>
      <c r="N556" s="84"/>
      <c r="O556" s="84"/>
      <c r="P556" s="84"/>
      <c r="Q556" s="84"/>
      <c r="R556" s="84"/>
      <c r="S556" s="84"/>
      <c r="T556" s="84"/>
      <c r="U556" s="84"/>
      <c r="V556" s="84"/>
      <c r="W556" s="84"/>
      <c r="X556" s="84"/>
      <c r="Y556" s="84"/>
      <c r="Z556" s="84"/>
      <c r="AA556" s="84"/>
      <c r="AB556" s="84"/>
      <c r="AC556" s="84"/>
      <c r="AD556" s="84"/>
    </row>
    <row r="557" spans="1:30" ht="15.75" customHeight="1">
      <c r="A557" s="84"/>
      <c r="B557" s="84"/>
      <c r="C557" s="84"/>
      <c r="D557" s="84"/>
      <c r="E557" s="84"/>
      <c r="F557" s="84"/>
      <c r="G557" s="84"/>
      <c r="H557" s="84"/>
      <c r="I557" s="84"/>
      <c r="J557" s="84"/>
      <c r="K557" s="84"/>
      <c r="L557" s="84"/>
      <c r="M557" s="84"/>
      <c r="N557" s="84"/>
      <c r="O557" s="84"/>
      <c r="P557" s="84"/>
      <c r="Q557" s="84"/>
      <c r="R557" s="84"/>
      <c r="S557" s="84"/>
      <c r="T557" s="84"/>
      <c r="U557" s="84"/>
      <c r="V557" s="84"/>
      <c r="W557" s="84"/>
      <c r="X557" s="84"/>
      <c r="Y557" s="84"/>
      <c r="Z557" s="84"/>
      <c r="AA557" s="84"/>
      <c r="AB557" s="84"/>
      <c r="AC557" s="84"/>
      <c r="AD557" s="84"/>
    </row>
    <row r="558" spans="1:30" ht="15.75" customHeight="1">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c r="Z558" s="84"/>
      <c r="AA558" s="84"/>
      <c r="AB558" s="84"/>
      <c r="AC558" s="84"/>
      <c r="AD558" s="84"/>
    </row>
    <row r="559" spans="1:30" ht="15.75" customHeight="1">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c r="AA559" s="84"/>
      <c r="AB559" s="84"/>
      <c r="AC559" s="84"/>
      <c r="AD559" s="84"/>
    </row>
    <row r="560" spans="1:30" ht="15.75" customHeight="1">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c r="Z560" s="84"/>
      <c r="AA560" s="84"/>
      <c r="AB560" s="84"/>
      <c r="AC560" s="84"/>
      <c r="AD560" s="84"/>
    </row>
    <row r="561" spans="1:30" ht="15.75" customHeight="1">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c r="Z561" s="84"/>
      <c r="AA561" s="84"/>
      <c r="AB561" s="84"/>
      <c r="AC561" s="84"/>
      <c r="AD561" s="84"/>
    </row>
    <row r="562" spans="1:30" ht="15.75" customHeight="1">
      <c r="A562" s="84"/>
      <c r="B562" s="84"/>
      <c r="C562" s="84"/>
      <c r="D562" s="84"/>
      <c r="E562" s="84"/>
      <c r="F562" s="84"/>
      <c r="G562" s="84"/>
      <c r="H562" s="84"/>
      <c r="I562" s="84"/>
      <c r="J562" s="84"/>
      <c r="K562" s="84"/>
      <c r="L562" s="84"/>
      <c r="M562" s="84"/>
      <c r="N562" s="84"/>
      <c r="O562" s="84"/>
      <c r="P562" s="84"/>
      <c r="Q562" s="84"/>
      <c r="R562" s="84"/>
      <c r="S562" s="84"/>
      <c r="T562" s="84"/>
      <c r="U562" s="84"/>
      <c r="V562" s="84"/>
      <c r="W562" s="84"/>
      <c r="X562" s="84"/>
      <c r="Y562" s="84"/>
      <c r="Z562" s="84"/>
      <c r="AA562" s="84"/>
      <c r="AB562" s="84"/>
      <c r="AC562" s="84"/>
      <c r="AD562" s="84"/>
    </row>
    <row r="563" spans="1:30" ht="15.75" customHeight="1">
      <c r="A563" s="84"/>
      <c r="B563" s="84"/>
      <c r="C563" s="84"/>
      <c r="D563" s="84"/>
      <c r="E563" s="84"/>
      <c r="F563" s="84"/>
      <c r="G563" s="84"/>
      <c r="H563" s="84"/>
      <c r="I563" s="84"/>
      <c r="J563" s="84"/>
      <c r="K563" s="84"/>
      <c r="L563" s="84"/>
      <c r="M563" s="84"/>
      <c r="N563" s="84"/>
      <c r="O563" s="84"/>
      <c r="P563" s="84"/>
      <c r="Q563" s="84"/>
      <c r="R563" s="84"/>
      <c r="S563" s="84"/>
      <c r="T563" s="84"/>
      <c r="U563" s="84"/>
      <c r="V563" s="84"/>
      <c r="W563" s="84"/>
      <c r="X563" s="84"/>
      <c r="Y563" s="84"/>
      <c r="Z563" s="84"/>
      <c r="AA563" s="84"/>
      <c r="AB563" s="84"/>
      <c r="AC563" s="84"/>
      <c r="AD563" s="84"/>
    </row>
    <row r="564" spans="1:30" ht="15.75" customHeight="1">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c r="Y564" s="84"/>
      <c r="Z564" s="84"/>
      <c r="AA564" s="84"/>
      <c r="AB564" s="84"/>
      <c r="AC564" s="84"/>
      <c r="AD564" s="84"/>
    </row>
    <row r="565" spans="1:30" ht="15.75" customHeight="1">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c r="AA565" s="84"/>
      <c r="AB565" s="84"/>
      <c r="AC565" s="84"/>
      <c r="AD565" s="84"/>
    </row>
    <row r="566" spans="1:30" ht="15.75" customHeight="1">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c r="AA566" s="84"/>
      <c r="AB566" s="84"/>
      <c r="AC566" s="84"/>
      <c r="AD566" s="84"/>
    </row>
    <row r="567" spans="1:30" ht="15.75" customHeight="1">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c r="AA567" s="84"/>
      <c r="AB567" s="84"/>
      <c r="AC567" s="84"/>
      <c r="AD567" s="84"/>
    </row>
    <row r="568" spans="1:30" ht="15.75" customHeight="1">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c r="Z568" s="84"/>
      <c r="AA568" s="84"/>
      <c r="AB568" s="84"/>
      <c r="AC568" s="84"/>
      <c r="AD568" s="84"/>
    </row>
    <row r="569" spans="1:30" ht="15.75" customHeight="1">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c r="AA569" s="84"/>
      <c r="AB569" s="84"/>
      <c r="AC569" s="84"/>
      <c r="AD569" s="84"/>
    </row>
    <row r="570" spans="1:30" ht="15.75" customHeight="1">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row>
    <row r="571" spans="1:30" ht="15.75" customHeight="1">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c r="AA571" s="84"/>
      <c r="AB571" s="84"/>
      <c r="AC571" s="84"/>
      <c r="AD571" s="84"/>
    </row>
    <row r="572" spans="1:30" ht="15.75" customHeight="1">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c r="AA572" s="84"/>
      <c r="AB572" s="84"/>
      <c r="AC572" s="84"/>
      <c r="AD572" s="84"/>
    </row>
    <row r="573" spans="1:30" ht="15.75" customHeight="1">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c r="AA573" s="84"/>
      <c r="AB573" s="84"/>
      <c r="AC573" s="84"/>
      <c r="AD573" s="84"/>
    </row>
    <row r="574" spans="1:30" ht="15.75" customHeight="1">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c r="AA574" s="84"/>
      <c r="AB574" s="84"/>
      <c r="AC574" s="84"/>
      <c r="AD574" s="84"/>
    </row>
    <row r="575" spans="1:30" ht="15.75" customHeight="1">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c r="AA575" s="84"/>
      <c r="AB575" s="84"/>
      <c r="AC575" s="84"/>
      <c r="AD575" s="84"/>
    </row>
    <row r="576" spans="1:30" ht="15.75" customHeight="1">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c r="Z576" s="84"/>
      <c r="AA576" s="84"/>
      <c r="AB576" s="84"/>
      <c r="AC576" s="84"/>
      <c r="AD576" s="84"/>
    </row>
    <row r="577" spans="1:30" ht="15.75" customHeight="1">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c r="Z577" s="84"/>
      <c r="AA577" s="84"/>
      <c r="AB577" s="84"/>
      <c r="AC577" s="84"/>
      <c r="AD577" s="84"/>
    </row>
    <row r="578" spans="1:30" ht="15.75" customHeight="1">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c r="AA578" s="84"/>
      <c r="AB578" s="84"/>
      <c r="AC578" s="84"/>
      <c r="AD578" s="84"/>
    </row>
    <row r="579" spans="1:30" ht="15.75" customHeight="1">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c r="Z579" s="84"/>
      <c r="AA579" s="84"/>
      <c r="AB579" s="84"/>
      <c r="AC579" s="84"/>
      <c r="AD579" s="84"/>
    </row>
    <row r="580" spans="1:30" ht="15.75" customHeight="1">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c r="Z580" s="84"/>
      <c r="AA580" s="84"/>
      <c r="AB580" s="84"/>
      <c r="AC580" s="84"/>
      <c r="AD580" s="84"/>
    </row>
    <row r="581" spans="1:30" ht="15.75" customHeight="1">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c r="AA581" s="84"/>
      <c r="AB581" s="84"/>
      <c r="AC581" s="84"/>
      <c r="AD581" s="84"/>
    </row>
    <row r="582" spans="1:30" ht="15.75" customHeight="1">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c r="Z582" s="84"/>
      <c r="AA582" s="84"/>
      <c r="AB582" s="84"/>
      <c r="AC582" s="84"/>
      <c r="AD582" s="84"/>
    </row>
    <row r="583" spans="1:30" ht="15.75" customHeight="1">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c r="Z583" s="84"/>
      <c r="AA583" s="84"/>
      <c r="AB583" s="84"/>
      <c r="AC583" s="84"/>
      <c r="AD583" s="84"/>
    </row>
    <row r="584" spans="1:30" ht="15.75" customHeight="1">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c r="Z584" s="84"/>
      <c r="AA584" s="84"/>
      <c r="AB584" s="84"/>
      <c r="AC584" s="84"/>
      <c r="AD584" s="84"/>
    </row>
    <row r="585" spans="1:30" ht="15.75" customHeight="1">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c r="Z585" s="84"/>
      <c r="AA585" s="84"/>
      <c r="AB585" s="84"/>
      <c r="AC585" s="84"/>
      <c r="AD585" s="84"/>
    </row>
    <row r="586" spans="1:30" ht="15.75" customHeight="1">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c r="AA586" s="84"/>
      <c r="AB586" s="84"/>
      <c r="AC586" s="84"/>
      <c r="AD586" s="84"/>
    </row>
    <row r="587" spans="1:30" ht="15.75" customHeight="1">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c r="AA587" s="84"/>
      <c r="AB587" s="84"/>
      <c r="AC587" s="84"/>
      <c r="AD587" s="84"/>
    </row>
    <row r="588" spans="1:30" ht="15.75" customHeight="1">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c r="AA588" s="84"/>
      <c r="AB588" s="84"/>
      <c r="AC588" s="84"/>
      <c r="AD588" s="84"/>
    </row>
    <row r="589" spans="1:30" ht="15.75" customHeight="1">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c r="Z589" s="84"/>
      <c r="AA589" s="84"/>
      <c r="AB589" s="84"/>
      <c r="AC589" s="84"/>
      <c r="AD589" s="84"/>
    </row>
    <row r="590" spans="1:30" ht="15.75" customHeight="1">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row>
    <row r="591" spans="1:30" ht="15.75" customHeight="1">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c r="AA591" s="84"/>
      <c r="AB591" s="84"/>
      <c r="AC591" s="84"/>
      <c r="AD591" s="84"/>
    </row>
    <row r="592" spans="1:30" ht="15.75" customHeight="1">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c r="Z592" s="84"/>
      <c r="AA592" s="84"/>
      <c r="AB592" s="84"/>
      <c r="AC592" s="84"/>
      <c r="AD592" s="84"/>
    </row>
    <row r="593" spans="1:30" ht="15.75" customHeight="1">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c r="Z593" s="84"/>
      <c r="AA593" s="84"/>
      <c r="AB593" s="84"/>
      <c r="AC593" s="84"/>
      <c r="AD593" s="84"/>
    </row>
    <row r="594" spans="1:30" ht="15.75" customHeight="1">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c r="Z594" s="84"/>
      <c r="AA594" s="84"/>
      <c r="AB594" s="84"/>
      <c r="AC594" s="84"/>
      <c r="AD594" s="84"/>
    </row>
    <row r="595" spans="1:30" ht="15.75" customHeight="1">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c r="Y595" s="84"/>
      <c r="Z595" s="84"/>
      <c r="AA595" s="84"/>
      <c r="AB595" s="84"/>
      <c r="AC595" s="84"/>
      <c r="AD595" s="84"/>
    </row>
    <row r="596" spans="1:30" ht="15.75" customHeight="1">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c r="Y596" s="84"/>
      <c r="Z596" s="84"/>
      <c r="AA596" s="84"/>
      <c r="AB596" s="84"/>
      <c r="AC596" s="84"/>
      <c r="AD596" s="84"/>
    </row>
    <row r="597" spans="1:30" ht="15.75" customHeight="1">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c r="Y597" s="84"/>
      <c r="Z597" s="84"/>
      <c r="AA597" s="84"/>
      <c r="AB597" s="84"/>
      <c r="AC597" s="84"/>
      <c r="AD597" s="84"/>
    </row>
    <row r="598" spans="1:30" ht="15.75" customHeight="1">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c r="Y598" s="84"/>
      <c r="Z598" s="84"/>
      <c r="AA598" s="84"/>
      <c r="AB598" s="84"/>
      <c r="AC598" s="84"/>
      <c r="AD598" s="84"/>
    </row>
    <row r="599" spans="1:30" ht="15.75" customHeight="1">
      <c r="A599" s="84"/>
      <c r="B599" s="84"/>
      <c r="C599" s="84"/>
      <c r="D599" s="84"/>
      <c r="E599" s="84"/>
      <c r="F599" s="84"/>
      <c r="G599" s="84"/>
      <c r="H599" s="84"/>
      <c r="I599" s="84"/>
      <c r="J599" s="84"/>
      <c r="K599" s="84"/>
      <c r="L599" s="84"/>
      <c r="M599" s="84"/>
      <c r="N599" s="84"/>
      <c r="O599" s="84"/>
      <c r="P599" s="84"/>
      <c r="Q599" s="84"/>
      <c r="R599" s="84"/>
      <c r="S599" s="84"/>
      <c r="T599" s="84"/>
      <c r="U599" s="84"/>
      <c r="V599" s="84"/>
      <c r="W599" s="84"/>
      <c r="X599" s="84"/>
      <c r="Y599" s="84"/>
      <c r="Z599" s="84"/>
      <c r="AA599" s="84"/>
      <c r="AB599" s="84"/>
      <c r="AC599" s="84"/>
      <c r="AD599" s="84"/>
    </row>
    <row r="600" spans="1:30" ht="15.75" customHeight="1">
      <c r="A600" s="84"/>
      <c r="B600" s="84"/>
      <c r="C600" s="84"/>
      <c r="D600" s="84"/>
      <c r="E600" s="84"/>
      <c r="F600" s="84"/>
      <c r="G600" s="84"/>
      <c r="H600" s="84"/>
      <c r="I600" s="84"/>
      <c r="J600" s="84"/>
      <c r="K600" s="84"/>
      <c r="L600" s="84"/>
      <c r="M600" s="84"/>
      <c r="N600" s="84"/>
      <c r="O600" s="84"/>
      <c r="P600" s="84"/>
      <c r="Q600" s="84"/>
      <c r="R600" s="84"/>
      <c r="S600" s="84"/>
      <c r="T600" s="84"/>
      <c r="U600" s="84"/>
      <c r="V600" s="84"/>
      <c r="W600" s="84"/>
      <c r="X600" s="84"/>
      <c r="Y600" s="84"/>
      <c r="Z600" s="84"/>
      <c r="AA600" s="84"/>
      <c r="AB600" s="84"/>
      <c r="AC600" s="84"/>
      <c r="AD600" s="84"/>
    </row>
    <row r="601" spans="1:30" ht="15.75" customHeight="1">
      <c r="A601" s="84"/>
      <c r="B601" s="84"/>
      <c r="C601" s="84"/>
      <c r="D601" s="84"/>
      <c r="E601" s="84"/>
      <c r="F601" s="84"/>
      <c r="G601" s="84"/>
      <c r="H601" s="84"/>
      <c r="I601" s="84"/>
      <c r="J601" s="84"/>
      <c r="K601" s="84"/>
      <c r="L601" s="84"/>
      <c r="M601" s="84"/>
      <c r="N601" s="84"/>
      <c r="O601" s="84"/>
      <c r="P601" s="84"/>
      <c r="Q601" s="84"/>
      <c r="R601" s="84"/>
      <c r="S601" s="84"/>
      <c r="T601" s="84"/>
      <c r="U601" s="84"/>
      <c r="V601" s="84"/>
      <c r="W601" s="84"/>
      <c r="X601" s="84"/>
      <c r="Y601" s="84"/>
      <c r="Z601" s="84"/>
      <c r="AA601" s="84"/>
      <c r="AB601" s="84"/>
      <c r="AC601" s="84"/>
      <c r="AD601" s="84"/>
    </row>
    <row r="602" spans="1:30" ht="15.75" customHeight="1">
      <c r="A602" s="84"/>
      <c r="B602" s="84"/>
      <c r="C602" s="84"/>
      <c r="D602" s="84"/>
      <c r="E602" s="84"/>
      <c r="F602" s="84"/>
      <c r="G602" s="84"/>
      <c r="H602" s="84"/>
      <c r="I602" s="84"/>
      <c r="J602" s="84"/>
      <c r="K602" s="84"/>
      <c r="L602" s="84"/>
      <c r="M602" s="84"/>
      <c r="N602" s="84"/>
      <c r="O602" s="84"/>
      <c r="P602" s="84"/>
      <c r="Q602" s="84"/>
      <c r="R602" s="84"/>
      <c r="S602" s="84"/>
      <c r="T602" s="84"/>
      <c r="U602" s="84"/>
      <c r="V602" s="84"/>
      <c r="W602" s="84"/>
      <c r="X602" s="84"/>
      <c r="Y602" s="84"/>
      <c r="Z602" s="84"/>
      <c r="AA602" s="84"/>
      <c r="AB602" s="84"/>
      <c r="AC602" s="84"/>
      <c r="AD602" s="84"/>
    </row>
    <row r="603" spans="1:30" ht="15.75" customHeight="1">
      <c r="A603" s="84"/>
      <c r="B603" s="84"/>
      <c r="C603" s="84"/>
      <c r="D603" s="84"/>
      <c r="E603" s="84"/>
      <c r="F603" s="84"/>
      <c r="G603" s="84"/>
      <c r="H603" s="84"/>
      <c r="I603" s="84"/>
      <c r="J603" s="84"/>
      <c r="K603" s="84"/>
      <c r="L603" s="84"/>
      <c r="M603" s="84"/>
      <c r="N603" s="84"/>
      <c r="O603" s="84"/>
      <c r="P603" s="84"/>
      <c r="Q603" s="84"/>
      <c r="R603" s="84"/>
      <c r="S603" s="84"/>
      <c r="T603" s="84"/>
      <c r="U603" s="84"/>
      <c r="V603" s="84"/>
      <c r="W603" s="84"/>
      <c r="X603" s="84"/>
      <c r="Y603" s="84"/>
      <c r="Z603" s="84"/>
      <c r="AA603" s="84"/>
      <c r="AB603" s="84"/>
      <c r="AC603" s="84"/>
      <c r="AD603" s="84"/>
    </row>
    <row r="604" spans="1:30" ht="15.75" customHeight="1">
      <c r="A604" s="84"/>
      <c r="B604" s="84"/>
      <c r="C604" s="84"/>
      <c r="D604" s="84"/>
      <c r="E604" s="84"/>
      <c r="F604" s="84"/>
      <c r="G604" s="84"/>
      <c r="H604" s="84"/>
      <c r="I604" s="84"/>
      <c r="J604" s="84"/>
      <c r="K604" s="84"/>
      <c r="L604" s="84"/>
      <c r="M604" s="84"/>
      <c r="N604" s="84"/>
      <c r="O604" s="84"/>
      <c r="P604" s="84"/>
      <c r="Q604" s="84"/>
      <c r="R604" s="84"/>
      <c r="S604" s="84"/>
      <c r="T604" s="84"/>
      <c r="U604" s="84"/>
      <c r="V604" s="84"/>
      <c r="W604" s="84"/>
      <c r="X604" s="84"/>
      <c r="Y604" s="84"/>
      <c r="Z604" s="84"/>
      <c r="AA604" s="84"/>
      <c r="AB604" s="84"/>
      <c r="AC604" s="84"/>
      <c r="AD604" s="84"/>
    </row>
    <row r="605" spans="1:30" ht="15.75" customHeight="1">
      <c r="A605" s="84"/>
      <c r="B605" s="84"/>
      <c r="C605" s="84"/>
      <c r="D605" s="84"/>
      <c r="E605" s="84"/>
      <c r="F605" s="84"/>
      <c r="G605" s="84"/>
      <c r="H605" s="84"/>
      <c r="I605" s="84"/>
      <c r="J605" s="84"/>
      <c r="K605" s="84"/>
      <c r="L605" s="84"/>
      <c r="M605" s="84"/>
      <c r="N605" s="84"/>
      <c r="O605" s="84"/>
      <c r="P605" s="84"/>
      <c r="Q605" s="84"/>
      <c r="R605" s="84"/>
      <c r="S605" s="84"/>
      <c r="T605" s="84"/>
      <c r="U605" s="84"/>
      <c r="V605" s="84"/>
      <c r="W605" s="84"/>
      <c r="X605" s="84"/>
      <c r="Y605" s="84"/>
      <c r="Z605" s="84"/>
      <c r="AA605" s="84"/>
      <c r="AB605" s="84"/>
      <c r="AC605" s="84"/>
      <c r="AD605" s="84"/>
    </row>
    <row r="606" spans="1:30" ht="15.75" customHeight="1">
      <c r="A606" s="84"/>
      <c r="B606" s="84"/>
      <c r="C606" s="84"/>
      <c r="D606" s="84"/>
      <c r="E606" s="84"/>
      <c r="F606" s="84"/>
      <c r="G606" s="84"/>
      <c r="H606" s="84"/>
      <c r="I606" s="84"/>
      <c r="J606" s="84"/>
      <c r="K606" s="84"/>
      <c r="L606" s="84"/>
      <c r="M606" s="84"/>
      <c r="N606" s="84"/>
      <c r="O606" s="84"/>
      <c r="P606" s="84"/>
      <c r="Q606" s="84"/>
      <c r="R606" s="84"/>
      <c r="S606" s="84"/>
      <c r="T606" s="84"/>
      <c r="U606" s="84"/>
      <c r="V606" s="84"/>
      <c r="W606" s="84"/>
      <c r="X606" s="84"/>
      <c r="Y606" s="84"/>
      <c r="Z606" s="84"/>
      <c r="AA606" s="84"/>
      <c r="AB606" s="84"/>
      <c r="AC606" s="84"/>
      <c r="AD606" s="84"/>
    </row>
    <row r="607" spans="1:30" ht="15.75" customHeight="1">
      <c r="A607" s="84"/>
      <c r="B607" s="84"/>
      <c r="C607" s="84"/>
      <c r="D607" s="84"/>
      <c r="E607" s="84"/>
      <c r="F607" s="84"/>
      <c r="G607" s="84"/>
      <c r="H607" s="84"/>
      <c r="I607" s="84"/>
      <c r="J607" s="84"/>
      <c r="K607" s="84"/>
      <c r="L607" s="84"/>
      <c r="M607" s="84"/>
      <c r="N607" s="84"/>
      <c r="O607" s="84"/>
      <c r="P607" s="84"/>
      <c r="Q607" s="84"/>
      <c r="R607" s="84"/>
      <c r="S607" s="84"/>
      <c r="T607" s="84"/>
      <c r="U607" s="84"/>
      <c r="V607" s="84"/>
      <c r="W607" s="84"/>
      <c r="X607" s="84"/>
      <c r="Y607" s="84"/>
      <c r="Z607" s="84"/>
      <c r="AA607" s="84"/>
      <c r="AB607" s="84"/>
      <c r="AC607" s="84"/>
      <c r="AD607" s="84"/>
    </row>
    <row r="608" spans="1:30" ht="15.75" customHeight="1">
      <c r="A608" s="84"/>
      <c r="B608" s="84"/>
      <c r="C608" s="84"/>
      <c r="D608" s="84"/>
      <c r="E608" s="84"/>
      <c r="F608" s="84"/>
      <c r="G608" s="84"/>
      <c r="H608" s="84"/>
      <c r="I608" s="84"/>
      <c r="J608" s="84"/>
      <c r="K608" s="84"/>
      <c r="L608" s="84"/>
      <c r="M608" s="84"/>
      <c r="N608" s="84"/>
      <c r="O608" s="84"/>
      <c r="P608" s="84"/>
      <c r="Q608" s="84"/>
      <c r="R608" s="84"/>
      <c r="S608" s="84"/>
      <c r="T608" s="84"/>
      <c r="U608" s="84"/>
      <c r="V608" s="84"/>
      <c r="W608" s="84"/>
      <c r="X608" s="84"/>
      <c r="Y608" s="84"/>
      <c r="Z608" s="84"/>
      <c r="AA608" s="84"/>
      <c r="AB608" s="84"/>
      <c r="AC608" s="84"/>
      <c r="AD608" s="84"/>
    </row>
    <row r="609" spans="1:30" ht="15.75" customHeight="1">
      <c r="A609" s="84"/>
      <c r="B609" s="84"/>
      <c r="C609" s="84"/>
      <c r="D609" s="84"/>
      <c r="E609" s="84"/>
      <c r="F609" s="84"/>
      <c r="G609" s="84"/>
      <c r="H609" s="84"/>
      <c r="I609" s="84"/>
      <c r="J609" s="84"/>
      <c r="K609" s="84"/>
      <c r="L609" s="84"/>
      <c r="M609" s="84"/>
      <c r="N609" s="84"/>
      <c r="O609" s="84"/>
      <c r="P609" s="84"/>
      <c r="Q609" s="84"/>
      <c r="R609" s="84"/>
      <c r="S609" s="84"/>
      <c r="T609" s="84"/>
      <c r="U609" s="84"/>
      <c r="V609" s="84"/>
      <c r="W609" s="84"/>
      <c r="X609" s="84"/>
      <c r="Y609" s="84"/>
      <c r="Z609" s="84"/>
      <c r="AA609" s="84"/>
      <c r="AB609" s="84"/>
      <c r="AC609" s="84"/>
      <c r="AD609" s="84"/>
    </row>
    <row r="610" spans="1:30" ht="15.75" customHeight="1">
      <c r="A610" s="84"/>
      <c r="B610" s="84"/>
      <c r="C610" s="84"/>
      <c r="D610" s="84"/>
      <c r="E610" s="84"/>
      <c r="F610" s="84"/>
      <c r="G610" s="84"/>
      <c r="H610" s="84"/>
      <c r="I610" s="84"/>
      <c r="J610" s="84"/>
      <c r="K610" s="84"/>
      <c r="L610" s="84"/>
      <c r="M610" s="84"/>
      <c r="N610" s="84"/>
      <c r="O610" s="84"/>
      <c r="P610" s="84"/>
      <c r="Q610" s="84"/>
      <c r="R610" s="84"/>
      <c r="S610" s="84"/>
      <c r="T610" s="84"/>
      <c r="U610" s="84"/>
      <c r="V610" s="84"/>
      <c r="W610" s="84"/>
      <c r="X610" s="84"/>
      <c r="Y610" s="84"/>
      <c r="Z610" s="84"/>
      <c r="AA610" s="84"/>
      <c r="AB610" s="84"/>
      <c r="AC610" s="84"/>
      <c r="AD610" s="84"/>
    </row>
    <row r="611" spans="1:30" ht="15.75" customHeight="1">
      <c r="A611" s="84"/>
      <c r="B611" s="84"/>
      <c r="C611" s="84"/>
      <c r="D611" s="84"/>
      <c r="E611" s="84"/>
      <c r="F611" s="84"/>
      <c r="G611" s="84"/>
      <c r="H611" s="84"/>
      <c r="I611" s="84"/>
      <c r="J611" s="84"/>
      <c r="K611" s="84"/>
      <c r="L611" s="84"/>
      <c r="M611" s="84"/>
      <c r="N611" s="84"/>
      <c r="O611" s="84"/>
      <c r="P611" s="84"/>
      <c r="Q611" s="84"/>
      <c r="R611" s="84"/>
      <c r="S611" s="84"/>
      <c r="T611" s="84"/>
      <c r="U611" s="84"/>
      <c r="V611" s="84"/>
      <c r="W611" s="84"/>
      <c r="X611" s="84"/>
      <c r="Y611" s="84"/>
      <c r="Z611" s="84"/>
      <c r="AA611" s="84"/>
      <c r="AB611" s="84"/>
      <c r="AC611" s="84"/>
      <c r="AD611" s="84"/>
    </row>
    <row r="612" spans="1:30" ht="15.75" customHeight="1">
      <c r="A612" s="84"/>
      <c r="B612" s="84"/>
      <c r="C612" s="84"/>
      <c r="D612" s="84"/>
      <c r="E612" s="84"/>
      <c r="F612" s="84"/>
      <c r="G612" s="84"/>
      <c r="H612" s="84"/>
      <c r="I612" s="84"/>
      <c r="J612" s="84"/>
      <c r="K612" s="84"/>
      <c r="L612" s="84"/>
      <c r="M612" s="84"/>
      <c r="N612" s="84"/>
      <c r="O612" s="84"/>
      <c r="P612" s="84"/>
      <c r="Q612" s="84"/>
      <c r="R612" s="84"/>
      <c r="S612" s="84"/>
      <c r="T612" s="84"/>
      <c r="U612" s="84"/>
      <c r="V612" s="84"/>
      <c r="W612" s="84"/>
      <c r="X612" s="84"/>
      <c r="Y612" s="84"/>
      <c r="Z612" s="84"/>
      <c r="AA612" s="84"/>
      <c r="AB612" s="84"/>
      <c r="AC612" s="84"/>
      <c r="AD612" s="84"/>
    </row>
    <row r="613" spans="1:30" ht="15.75" customHeight="1">
      <c r="A613" s="84"/>
      <c r="B613" s="84"/>
      <c r="C613" s="84"/>
      <c r="D613" s="84"/>
      <c r="E613" s="84"/>
      <c r="F613" s="84"/>
      <c r="G613" s="84"/>
      <c r="H613" s="84"/>
      <c r="I613" s="84"/>
      <c r="J613" s="84"/>
      <c r="K613" s="84"/>
      <c r="L613" s="84"/>
      <c r="M613" s="84"/>
      <c r="N613" s="84"/>
      <c r="O613" s="84"/>
      <c r="P613" s="84"/>
      <c r="Q613" s="84"/>
      <c r="R613" s="84"/>
      <c r="S613" s="84"/>
      <c r="T613" s="84"/>
      <c r="U613" s="84"/>
      <c r="V613" s="84"/>
      <c r="W613" s="84"/>
      <c r="X613" s="84"/>
      <c r="Y613" s="84"/>
      <c r="Z613" s="84"/>
      <c r="AA613" s="84"/>
      <c r="AB613" s="84"/>
      <c r="AC613" s="84"/>
      <c r="AD613" s="84"/>
    </row>
    <row r="614" spans="1:30" ht="15.75" customHeight="1">
      <c r="A614" s="84"/>
      <c r="B614" s="84"/>
      <c r="C614" s="84"/>
      <c r="D614" s="84"/>
      <c r="E614" s="84"/>
      <c r="F614" s="84"/>
      <c r="G614" s="84"/>
      <c r="H614" s="84"/>
      <c r="I614" s="84"/>
      <c r="J614" s="84"/>
      <c r="K614" s="84"/>
      <c r="L614" s="84"/>
      <c r="M614" s="84"/>
      <c r="N614" s="84"/>
      <c r="O614" s="84"/>
      <c r="P614" s="84"/>
      <c r="Q614" s="84"/>
      <c r="R614" s="84"/>
      <c r="S614" s="84"/>
      <c r="T614" s="84"/>
      <c r="U614" s="84"/>
      <c r="V614" s="84"/>
      <c r="W614" s="84"/>
      <c r="X614" s="84"/>
      <c r="Y614" s="84"/>
      <c r="Z614" s="84"/>
      <c r="AA614" s="84"/>
      <c r="AB614" s="84"/>
      <c r="AC614" s="84"/>
      <c r="AD614" s="84"/>
    </row>
    <row r="615" spans="1:30" ht="15.75" customHeight="1">
      <c r="A615" s="84"/>
      <c r="B615" s="84"/>
      <c r="C615" s="84"/>
      <c r="D615" s="84"/>
      <c r="E615" s="84"/>
      <c r="F615" s="84"/>
      <c r="G615" s="84"/>
      <c r="H615" s="84"/>
      <c r="I615" s="84"/>
      <c r="J615" s="84"/>
      <c r="K615" s="84"/>
      <c r="L615" s="84"/>
      <c r="M615" s="84"/>
      <c r="N615" s="84"/>
      <c r="O615" s="84"/>
      <c r="P615" s="84"/>
      <c r="Q615" s="84"/>
      <c r="R615" s="84"/>
      <c r="S615" s="84"/>
      <c r="T615" s="84"/>
      <c r="U615" s="84"/>
      <c r="V615" s="84"/>
      <c r="W615" s="84"/>
      <c r="X615" s="84"/>
      <c r="Y615" s="84"/>
      <c r="Z615" s="84"/>
      <c r="AA615" s="84"/>
      <c r="AB615" s="84"/>
      <c r="AC615" s="84"/>
      <c r="AD615" s="84"/>
    </row>
    <row r="616" spans="1:30" ht="15.75" customHeight="1">
      <c r="A616" s="84"/>
      <c r="B616" s="84"/>
      <c r="C616" s="84"/>
      <c r="D616" s="84"/>
      <c r="E616" s="84"/>
      <c r="F616" s="84"/>
      <c r="G616" s="84"/>
      <c r="H616" s="84"/>
      <c r="I616" s="84"/>
      <c r="J616" s="84"/>
      <c r="K616" s="84"/>
      <c r="L616" s="84"/>
      <c r="M616" s="84"/>
      <c r="N616" s="84"/>
      <c r="O616" s="84"/>
      <c r="P616" s="84"/>
      <c r="Q616" s="84"/>
      <c r="R616" s="84"/>
      <c r="S616" s="84"/>
      <c r="T616" s="84"/>
      <c r="U616" s="84"/>
      <c r="V616" s="84"/>
      <c r="W616" s="84"/>
      <c r="X616" s="84"/>
      <c r="Y616" s="84"/>
      <c r="Z616" s="84"/>
      <c r="AA616" s="84"/>
      <c r="AB616" s="84"/>
      <c r="AC616" s="84"/>
      <c r="AD616" s="84"/>
    </row>
    <row r="617" spans="1:30" ht="15.75" customHeight="1">
      <c r="A617" s="84"/>
      <c r="B617" s="84"/>
      <c r="C617" s="84"/>
      <c r="D617" s="84"/>
      <c r="E617" s="84"/>
      <c r="F617" s="84"/>
      <c r="G617" s="84"/>
      <c r="H617" s="84"/>
      <c r="I617" s="84"/>
      <c r="J617" s="84"/>
      <c r="K617" s="84"/>
      <c r="L617" s="84"/>
      <c r="M617" s="84"/>
      <c r="N617" s="84"/>
      <c r="O617" s="84"/>
      <c r="P617" s="84"/>
      <c r="Q617" s="84"/>
      <c r="R617" s="84"/>
      <c r="S617" s="84"/>
      <c r="T617" s="84"/>
      <c r="U617" s="84"/>
      <c r="V617" s="84"/>
      <c r="W617" s="84"/>
      <c r="X617" s="84"/>
      <c r="Y617" s="84"/>
      <c r="Z617" s="84"/>
      <c r="AA617" s="84"/>
      <c r="AB617" s="84"/>
      <c r="AC617" s="84"/>
      <c r="AD617" s="84"/>
    </row>
    <row r="618" spans="1:30" ht="15.75" customHeight="1">
      <c r="A618" s="84"/>
      <c r="B618" s="84"/>
      <c r="C618" s="84"/>
      <c r="D618" s="84"/>
      <c r="E618" s="84"/>
      <c r="F618" s="84"/>
      <c r="G618" s="84"/>
      <c r="H618" s="84"/>
      <c r="I618" s="84"/>
      <c r="J618" s="84"/>
      <c r="K618" s="84"/>
      <c r="L618" s="84"/>
      <c r="M618" s="84"/>
      <c r="N618" s="84"/>
      <c r="O618" s="84"/>
      <c r="P618" s="84"/>
      <c r="Q618" s="84"/>
      <c r="R618" s="84"/>
      <c r="S618" s="84"/>
      <c r="T618" s="84"/>
      <c r="U618" s="84"/>
      <c r="V618" s="84"/>
      <c r="W618" s="84"/>
      <c r="X618" s="84"/>
      <c r="Y618" s="84"/>
      <c r="Z618" s="84"/>
      <c r="AA618" s="84"/>
      <c r="AB618" s="84"/>
      <c r="AC618" s="84"/>
      <c r="AD618" s="84"/>
    </row>
    <row r="619" spans="1:30" ht="15.75" customHeight="1">
      <c r="A619" s="84"/>
      <c r="B619" s="84"/>
      <c r="C619" s="84"/>
      <c r="D619" s="84"/>
      <c r="E619" s="84"/>
      <c r="F619" s="84"/>
      <c r="G619" s="84"/>
      <c r="H619" s="84"/>
      <c r="I619" s="84"/>
      <c r="J619" s="84"/>
      <c r="K619" s="84"/>
      <c r="L619" s="84"/>
      <c r="M619" s="84"/>
      <c r="N619" s="84"/>
      <c r="O619" s="84"/>
      <c r="P619" s="84"/>
      <c r="Q619" s="84"/>
      <c r="R619" s="84"/>
      <c r="S619" s="84"/>
      <c r="T619" s="84"/>
      <c r="U619" s="84"/>
      <c r="V619" s="84"/>
      <c r="W619" s="84"/>
      <c r="X619" s="84"/>
      <c r="Y619" s="84"/>
      <c r="Z619" s="84"/>
      <c r="AA619" s="84"/>
      <c r="AB619" s="84"/>
      <c r="AC619" s="84"/>
      <c r="AD619" s="84"/>
    </row>
    <row r="620" spans="1:30" ht="15.75" customHeight="1">
      <c r="A620" s="84"/>
      <c r="B620" s="84"/>
      <c r="C620" s="84"/>
      <c r="D620" s="84"/>
      <c r="E620" s="84"/>
      <c r="F620" s="84"/>
      <c r="G620" s="84"/>
      <c r="H620" s="84"/>
      <c r="I620" s="84"/>
      <c r="J620" s="84"/>
      <c r="K620" s="84"/>
      <c r="L620" s="84"/>
      <c r="M620" s="84"/>
      <c r="N620" s="84"/>
      <c r="O620" s="84"/>
      <c r="P620" s="84"/>
      <c r="Q620" s="84"/>
      <c r="R620" s="84"/>
      <c r="S620" s="84"/>
      <c r="T620" s="84"/>
      <c r="U620" s="84"/>
      <c r="V620" s="84"/>
      <c r="W620" s="84"/>
      <c r="X620" s="84"/>
      <c r="Y620" s="84"/>
      <c r="Z620" s="84"/>
      <c r="AA620" s="84"/>
      <c r="AB620" s="84"/>
      <c r="AC620" s="84"/>
      <c r="AD620" s="84"/>
    </row>
    <row r="621" spans="1:30" ht="15.75" customHeight="1">
      <c r="A621" s="84"/>
      <c r="B621" s="84"/>
      <c r="C621" s="84"/>
      <c r="D621" s="84"/>
      <c r="E621" s="84"/>
      <c r="F621" s="84"/>
      <c r="G621" s="84"/>
      <c r="H621" s="84"/>
      <c r="I621" s="84"/>
      <c r="J621" s="84"/>
      <c r="K621" s="84"/>
      <c r="L621" s="84"/>
      <c r="M621" s="84"/>
      <c r="N621" s="84"/>
      <c r="O621" s="84"/>
      <c r="P621" s="84"/>
      <c r="Q621" s="84"/>
      <c r="R621" s="84"/>
      <c r="S621" s="84"/>
      <c r="T621" s="84"/>
      <c r="U621" s="84"/>
      <c r="V621" s="84"/>
      <c r="W621" s="84"/>
      <c r="X621" s="84"/>
      <c r="Y621" s="84"/>
      <c r="Z621" s="84"/>
      <c r="AA621" s="84"/>
      <c r="AB621" s="84"/>
      <c r="AC621" s="84"/>
      <c r="AD621" s="84"/>
    </row>
    <row r="622" spans="1:30" ht="15.75" customHeight="1">
      <c r="A622" s="84"/>
      <c r="B622" s="84"/>
      <c r="C622" s="84"/>
      <c r="D622" s="84"/>
      <c r="E622" s="84"/>
      <c r="F622" s="84"/>
      <c r="G622" s="84"/>
      <c r="H622" s="84"/>
      <c r="I622" s="84"/>
      <c r="J622" s="84"/>
      <c r="K622" s="84"/>
      <c r="L622" s="84"/>
      <c r="M622" s="84"/>
      <c r="N622" s="84"/>
      <c r="O622" s="84"/>
      <c r="P622" s="84"/>
      <c r="Q622" s="84"/>
      <c r="R622" s="84"/>
      <c r="S622" s="84"/>
      <c r="T622" s="84"/>
      <c r="U622" s="84"/>
      <c r="V622" s="84"/>
      <c r="W622" s="84"/>
      <c r="X622" s="84"/>
      <c r="Y622" s="84"/>
      <c r="Z622" s="84"/>
      <c r="AA622" s="84"/>
      <c r="AB622" s="84"/>
      <c r="AC622" s="84"/>
      <c r="AD622" s="84"/>
    </row>
    <row r="623" spans="1:30" ht="15.75" customHeight="1">
      <c r="A623" s="84"/>
      <c r="B623" s="84"/>
      <c r="C623" s="84"/>
      <c r="D623" s="84"/>
      <c r="E623" s="84"/>
      <c r="F623" s="84"/>
      <c r="G623" s="84"/>
      <c r="H623" s="84"/>
      <c r="I623" s="84"/>
      <c r="J623" s="84"/>
      <c r="K623" s="84"/>
      <c r="L623" s="84"/>
      <c r="M623" s="84"/>
      <c r="N623" s="84"/>
      <c r="O623" s="84"/>
      <c r="P623" s="84"/>
      <c r="Q623" s="84"/>
      <c r="R623" s="84"/>
      <c r="S623" s="84"/>
      <c r="T623" s="84"/>
      <c r="U623" s="84"/>
      <c r="V623" s="84"/>
      <c r="W623" s="84"/>
      <c r="X623" s="84"/>
      <c r="Y623" s="84"/>
      <c r="Z623" s="84"/>
      <c r="AA623" s="84"/>
      <c r="AB623" s="84"/>
      <c r="AC623" s="84"/>
      <c r="AD623" s="84"/>
    </row>
    <row r="624" spans="1:30" ht="15.75" customHeight="1">
      <c r="A624" s="84"/>
      <c r="B624" s="84"/>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row>
    <row r="625" spans="1:30" ht="15.75" customHeight="1">
      <c r="A625" s="84"/>
      <c r="B625" s="84"/>
      <c r="C625" s="84"/>
      <c r="D625" s="84"/>
      <c r="E625" s="84"/>
      <c r="F625" s="84"/>
      <c r="G625" s="84"/>
      <c r="H625" s="84"/>
      <c r="I625" s="84"/>
      <c r="J625" s="84"/>
      <c r="K625" s="84"/>
      <c r="L625" s="84"/>
      <c r="M625" s="84"/>
      <c r="N625" s="84"/>
      <c r="O625" s="84"/>
      <c r="P625" s="84"/>
      <c r="Q625" s="84"/>
      <c r="R625" s="84"/>
      <c r="S625" s="84"/>
      <c r="T625" s="84"/>
      <c r="U625" s="84"/>
      <c r="V625" s="84"/>
      <c r="W625" s="84"/>
      <c r="X625" s="84"/>
      <c r="Y625" s="84"/>
      <c r="Z625" s="84"/>
      <c r="AA625" s="84"/>
      <c r="AB625" s="84"/>
      <c r="AC625" s="84"/>
      <c r="AD625" s="84"/>
    </row>
    <row r="626" spans="1:30" ht="15.75" customHeight="1">
      <c r="A626" s="84"/>
      <c r="B626" s="84"/>
      <c r="C626" s="84"/>
      <c r="D626" s="84"/>
      <c r="E626" s="84"/>
      <c r="F626" s="84"/>
      <c r="G626" s="84"/>
      <c r="H626" s="84"/>
      <c r="I626" s="84"/>
      <c r="J626" s="84"/>
      <c r="K626" s="84"/>
      <c r="L626" s="84"/>
      <c r="M626" s="84"/>
      <c r="N626" s="84"/>
      <c r="O626" s="84"/>
      <c r="P626" s="84"/>
      <c r="Q626" s="84"/>
      <c r="R626" s="84"/>
      <c r="S626" s="84"/>
      <c r="T626" s="84"/>
      <c r="U626" s="84"/>
      <c r="V626" s="84"/>
      <c r="W626" s="84"/>
      <c r="X626" s="84"/>
      <c r="Y626" s="84"/>
      <c r="Z626" s="84"/>
      <c r="AA626" s="84"/>
      <c r="AB626" s="84"/>
      <c r="AC626" s="84"/>
      <c r="AD626" s="84"/>
    </row>
    <row r="627" spans="1:30" ht="15.75" customHeight="1">
      <c r="A627" s="84"/>
      <c r="B627" s="84"/>
      <c r="C627" s="84"/>
      <c r="D627" s="84"/>
      <c r="E627" s="84"/>
      <c r="F627" s="84"/>
      <c r="G627" s="84"/>
      <c r="H627" s="84"/>
      <c r="I627" s="84"/>
      <c r="J627" s="84"/>
      <c r="K627" s="84"/>
      <c r="L627" s="84"/>
      <c r="M627" s="84"/>
      <c r="N627" s="84"/>
      <c r="O627" s="84"/>
      <c r="P627" s="84"/>
      <c r="Q627" s="84"/>
      <c r="R627" s="84"/>
      <c r="S627" s="84"/>
      <c r="T627" s="84"/>
      <c r="U627" s="84"/>
      <c r="V627" s="84"/>
      <c r="W627" s="84"/>
      <c r="X627" s="84"/>
      <c r="Y627" s="84"/>
      <c r="Z627" s="84"/>
      <c r="AA627" s="84"/>
      <c r="AB627" s="84"/>
      <c r="AC627" s="84"/>
      <c r="AD627" s="84"/>
    </row>
    <row r="628" spans="1:30" ht="15.75" customHeight="1">
      <c r="A628" s="84"/>
      <c r="B628" s="84"/>
      <c r="C628" s="84"/>
      <c r="D628" s="84"/>
      <c r="E628" s="84"/>
      <c r="F628" s="84"/>
      <c r="G628" s="84"/>
      <c r="H628" s="84"/>
      <c r="I628" s="84"/>
      <c r="J628" s="84"/>
      <c r="K628" s="84"/>
      <c r="L628" s="84"/>
      <c r="M628" s="84"/>
      <c r="N628" s="84"/>
      <c r="O628" s="84"/>
      <c r="P628" s="84"/>
      <c r="Q628" s="84"/>
      <c r="R628" s="84"/>
      <c r="S628" s="84"/>
      <c r="T628" s="84"/>
      <c r="U628" s="84"/>
      <c r="V628" s="84"/>
      <c r="W628" s="84"/>
      <c r="X628" s="84"/>
      <c r="Y628" s="84"/>
      <c r="Z628" s="84"/>
      <c r="AA628" s="84"/>
      <c r="AB628" s="84"/>
      <c r="AC628" s="84"/>
      <c r="AD628" s="84"/>
    </row>
    <row r="629" spans="1:30" ht="15.75" customHeight="1">
      <c r="A629" s="84"/>
      <c r="B629" s="84"/>
      <c r="C629" s="84"/>
      <c r="D629" s="84"/>
      <c r="E629" s="84"/>
      <c r="F629" s="84"/>
      <c r="G629" s="84"/>
      <c r="H629" s="84"/>
      <c r="I629" s="84"/>
      <c r="J629" s="84"/>
      <c r="K629" s="84"/>
      <c r="L629" s="84"/>
      <c r="M629" s="84"/>
      <c r="N629" s="84"/>
      <c r="O629" s="84"/>
      <c r="P629" s="84"/>
      <c r="Q629" s="84"/>
      <c r="R629" s="84"/>
      <c r="S629" s="84"/>
      <c r="T629" s="84"/>
      <c r="U629" s="84"/>
      <c r="V629" s="84"/>
      <c r="W629" s="84"/>
      <c r="X629" s="84"/>
      <c r="Y629" s="84"/>
      <c r="Z629" s="84"/>
      <c r="AA629" s="84"/>
      <c r="AB629" s="84"/>
      <c r="AC629" s="84"/>
      <c r="AD629" s="84"/>
    </row>
    <row r="630" spans="1:30" ht="15.75" customHeight="1">
      <c r="A630" s="84"/>
      <c r="B630" s="84"/>
      <c r="C630" s="84"/>
      <c r="D630" s="84"/>
      <c r="E630" s="84"/>
      <c r="F630" s="84"/>
      <c r="G630" s="84"/>
      <c r="H630" s="84"/>
      <c r="I630" s="84"/>
      <c r="J630" s="84"/>
      <c r="K630" s="84"/>
      <c r="L630" s="84"/>
      <c r="M630" s="84"/>
      <c r="N630" s="84"/>
      <c r="O630" s="84"/>
      <c r="P630" s="84"/>
      <c r="Q630" s="84"/>
      <c r="R630" s="84"/>
      <c r="S630" s="84"/>
      <c r="T630" s="84"/>
      <c r="U630" s="84"/>
      <c r="V630" s="84"/>
      <c r="W630" s="84"/>
      <c r="X630" s="84"/>
      <c r="Y630" s="84"/>
      <c r="Z630" s="84"/>
      <c r="AA630" s="84"/>
      <c r="AB630" s="84"/>
      <c r="AC630" s="84"/>
      <c r="AD630" s="84"/>
    </row>
    <row r="631" spans="1:30" ht="15.75" customHeight="1">
      <c r="A631" s="84"/>
      <c r="B631" s="84"/>
      <c r="C631" s="84"/>
      <c r="D631" s="84"/>
      <c r="E631" s="84"/>
      <c r="F631" s="84"/>
      <c r="G631" s="84"/>
      <c r="H631" s="84"/>
      <c r="I631" s="84"/>
      <c r="J631" s="84"/>
      <c r="K631" s="84"/>
      <c r="L631" s="84"/>
      <c r="M631" s="84"/>
      <c r="N631" s="84"/>
      <c r="O631" s="84"/>
      <c r="P631" s="84"/>
      <c r="Q631" s="84"/>
      <c r="R631" s="84"/>
      <c r="S631" s="84"/>
      <c r="T631" s="84"/>
      <c r="U631" s="84"/>
      <c r="V631" s="84"/>
      <c r="W631" s="84"/>
      <c r="X631" s="84"/>
      <c r="Y631" s="84"/>
      <c r="Z631" s="84"/>
      <c r="AA631" s="84"/>
      <c r="AB631" s="84"/>
      <c r="AC631" s="84"/>
      <c r="AD631" s="84"/>
    </row>
    <row r="632" spans="1:30" ht="15.75" customHeight="1">
      <c r="A632" s="84"/>
      <c r="B632" s="84"/>
      <c r="C632" s="84"/>
      <c r="D632" s="84"/>
      <c r="E632" s="84"/>
      <c r="F632" s="84"/>
      <c r="G632" s="84"/>
      <c r="H632" s="84"/>
      <c r="I632" s="84"/>
      <c r="J632" s="84"/>
      <c r="K632" s="84"/>
      <c r="L632" s="84"/>
      <c r="M632" s="84"/>
      <c r="N632" s="84"/>
      <c r="O632" s="84"/>
      <c r="P632" s="84"/>
      <c r="Q632" s="84"/>
      <c r="R632" s="84"/>
      <c r="S632" s="84"/>
      <c r="T632" s="84"/>
      <c r="U632" s="84"/>
      <c r="V632" s="84"/>
      <c r="W632" s="84"/>
      <c r="X632" s="84"/>
      <c r="Y632" s="84"/>
      <c r="Z632" s="84"/>
      <c r="AA632" s="84"/>
      <c r="AB632" s="84"/>
      <c r="AC632" s="84"/>
      <c r="AD632" s="84"/>
    </row>
    <row r="633" spans="1:30" ht="15.75" customHeight="1">
      <c r="A633" s="84"/>
      <c r="B633" s="84"/>
      <c r="C633" s="84"/>
      <c r="D633" s="84"/>
      <c r="E633" s="84"/>
      <c r="F633" s="84"/>
      <c r="G633" s="84"/>
      <c r="H633" s="84"/>
      <c r="I633" s="84"/>
      <c r="J633" s="84"/>
      <c r="K633" s="84"/>
      <c r="L633" s="84"/>
      <c r="M633" s="84"/>
      <c r="N633" s="84"/>
      <c r="O633" s="84"/>
      <c r="P633" s="84"/>
      <c r="Q633" s="84"/>
      <c r="R633" s="84"/>
      <c r="S633" s="84"/>
      <c r="T633" s="84"/>
      <c r="U633" s="84"/>
      <c r="V633" s="84"/>
      <c r="W633" s="84"/>
      <c r="X633" s="84"/>
      <c r="Y633" s="84"/>
      <c r="Z633" s="84"/>
      <c r="AA633" s="84"/>
      <c r="AB633" s="84"/>
      <c r="AC633" s="84"/>
      <c r="AD633" s="84"/>
    </row>
    <row r="634" spans="1:30" ht="15.75" customHeight="1">
      <c r="A634" s="84"/>
      <c r="B634" s="84"/>
      <c r="C634" s="84"/>
      <c r="D634" s="84"/>
      <c r="E634" s="84"/>
      <c r="F634" s="84"/>
      <c r="G634" s="84"/>
      <c r="H634" s="84"/>
      <c r="I634" s="84"/>
      <c r="J634" s="84"/>
      <c r="K634" s="84"/>
      <c r="L634" s="84"/>
      <c r="M634" s="84"/>
      <c r="N634" s="84"/>
      <c r="O634" s="84"/>
      <c r="P634" s="84"/>
      <c r="Q634" s="84"/>
      <c r="R634" s="84"/>
      <c r="S634" s="84"/>
      <c r="T634" s="84"/>
      <c r="U634" s="84"/>
      <c r="V634" s="84"/>
      <c r="W634" s="84"/>
      <c r="X634" s="84"/>
      <c r="Y634" s="84"/>
      <c r="Z634" s="84"/>
      <c r="AA634" s="84"/>
      <c r="AB634" s="84"/>
      <c r="AC634" s="84"/>
      <c r="AD634" s="84"/>
    </row>
    <row r="635" spans="1:30" ht="15.75" customHeight="1">
      <c r="A635" s="84"/>
      <c r="B635" s="84"/>
      <c r="C635" s="84"/>
      <c r="D635" s="84"/>
      <c r="E635" s="84"/>
      <c r="F635" s="84"/>
      <c r="G635" s="84"/>
      <c r="H635" s="84"/>
      <c r="I635" s="84"/>
      <c r="J635" s="84"/>
      <c r="K635" s="84"/>
      <c r="L635" s="84"/>
      <c r="M635" s="84"/>
      <c r="N635" s="84"/>
      <c r="O635" s="84"/>
      <c r="P635" s="84"/>
      <c r="Q635" s="84"/>
      <c r="R635" s="84"/>
      <c r="S635" s="84"/>
      <c r="T635" s="84"/>
      <c r="U635" s="84"/>
      <c r="V635" s="84"/>
      <c r="W635" s="84"/>
      <c r="X635" s="84"/>
      <c r="Y635" s="84"/>
      <c r="Z635" s="84"/>
      <c r="AA635" s="84"/>
      <c r="AB635" s="84"/>
      <c r="AC635" s="84"/>
      <c r="AD635" s="84"/>
    </row>
    <row r="636" spans="1:30" ht="15.75" customHeight="1">
      <c r="A636" s="84"/>
      <c r="B636" s="84"/>
      <c r="C636" s="84"/>
      <c r="D636" s="84"/>
      <c r="E636" s="84"/>
      <c r="F636" s="84"/>
      <c r="G636" s="84"/>
      <c r="H636" s="84"/>
      <c r="I636" s="84"/>
      <c r="J636" s="84"/>
      <c r="K636" s="84"/>
      <c r="L636" s="84"/>
      <c r="M636" s="84"/>
      <c r="N636" s="84"/>
      <c r="O636" s="84"/>
      <c r="P636" s="84"/>
      <c r="Q636" s="84"/>
      <c r="R636" s="84"/>
      <c r="S636" s="84"/>
      <c r="T636" s="84"/>
      <c r="U636" s="84"/>
      <c r="V636" s="84"/>
      <c r="W636" s="84"/>
      <c r="X636" s="84"/>
      <c r="Y636" s="84"/>
      <c r="Z636" s="84"/>
      <c r="AA636" s="84"/>
      <c r="AB636" s="84"/>
      <c r="AC636" s="84"/>
      <c r="AD636" s="84"/>
    </row>
    <row r="637" spans="1:30" ht="15.75" customHeight="1">
      <c r="A637" s="84"/>
      <c r="B637" s="84"/>
      <c r="C637" s="84"/>
      <c r="D637" s="84"/>
      <c r="E637" s="84"/>
      <c r="F637" s="84"/>
      <c r="G637" s="84"/>
      <c r="H637" s="84"/>
      <c r="I637" s="84"/>
      <c r="J637" s="84"/>
      <c r="K637" s="84"/>
      <c r="L637" s="84"/>
      <c r="M637" s="84"/>
      <c r="N637" s="84"/>
      <c r="O637" s="84"/>
      <c r="P637" s="84"/>
      <c r="Q637" s="84"/>
      <c r="R637" s="84"/>
      <c r="S637" s="84"/>
      <c r="T637" s="84"/>
      <c r="U637" s="84"/>
      <c r="V637" s="84"/>
      <c r="W637" s="84"/>
      <c r="X637" s="84"/>
      <c r="Y637" s="84"/>
      <c r="Z637" s="84"/>
      <c r="AA637" s="84"/>
      <c r="AB637" s="84"/>
      <c r="AC637" s="84"/>
      <c r="AD637" s="84"/>
    </row>
    <row r="638" spans="1:30" ht="15.75" customHeight="1">
      <c r="A638" s="84"/>
      <c r="B638" s="84"/>
      <c r="C638" s="84"/>
      <c r="D638" s="84"/>
      <c r="E638" s="84"/>
      <c r="F638" s="84"/>
      <c r="G638" s="84"/>
      <c r="H638" s="84"/>
      <c r="I638" s="84"/>
      <c r="J638" s="84"/>
      <c r="K638" s="84"/>
      <c r="L638" s="84"/>
      <c r="M638" s="84"/>
      <c r="N638" s="84"/>
      <c r="O638" s="84"/>
      <c r="P638" s="84"/>
      <c r="Q638" s="84"/>
      <c r="R638" s="84"/>
      <c r="S638" s="84"/>
      <c r="T638" s="84"/>
      <c r="U638" s="84"/>
      <c r="V638" s="84"/>
      <c r="W638" s="84"/>
      <c r="X638" s="84"/>
      <c r="Y638" s="84"/>
      <c r="Z638" s="84"/>
      <c r="AA638" s="84"/>
      <c r="AB638" s="84"/>
      <c r="AC638" s="84"/>
      <c r="AD638" s="84"/>
    </row>
    <row r="639" spans="1:30" ht="15.75" customHeight="1">
      <c r="A639" s="84"/>
      <c r="B639" s="84"/>
      <c r="C639" s="84"/>
      <c r="D639" s="84"/>
      <c r="E639" s="84"/>
      <c r="F639" s="84"/>
      <c r="G639" s="84"/>
      <c r="H639" s="84"/>
      <c r="I639" s="84"/>
      <c r="J639" s="84"/>
      <c r="K639" s="84"/>
      <c r="L639" s="84"/>
      <c r="M639" s="84"/>
      <c r="N639" s="84"/>
      <c r="O639" s="84"/>
      <c r="P639" s="84"/>
      <c r="Q639" s="84"/>
      <c r="R639" s="84"/>
      <c r="S639" s="84"/>
      <c r="T639" s="84"/>
      <c r="U639" s="84"/>
      <c r="V639" s="84"/>
      <c r="W639" s="84"/>
      <c r="X639" s="84"/>
      <c r="Y639" s="84"/>
      <c r="Z639" s="84"/>
      <c r="AA639" s="84"/>
      <c r="AB639" s="84"/>
      <c r="AC639" s="84"/>
      <c r="AD639" s="84"/>
    </row>
    <row r="640" spans="1:30" ht="15.75" customHeight="1">
      <c r="A640" s="84"/>
      <c r="B640" s="84"/>
      <c r="C640" s="84"/>
      <c r="D640" s="84"/>
      <c r="E640" s="84"/>
      <c r="F640" s="84"/>
      <c r="G640" s="84"/>
      <c r="H640" s="84"/>
      <c r="I640" s="84"/>
      <c r="J640" s="84"/>
      <c r="K640" s="84"/>
      <c r="L640" s="84"/>
      <c r="M640" s="84"/>
      <c r="N640" s="84"/>
      <c r="O640" s="84"/>
      <c r="P640" s="84"/>
      <c r="Q640" s="84"/>
      <c r="R640" s="84"/>
      <c r="S640" s="84"/>
      <c r="T640" s="84"/>
      <c r="U640" s="84"/>
      <c r="V640" s="84"/>
      <c r="W640" s="84"/>
      <c r="X640" s="84"/>
      <c r="Y640" s="84"/>
      <c r="Z640" s="84"/>
      <c r="AA640" s="84"/>
      <c r="AB640" s="84"/>
      <c r="AC640" s="84"/>
      <c r="AD640" s="84"/>
    </row>
    <row r="641" spans="1:30" ht="15.75" customHeight="1">
      <c r="A641" s="84"/>
      <c r="B641" s="84"/>
      <c r="C641" s="84"/>
      <c r="D641" s="84"/>
      <c r="E641" s="84"/>
      <c r="F641" s="84"/>
      <c r="G641" s="84"/>
      <c r="H641" s="84"/>
      <c r="I641" s="84"/>
      <c r="J641" s="84"/>
      <c r="K641" s="84"/>
      <c r="L641" s="84"/>
      <c r="M641" s="84"/>
      <c r="N641" s="84"/>
      <c r="O641" s="84"/>
      <c r="P641" s="84"/>
      <c r="Q641" s="84"/>
      <c r="R641" s="84"/>
      <c r="S641" s="84"/>
      <c r="T641" s="84"/>
      <c r="U641" s="84"/>
      <c r="V641" s="84"/>
      <c r="W641" s="84"/>
      <c r="X641" s="84"/>
      <c r="Y641" s="84"/>
      <c r="Z641" s="84"/>
      <c r="AA641" s="84"/>
      <c r="AB641" s="84"/>
      <c r="AC641" s="84"/>
      <c r="AD641" s="84"/>
    </row>
    <row r="642" spans="1:30" ht="15.75" customHeight="1">
      <c r="A642" s="84"/>
      <c r="B642" s="84"/>
      <c r="C642" s="84"/>
      <c r="D642" s="84"/>
      <c r="E642" s="84"/>
      <c r="F642" s="84"/>
      <c r="G642" s="84"/>
      <c r="H642" s="84"/>
      <c r="I642" s="84"/>
      <c r="J642" s="84"/>
      <c r="K642" s="84"/>
      <c r="L642" s="84"/>
      <c r="M642" s="84"/>
      <c r="N642" s="84"/>
      <c r="O642" s="84"/>
      <c r="P642" s="84"/>
      <c r="Q642" s="84"/>
      <c r="R642" s="84"/>
      <c r="S642" s="84"/>
      <c r="T642" s="84"/>
      <c r="U642" s="84"/>
      <c r="V642" s="84"/>
      <c r="W642" s="84"/>
      <c r="X642" s="84"/>
      <c r="Y642" s="84"/>
      <c r="Z642" s="84"/>
      <c r="AA642" s="84"/>
      <c r="AB642" s="84"/>
      <c r="AC642" s="84"/>
      <c r="AD642" s="84"/>
    </row>
    <row r="643" spans="1:30" ht="15.75" customHeight="1">
      <c r="A643" s="84"/>
      <c r="B643" s="84"/>
      <c r="C643" s="84"/>
      <c r="D643" s="84"/>
      <c r="E643" s="84"/>
      <c r="F643" s="84"/>
      <c r="G643" s="84"/>
      <c r="H643" s="84"/>
      <c r="I643" s="84"/>
      <c r="J643" s="84"/>
      <c r="K643" s="84"/>
      <c r="L643" s="84"/>
      <c r="M643" s="84"/>
      <c r="N643" s="84"/>
      <c r="O643" s="84"/>
      <c r="P643" s="84"/>
      <c r="Q643" s="84"/>
      <c r="R643" s="84"/>
      <c r="S643" s="84"/>
      <c r="T643" s="84"/>
      <c r="U643" s="84"/>
      <c r="V643" s="84"/>
      <c r="W643" s="84"/>
      <c r="X643" s="84"/>
      <c r="Y643" s="84"/>
      <c r="Z643" s="84"/>
      <c r="AA643" s="84"/>
      <c r="AB643" s="84"/>
      <c r="AC643" s="84"/>
      <c r="AD643" s="84"/>
    </row>
    <row r="644" spans="1:30" ht="15.75" customHeight="1">
      <c r="A644" s="84"/>
      <c r="B644" s="84"/>
      <c r="C644" s="84"/>
      <c r="D644" s="84"/>
      <c r="E644" s="8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row>
    <row r="645" spans="1:30" ht="15.75" customHeight="1">
      <c r="A645" s="84"/>
      <c r="B645" s="84"/>
      <c r="C645" s="84"/>
      <c r="D645" s="84"/>
      <c r="E645" s="84"/>
      <c r="F645" s="84"/>
      <c r="G645" s="84"/>
      <c r="H645" s="84"/>
      <c r="I645" s="84"/>
      <c r="J645" s="84"/>
      <c r="K645" s="84"/>
      <c r="L645" s="84"/>
      <c r="M645" s="84"/>
      <c r="N645" s="84"/>
      <c r="O645" s="84"/>
      <c r="P645" s="84"/>
      <c r="Q645" s="84"/>
      <c r="R645" s="84"/>
      <c r="S645" s="84"/>
      <c r="T645" s="84"/>
      <c r="U645" s="84"/>
      <c r="V645" s="84"/>
      <c r="W645" s="84"/>
      <c r="X645" s="84"/>
      <c r="Y645" s="84"/>
      <c r="Z645" s="84"/>
      <c r="AA645" s="84"/>
      <c r="AB645" s="84"/>
      <c r="AC645" s="84"/>
      <c r="AD645" s="84"/>
    </row>
    <row r="646" spans="1:30" ht="15.75" customHeight="1">
      <c r="A646" s="84"/>
      <c r="B646" s="84"/>
      <c r="C646" s="84"/>
      <c r="D646" s="84"/>
      <c r="E646" s="84"/>
      <c r="F646" s="84"/>
      <c r="G646" s="84"/>
      <c r="H646" s="84"/>
      <c r="I646" s="84"/>
      <c r="J646" s="84"/>
      <c r="K646" s="84"/>
      <c r="L646" s="84"/>
      <c r="M646" s="84"/>
      <c r="N646" s="84"/>
      <c r="O646" s="84"/>
      <c r="P646" s="84"/>
      <c r="Q646" s="84"/>
      <c r="R646" s="84"/>
      <c r="S646" s="84"/>
      <c r="T646" s="84"/>
      <c r="U646" s="84"/>
      <c r="V646" s="84"/>
      <c r="W646" s="84"/>
      <c r="X646" s="84"/>
      <c r="Y646" s="84"/>
      <c r="Z646" s="84"/>
      <c r="AA646" s="84"/>
      <c r="AB646" s="84"/>
      <c r="AC646" s="84"/>
      <c r="AD646" s="84"/>
    </row>
    <row r="647" spans="1:30" ht="15.75" customHeight="1">
      <c r="A647" s="84"/>
      <c r="B647" s="84"/>
      <c r="C647" s="84"/>
      <c r="D647" s="84"/>
      <c r="E647" s="84"/>
      <c r="F647" s="84"/>
      <c r="G647" s="84"/>
      <c r="H647" s="84"/>
      <c r="I647" s="84"/>
      <c r="J647" s="84"/>
      <c r="K647" s="84"/>
      <c r="L647" s="84"/>
      <c r="M647" s="84"/>
      <c r="N647" s="84"/>
      <c r="O647" s="84"/>
      <c r="P647" s="84"/>
      <c r="Q647" s="84"/>
      <c r="R647" s="84"/>
      <c r="S647" s="84"/>
      <c r="T647" s="84"/>
      <c r="U647" s="84"/>
      <c r="V647" s="84"/>
      <c r="W647" s="84"/>
      <c r="X647" s="84"/>
      <c r="Y647" s="84"/>
      <c r="Z647" s="84"/>
      <c r="AA647" s="84"/>
      <c r="AB647" s="84"/>
      <c r="AC647" s="84"/>
      <c r="AD647" s="84"/>
    </row>
    <row r="648" spans="1:30" ht="15.75" customHeight="1">
      <c r="A648" s="84"/>
      <c r="B648" s="84"/>
      <c r="C648" s="84"/>
      <c r="D648" s="84"/>
      <c r="E648" s="84"/>
      <c r="F648" s="84"/>
      <c r="G648" s="84"/>
      <c r="H648" s="84"/>
      <c r="I648" s="84"/>
      <c r="J648" s="84"/>
      <c r="K648" s="84"/>
      <c r="L648" s="84"/>
      <c r="M648" s="84"/>
      <c r="N648" s="84"/>
      <c r="O648" s="84"/>
      <c r="P648" s="84"/>
      <c r="Q648" s="84"/>
      <c r="R648" s="84"/>
      <c r="S648" s="84"/>
      <c r="T648" s="84"/>
      <c r="U648" s="84"/>
      <c r="V648" s="84"/>
      <c r="W648" s="84"/>
      <c r="X648" s="84"/>
      <c r="Y648" s="84"/>
      <c r="Z648" s="84"/>
      <c r="AA648" s="84"/>
      <c r="AB648" s="84"/>
      <c r="AC648" s="84"/>
      <c r="AD648" s="84"/>
    </row>
    <row r="649" spans="1:30" ht="15.75" customHeight="1">
      <c r="A649" s="84"/>
      <c r="B649" s="84"/>
      <c r="C649" s="84"/>
      <c r="D649" s="84"/>
      <c r="E649" s="84"/>
      <c r="F649" s="84"/>
      <c r="G649" s="84"/>
      <c r="H649" s="84"/>
      <c r="I649" s="84"/>
      <c r="J649" s="84"/>
      <c r="K649" s="84"/>
      <c r="L649" s="84"/>
      <c r="M649" s="84"/>
      <c r="N649" s="84"/>
      <c r="O649" s="84"/>
      <c r="P649" s="84"/>
      <c r="Q649" s="84"/>
      <c r="R649" s="84"/>
      <c r="S649" s="84"/>
      <c r="T649" s="84"/>
      <c r="U649" s="84"/>
      <c r="V649" s="84"/>
      <c r="W649" s="84"/>
      <c r="X649" s="84"/>
      <c r="Y649" s="84"/>
      <c r="Z649" s="84"/>
      <c r="AA649" s="84"/>
      <c r="AB649" s="84"/>
      <c r="AC649" s="84"/>
      <c r="AD649" s="84"/>
    </row>
    <row r="650" spans="1:30" ht="15.75" customHeight="1">
      <c r="A650" s="84"/>
      <c r="B650" s="84"/>
      <c r="C650" s="84"/>
      <c r="D650" s="84"/>
      <c r="E650" s="84"/>
      <c r="F650" s="84"/>
      <c r="G650" s="84"/>
      <c r="H650" s="84"/>
      <c r="I650" s="84"/>
      <c r="J650" s="84"/>
      <c r="K650" s="84"/>
      <c r="L650" s="84"/>
      <c r="M650" s="84"/>
      <c r="N650" s="84"/>
      <c r="O650" s="84"/>
      <c r="P650" s="84"/>
      <c r="Q650" s="84"/>
      <c r="R650" s="84"/>
      <c r="S650" s="84"/>
      <c r="T650" s="84"/>
      <c r="U650" s="84"/>
      <c r="V650" s="84"/>
      <c r="W650" s="84"/>
      <c r="X650" s="84"/>
      <c r="Y650" s="84"/>
      <c r="Z650" s="84"/>
      <c r="AA650" s="84"/>
      <c r="AB650" s="84"/>
      <c r="AC650" s="84"/>
      <c r="AD650" s="84"/>
    </row>
    <row r="651" spans="1:30" ht="15.75" customHeight="1">
      <c r="A651" s="84"/>
      <c r="B651" s="84"/>
      <c r="C651" s="84"/>
      <c r="D651" s="84"/>
      <c r="E651" s="84"/>
      <c r="F651" s="84"/>
      <c r="G651" s="84"/>
      <c r="H651" s="84"/>
      <c r="I651" s="84"/>
      <c r="J651" s="84"/>
      <c r="K651" s="84"/>
      <c r="L651" s="84"/>
      <c r="M651" s="84"/>
      <c r="N651" s="84"/>
      <c r="O651" s="84"/>
      <c r="P651" s="84"/>
      <c r="Q651" s="84"/>
      <c r="R651" s="84"/>
      <c r="S651" s="84"/>
      <c r="T651" s="84"/>
      <c r="U651" s="84"/>
      <c r="V651" s="84"/>
      <c r="W651" s="84"/>
      <c r="X651" s="84"/>
      <c r="Y651" s="84"/>
      <c r="Z651" s="84"/>
      <c r="AA651" s="84"/>
      <c r="AB651" s="84"/>
      <c r="AC651" s="84"/>
      <c r="AD651" s="84"/>
    </row>
    <row r="652" spans="1:30" ht="15.75" customHeight="1">
      <c r="A652" s="84"/>
      <c r="B652" s="84"/>
      <c r="C652" s="84"/>
      <c r="D652" s="84"/>
      <c r="E652" s="84"/>
      <c r="F652" s="84"/>
      <c r="G652" s="84"/>
      <c r="H652" s="84"/>
      <c r="I652" s="84"/>
      <c r="J652" s="84"/>
      <c r="K652" s="84"/>
      <c r="L652" s="84"/>
      <c r="M652" s="84"/>
      <c r="N652" s="84"/>
      <c r="O652" s="84"/>
      <c r="P652" s="84"/>
      <c r="Q652" s="84"/>
      <c r="R652" s="84"/>
      <c r="S652" s="84"/>
      <c r="T652" s="84"/>
      <c r="U652" s="84"/>
      <c r="V652" s="84"/>
      <c r="W652" s="84"/>
      <c r="X652" s="84"/>
      <c r="Y652" s="84"/>
      <c r="Z652" s="84"/>
      <c r="AA652" s="84"/>
      <c r="AB652" s="84"/>
      <c r="AC652" s="84"/>
      <c r="AD652" s="84"/>
    </row>
    <row r="653" spans="1:30" ht="15.75" customHeight="1">
      <c r="A653" s="84"/>
      <c r="B653" s="84"/>
      <c r="C653" s="84"/>
      <c r="D653" s="84"/>
      <c r="E653" s="84"/>
      <c r="F653" s="84"/>
      <c r="G653" s="84"/>
      <c r="H653" s="84"/>
      <c r="I653" s="84"/>
      <c r="J653" s="84"/>
      <c r="K653" s="84"/>
      <c r="L653" s="84"/>
      <c r="M653" s="84"/>
      <c r="N653" s="84"/>
      <c r="O653" s="84"/>
      <c r="P653" s="84"/>
      <c r="Q653" s="84"/>
      <c r="R653" s="84"/>
      <c r="S653" s="84"/>
      <c r="T653" s="84"/>
      <c r="U653" s="84"/>
      <c r="V653" s="84"/>
      <c r="W653" s="84"/>
      <c r="X653" s="84"/>
      <c r="Y653" s="84"/>
      <c r="Z653" s="84"/>
      <c r="AA653" s="84"/>
      <c r="AB653" s="84"/>
      <c r="AC653" s="84"/>
      <c r="AD653" s="84"/>
    </row>
    <row r="654" spans="1:30" ht="15.75" customHeight="1">
      <c r="A654" s="84"/>
      <c r="B654" s="84"/>
      <c r="C654" s="84"/>
      <c r="D654" s="84"/>
      <c r="E654" s="84"/>
      <c r="F654" s="84"/>
      <c r="G654" s="84"/>
      <c r="H654" s="84"/>
      <c r="I654" s="84"/>
      <c r="J654" s="84"/>
      <c r="K654" s="84"/>
      <c r="L654" s="84"/>
      <c r="M654" s="84"/>
      <c r="N654" s="84"/>
      <c r="O654" s="84"/>
      <c r="P654" s="84"/>
      <c r="Q654" s="84"/>
      <c r="R654" s="84"/>
      <c r="S654" s="84"/>
      <c r="T654" s="84"/>
      <c r="U654" s="84"/>
      <c r="V654" s="84"/>
      <c r="W654" s="84"/>
      <c r="X654" s="84"/>
      <c r="Y654" s="84"/>
      <c r="Z654" s="84"/>
      <c r="AA654" s="84"/>
      <c r="AB654" s="84"/>
      <c r="AC654" s="84"/>
      <c r="AD654" s="84"/>
    </row>
    <row r="655" spans="1:30" ht="15.75" customHeight="1">
      <c r="A655" s="84"/>
      <c r="B655" s="84"/>
      <c r="C655" s="84"/>
      <c r="D655" s="84"/>
      <c r="E655" s="84"/>
      <c r="F655" s="84"/>
      <c r="G655" s="84"/>
      <c r="H655" s="84"/>
      <c r="I655" s="84"/>
      <c r="J655" s="84"/>
      <c r="K655" s="84"/>
      <c r="L655" s="84"/>
      <c r="M655" s="84"/>
      <c r="N655" s="84"/>
      <c r="O655" s="84"/>
      <c r="P655" s="84"/>
      <c r="Q655" s="84"/>
      <c r="R655" s="84"/>
      <c r="S655" s="84"/>
      <c r="T655" s="84"/>
      <c r="U655" s="84"/>
      <c r="V655" s="84"/>
      <c r="W655" s="84"/>
      <c r="X655" s="84"/>
      <c r="Y655" s="84"/>
      <c r="Z655" s="84"/>
      <c r="AA655" s="84"/>
      <c r="AB655" s="84"/>
      <c r="AC655" s="84"/>
      <c r="AD655" s="84"/>
    </row>
    <row r="656" spans="1:30" ht="15.75" customHeight="1">
      <c r="A656" s="84"/>
      <c r="B656" s="84"/>
      <c r="C656" s="84"/>
      <c r="D656" s="84"/>
      <c r="E656" s="84"/>
      <c r="F656" s="84"/>
      <c r="G656" s="84"/>
      <c r="H656" s="84"/>
      <c r="I656" s="84"/>
      <c r="J656" s="84"/>
      <c r="K656" s="84"/>
      <c r="L656" s="84"/>
      <c r="M656" s="84"/>
      <c r="N656" s="84"/>
      <c r="O656" s="84"/>
      <c r="P656" s="84"/>
      <c r="Q656" s="84"/>
      <c r="R656" s="84"/>
      <c r="S656" s="84"/>
      <c r="T656" s="84"/>
      <c r="U656" s="84"/>
      <c r="V656" s="84"/>
      <c r="W656" s="84"/>
      <c r="X656" s="84"/>
      <c r="Y656" s="84"/>
      <c r="Z656" s="84"/>
      <c r="AA656" s="84"/>
      <c r="AB656" s="84"/>
      <c r="AC656" s="84"/>
      <c r="AD656" s="84"/>
    </row>
    <row r="657" spans="1:30" ht="15.75" customHeight="1">
      <c r="A657" s="84"/>
      <c r="B657" s="84"/>
      <c r="C657" s="84"/>
      <c r="D657" s="84"/>
      <c r="E657" s="84"/>
      <c r="F657" s="84"/>
      <c r="G657" s="84"/>
      <c r="H657" s="84"/>
      <c r="I657" s="84"/>
      <c r="J657" s="84"/>
      <c r="K657" s="84"/>
      <c r="L657" s="84"/>
      <c r="M657" s="84"/>
      <c r="N657" s="84"/>
      <c r="O657" s="84"/>
      <c r="P657" s="84"/>
      <c r="Q657" s="84"/>
      <c r="R657" s="84"/>
      <c r="S657" s="84"/>
      <c r="T657" s="84"/>
      <c r="U657" s="84"/>
      <c r="V657" s="84"/>
      <c r="W657" s="84"/>
      <c r="X657" s="84"/>
      <c r="Y657" s="84"/>
      <c r="Z657" s="84"/>
      <c r="AA657" s="84"/>
      <c r="AB657" s="84"/>
      <c r="AC657" s="84"/>
      <c r="AD657" s="84"/>
    </row>
    <row r="658" spans="1:30" ht="15.75" customHeight="1">
      <c r="A658" s="84"/>
      <c r="B658" s="84"/>
      <c r="C658" s="84"/>
      <c r="D658" s="84"/>
      <c r="E658" s="84"/>
      <c r="F658" s="84"/>
      <c r="G658" s="84"/>
      <c r="H658" s="84"/>
      <c r="I658" s="84"/>
      <c r="J658" s="84"/>
      <c r="K658" s="84"/>
      <c r="L658" s="84"/>
      <c r="M658" s="84"/>
      <c r="N658" s="84"/>
      <c r="O658" s="84"/>
      <c r="P658" s="84"/>
      <c r="Q658" s="84"/>
      <c r="R658" s="84"/>
      <c r="S658" s="84"/>
      <c r="T658" s="84"/>
      <c r="U658" s="84"/>
      <c r="V658" s="84"/>
      <c r="W658" s="84"/>
      <c r="X658" s="84"/>
      <c r="Y658" s="84"/>
      <c r="Z658" s="84"/>
      <c r="AA658" s="84"/>
      <c r="AB658" s="84"/>
      <c r="AC658" s="84"/>
      <c r="AD658" s="84"/>
    </row>
    <row r="659" spans="1:30" ht="15.75" customHeight="1">
      <c r="A659" s="84"/>
      <c r="B659" s="84"/>
      <c r="C659" s="84"/>
      <c r="D659" s="84"/>
      <c r="E659" s="84"/>
      <c r="F659" s="84"/>
      <c r="G659" s="84"/>
      <c r="H659" s="84"/>
      <c r="I659" s="84"/>
      <c r="J659" s="84"/>
      <c r="K659" s="84"/>
      <c r="L659" s="84"/>
      <c r="M659" s="84"/>
      <c r="N659" s="84"/>
      <c r="O659" s="84"/>
      <c r="P659" s="84"/>
      <c r="Q659" s="84"/>
      <c r="R659" s="84"/>
      <c r="S659" s="84"/>
      <c r="T659" s="84"/>
      <c r="U659" s="84"/>
      <c r="V659" s="84"/>
      <c r="W659" s="84"/>
      <c r="X659" s="84"/>
      <c r="Y659" s="84"/>
      <c r="Z659" s="84"/>
      <c r="AA659" s="84"/>
      <c r="AB659" s="84"/>
      <c r="AC659" s="84"/>
      <c r="AD659" s="84"/>
    </row>
    <row r="660" spans="1:30" ht="15.75" customHeight="1">
      <c r="A660" s="84"/>
      <c r="B660" s="84"/>
      <c r="C660" s="84"/>
      <c r="D660" s="84"/>
      <c r="E660" s="84"/>
      <c r="F660" s="84"/>
      <c r="G660" s="84"/>
      <c r="H660" s="84"/>
      <c r="I660" s="84"/>
      <c r="J660" s="84"/>
      <c r="K660" s="84"/>
      <c r="L660" s="84"/>
      <c r="M660" s="84"/>
      <c r="N660" s="84"/>
      <c r="O660" s="84"/>
      <c r="P660" s="84"/>
      <c r="Q660" s="84"/>
      <c r="R660" s="84"/>
      <c r="S660" s="84"/>
      <c r="T660" s="84"/>
      <c r="U660" s="84"/>
      <c r="V660" s="84"/>
      <c r="W660" s="84"/>
      <c r="X660" s="84"/>
      <c r="Y660" s="84"/>
      <c r="Z660" s="84"/>
      <c r="AA660" s="84"/>
      <c r="AB660" s="84"/>
      <c r="AC660" s="84"/>
      <c r="AD660" s="84"/>
    </row>
    <row r="661" spans="1:30" ht="15.75" customHeight="1">
      <c r="A661" s="84"/>
      <c r="B661" s="84"/>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c r="AA661" s="84"/>
      <c r="AB661" s="84"/>
      <c r="AC661" s="84"/>
      <c r="AD661" s="84"/>
    </row>
    <row r="662" spans="1:30" ht="15.75" customHeight="1">
      <c r="A662" s="84"/>
      <c r="B662" s="84"/>
      <c r="C662" s="84"/>
      <c r="D662" s="84"/>
      <c r="E662" s="84"/>
      <c r="F662" s="84"/>
      <c r="G662" s="84"/>
      <c r="H662" s="84"/>
      <c r="I662" s="84"/>
      <c r="J662" s="84"/>
      <c r="K662" s="84"/>
      <c r="L662" s="84"/>
      <c r="M662" s="84"/>
      <c r="N662" s="84"/>
      <c r="O662" s="84"/>
      <c r="P662" s="84"/>
      <c r="Q662" s="84"/>
      <c r="R662" s="84"/>
      <c r="S662" s="84"/>
      <c r="T662" s="84"/>
      <c r="U662" s="84"/>
      <c r="V662" s="84"/>
      <c r="W662" s="84"/>
      <c r="X662" s="84"/>
      <c r="Y662" s="84"/>
      <c r="Z662" s="84"/>
      <c r="AA662" s="84"/>
      <c r="AB662" s="84"/>
      <c r="AC662" s="84"/>
      <c r="AD662" s="84"/>
    </row>
    <row r="663" spans="1:30" ht="15.75" customHeight="1">
      <c r="A663" s="84"/>
      <c r="B663" s="84"/>
      <c r="C663" s="84"/>
      <c r="D663" s="84"/>
      <c r="E663" s="84"/>
      <c r="F663" s="84"/>
      <c r="G663" s="84"/>
      <c r="H663" s="84"/>
      <c r="I663" s="84"/>
      <c r="J663" s="84"/>
      <c r="K663" s="84"/>
      <c r="L663" s="84"/>
      <c r="M663" s="84"/>
      <c r="N663" s="84"/>
      <c r="O663" s="84"/>
      <c r="P663" s="84"/>
      <c r="Q663" s="84"/>
      <c r="R663" s="84"/>
      <c r="S663" s="84"/>
      <c r="T663" s="84"/>
      <c r="U663" s="84"/>
      <c r="V663" s="84"/>
      <c r="W663" s="84"/>
      <c r="X663" s="84"/>
      <c r="Y663" s="84"/>
      <c r="Z663" s="84"/>
      <c r="AA663" s="84"/>
      <c r="AB663" s="84"/>
      <c r="AC663" s="84"/>
      <c r="AD663" s="84"/>
    </row>
    <row r="664" spans="1:30" ht="15.75" customHeight="1">
      <c r="A664" s="84"/>
      <c r="B664" s="84"/>
      <c r="C664" s="84"/>
      <c r="D664" s="84"/>
      <c r="E664" s="84"/>
      <c r="F664" s="84"/>
      <c r="G664" s="84"/>
      <c r="H664" s="84"/>
      <c r="I664" s="84"/>
      <c r="J664" s="84"/>
      <c r="K664" s="84"/>
      <c r="L664" s="84"/>
      <c r="M664" s="84"/>
      <c r="N664" s="84"/>
      <c r="O664" s="84"/>
      <c r="P664" s="84"/>
      <c r="Q664" s="84"/>
      <c r="R664" s="84"/>
      <c r="S664" s="84"/>
      <c r="T664" s="84"/>
      <c r="U664" s="84"/>
      <c r="V664" s="84"/>
      <c r="W664" s="84"/>
      <c r="X664" s="84"/>
      <c r="Y664" s="84"/>
      <c r="Z664" s="84"/>
      <c r="AA664" s="84"/>
      <c r="AB664" s="84"/>
      <c r="AC664" s="84"/>
      <c r="AD664" s="84"/>
    </row>
    <row r="665" spans="1:30" ht="15.75" customHeight="1">
      <c r="A665" s="84"/>
      <c r="B665" s="84"/>
      <c r="C665" s="84"/>
      <c r="D665" s="84"/>
      <c r="E665" s="84"/>
      <c r="F665" s="84"/>
      <c r="G665" s="84"/>
      <c r="H665" s="84"/>
      <c r="I665" s="84"/>
      <c r="J665" s="84"/>
      <c r="K665" s="84"/>
      <c r="L665" s="84"/>
      <c r="M665" s="84"/>
      <c r="N665" s="84"/>
      <c r="O665" s="84"/>
      <c r="P665" s="84"/>
      <c r="Q665" s="84"/>
      <c r="R665" s="84"/>
      <c r="S665" s="84"/>
      <c r="T665" s="84"/>
      <c r="U665" s="84"/>
      <c r="V665" s="84"/>
      <c r="W665" s="84"/>
      <c r="X665" s="84"/>
      <c r="Y665" s="84"/>
      <c r="Z665" s="84"/>
      <c r="AA665" s="84"/>
      <c r="AB665" s="84"/>
      <c r="AC665" s="84"/>
      <c r="AD665" s="84"/>
    </row>
    <row r="666" spans="1:30" ht="15.75" customHeight="1">
      <c r="A666" s="84"/>
      <c r="B666" s="84"/>
      <c r="C666" s="84"/>
      <c r="D666" s="84"/>
      <c r="E666" s="84"/>
      <c r="F666" s="84"/>
      <c r="G666" s="84"/>
      <c r="H666" s="84"/>
      <c r="I666" s="84"/>
      <c r="J666" s="84"/>
      <c r="K666" s="84"/>
      <c r="L666" s="84"/>
      <c r="M666" s="84"/>
      <c r="N666" s="84"/>
      <c r="O666" s="84"/>
      <c r="P666" s="84"/>
      <c r="Q666" s="84"/>
      <c r="R666" s="84"/>
      <c r="S666" s="84"/>
      <c r="T666" s="84"/>
      <c r="U666" s="84"/>
      <c r="V666" s="84"/>
      <c r="W666" s="84"/>
      <c r="X666" s="84"/>
      <c r="Y666" s="84"/>
      <c r="Z666" s="84"/>
      <c r="AA666" s="84"/>
      <c r="AB666" s="84"/>
      <c r="AC666" s="84"/>
      <c r="AD666" s="84"/>
    </row>
    <row r="667" spans="1:30" ht="15.75" customHeight="1">
      <c r="A667" s="84"/>
      <c r="B667" s="84"/>
      <c r="C667" s="84"/>
      <c r="D667" s="84"/>
      <c r="E667" s="84"/>
      <c r="F667" s="84"/>
      <c r="G667" s="84"/>
      <c r="H667" s="84"/>
      <c r="I667" s="84"/>
      <c r="J667" s="84"/>
      <c r="K667" s="84"/>
      <c r="L667" s="84"/>
      <c r="M667" s="84"/>
      <c r="N667" s="84"/>
      <c r="O667" s="84"/>
      <c r="P667" s="84"/>
      <c r="Q667" s="84"/>
      <c r="R667" s="84"/>
      <c r="S667" s="84"/>
      <c r="T667" s="84"/>
      <c r="U667" s="84"/>
      <c r="V667" s="84"/>
      <c r="W667" s="84"/>
      <c r="X667" s="84"/>
      <c r="Y667" s="84"/>
      <c r="Z667" s="84"/>
      <c r="AA667" s="84"/>
      <c r="AB667" s="84"/>
      <c r="AC667" s="84"/>
      <c r="AD667" s="84"/>
    </row>
    <row r="668" spans="1:30" ht="15.75" customHeight="1">
      <c r="A668" s="84"/>
      <c r="B668" s="84"/>
      <c r="C668" s="84"/>
      <c r="D668" s="84"/>
      <c r="E668" s="84"/>
      <c r="F668" s="84"/>
      <c r="G668" s="84"/>
      <c r="H668" s="84"/>
      <c r="I668" s="84"/>
      <c r="J668" s="84"/>
      <c r="K668" s="84"/>
      <c r="L668" s="84"/>
      <c r="M668" s="84"/>
      <c r="N668" s="84"/>
      <c r="O668" s="84"/>
      <c r="P668" s="84"/>
      <c r="Q668" s="84"/>
      <c r="R668" s="84"/>
      <c r="S668" s="84"/>
      <c r="T668" s="84"/>
      <c r="U668" s="84"/>
      <c r="V668" s="84"/>
      <c r="W668" s="84"/>
      <c r="X668" s="84"/>
      <c r="Y668" s="84"/>
      <c r="Z668" s="84"/>
      <c r="AA668" s="84"/>
      <c r="AB668" s="84"/>
      <c r="AC668" s="84"/>
      <c r="AD668" s="84"/>
    </row>
    <row r="669" spans="1:30" ht="15.75" customHeight="1">
      <c r="A669" s="84"/>
      <c r="B669" s="84"/>
      <c r="C669" s="84"/>
      <c r="D669" s="84"/>
      <c r="E669" s="84"/>
      <c r="F669" s="84"/>
      <c r="G669" s="84"/>
      <c r="H669" s="84"/>
      <c r="I669" s="84"/>
      <c r="J669" s="84"/>
      <c r="K669" s="84"/>
      <c r="L669" s="84"/>
      <c r="M669" s="84"/>
      <c r="N669" s="84"/>
      <c r="O669" s="84"/>
      <c r="P669" s="84"/>
      <c r="Q669" s="84"/>
      <c r="R669" s="84"/>
      <c r="S669" s="84"/>
      <c r="T669" s="84"/>
      <c r="U669" s="84"/>
      <c r="V669" s="84"/>
      <c r="W669" s="84"/>
      <c r="X669" s="84"/>
      <c r="Y669" s="84"/>
      <c r="Z669" s="84"/>
      <c r="AA669" s="84"/>
      <c r="AB669" s="84"/>
      <c r="AC669" s="84"/>
      <c r="AD669" s="84"/>
    </row>
    <row r="670" spans="1:30" ht="15.75" customHeight="1">
      <c r="A670" s="84"/>
      <c r="B670" s="84"/>
      <c r="C670" s="84"/>
      <c r="D670" s="84"/>
      <c r="E670" s="84"/>
      <c r="F670" s="84"/>
      <c r="G670" s="84"/>
      <c r="H670" s="84"/>
      <c r="I670" s="84"/>
      <c r="J670" s="84"/>
      <c r="K670" s="84"/>
      <c r="L670" s="84"/>
      <c r="M670" s="84"/>
      <c r="N670" s="84"/>
      <c r="O670" s="84"/>
      <c r="P670" s="84"/>
      <c r="Q670" s="84"/>
      <c r="R670" s="84"/>
      <c r="S670" s="84"/>
      <c r="T670" s="84"/>
      <c r="U670" s="84"/>
      <c r="V670" s="84"/>
      <c r="W670" s="84"/>
      <c r="X670" s="84"/>
      <c r="Y670" s="84"/>
      <c r="Z670" s="84"/>
      <c r="AA670" s="84"/>
      <c r="AB670" s="84"/>
      <c r="AC670" s="84"/>
      <c r="AD670" s="84"/>
    </row>
    <row r="671" spans="1:30" ht="15.75" customHeight="1">
      <c r="A671" s="84"/>
      <c r="B671" s="84"/>
      <c r="C671" s="84"/>
      <c r="D671" s="84"/>
      <c r="E671" s="84"/>
      <c r="F671" s="84"/>
      <c r="G671" s="84"/>
      <c r="H671" s="84"/>
      <c r="I671" s="84"/>
      <c r="J671" s="84"/>
      <c r="K671" s="84"/>
      <c r="L671" s="84"/>
      <c r="M671" s="84"/>
      <c r="N671" s="84"/>
      <c r="O671" s="84"/>
      <c r="P671" s="84"/>
      <c r="Q671" s="84"/>
      <c r="R671" s="84"/>
      <c r="S671" s="84"/>
      <c r="T671" s="84"/>
      <c r="U671" s="84"/>
      <c r="V671" s="84"/>
      <c r="W671" s="84"/>
      <c r="X671" s="84"/>
      <c r="Y671" s="84"/>
      <c r="Z671" s="84"/>
      <c r="AA671" s="84"/>
      <c r="AB671" s="84"/>
      <c r="AC671" s="84"/>
      <c r="AD671" s="84"/>
    </row>
    <row r="672" spans="1:30" ht="15.75" customHeight="1">
      <c r="A672" s="84"/>
      <c r="B672" s="84"/>
      <c r="C672" s="84"/>
      <c r="D672" s="84"/>
      <c r="E672" s="84"/>
      <c r="F672" s="84"/>
      <c r="G672" s="84"/>
      <c r="H672" s="84"/>
      <c r="I672" s="84"/>
      <c r="J672" s="84"/>
      <c r="K672" s="84"/>
      <c r="L672" s="84"/>
      <c r="M672" s="84"/>
      <c r="N672" s="84"/>
      <c r="O672" s="84"/>
      <c r="P672" s="84"/>
      <c r="Q672" s="84"/>
      <c r="R672" s="84"/>
      <c r="S672" s="84"/>
      <c r="T672" s="84"/>
      <c r="U672" s="84"/>
      <c r="V672" s="84"/>
      <c r="W672" s="84"/>
      <c r="X672" s="84"/>
      <c r="Y672" s="84"/>
      <c r="Z672" s="84"/>
      <c r="AA672" s="84"/>
      <c r="AB672" s="84"/>
      <c r="AC672" s="84"/>
      <c r="AD672" s="84"/>
    </row>
    <row r="673" spans="1:30" ht="15.75" customHeight="1">
      <c r="A673" s="84"/>
      <c r="B673" s="84"/>
      <c r="C673" s="84"/>
      <c r="D673" s="84"/>
      <c r="E673" s="84"/>
      <c r="F673" s="84"/>
      <c r="G673" s="84"/>
      <c r="H673" s="84"/>
      <c r="I673" s="84"/>
      <c r="J673" s="84"/>
      <c r="K673" s="84"/>
      <c r="L673" s="84"/>
      <c r="M673" s="84"/>
      <c r="N673" s="84"/>
      <c r="O673" s="84"/>
      <c r="P673" s="84"/>
      <c r="Q673" s="84"/>
      <c r="R673" s="84"/>
      <c r="S673" s="84"/>
      <c r="T673" s="84"/>
      <c r="U673" s="84"/>
      <c r="V673" s="84"/>
      <c r="W673" s="84"/>
      <c r="X673" s="84"/>
      <c r="Y673" s="84"/>
      <c r="Z673" s="84"/>
      <c r="AA673" s="84"/>
      <c r="AB673" s="84"/>
      <c r="AC673" s="84"/>
      <c r="AD673" s="84"/>
    </row>
    <row r="674" spans="1:30" ht="15.75" customHeight="1">
      <c r="A674" s="84"/>
      <c r="B674" s="84"/>
      <c r="C674" s="84"/>
      <c r="D674" s="84"/>
      <c r="E674" s="84"/>
      <c r="F674" s="84"/>
      <c r="G674" s="84"/>
      <c r="H674" s="84"/>
      <c r="I674" s="84"/>
      <c r="J674" s="84"/>
      <c r="K674" s="84"/>
      <c r="L674" s="84"/>
      <c r="M674" s="84"/>
      <c r="N674" s="84"/>
      <c r="O674" s="84"/>
      <c r="P674" s="84"/>
      <c r="Q674" s="84"/>
      <c r="R674" s="84"/>
      <c r="S674" s="84"/>
      <c r="T674" s="84"/>
      <c r="U674" s="84"/>
      <c r="V674" s="84"/>
      <c r="W674" s="84"/>
      <c r="X674" s="84"/>
      <c r="Y674" s="84"/>
      <c r="Z674" s="84"/>
      <c r="AA674" s="84"/>
      <c r="AB674" s="84"/>
      <c r="AC674" s="84"/>
      <c r="AD674" s="84"/>
    </row>
    <row r="675" spans="1:30" ht="15.75" customHeight="1">
      <c r="A675" s="84"/>
      <c r="B675" s="84"/>
      <c r="C675" s="84"/>
      <c r="D675" s="84"/>
      <c r="E675" s="84"/>
      <c r="F675" s="84"/>
      <c r="G675" s="84"/>
      <c r="H675" s="84"/>
      <c r="I675" s="84"/>
      <c r="J675" s="84"/>
      <c r="K675" s="84"/>
      <c r="L675" s="84"/>
      <c r="M675" s="84"/>
      <c r="N675" s="84"/>
      <c r="O675" s="84"/>
      <c r="P675" s="84"/>
      <c r="Q675" s="84"/>
      <c r="R675" s="84"/>
      <c r="S675" s="84"/>
      <c r="T675" s="84"/>
      <c r="U675" s="84"/>
      <c r="V675" s="84"/>
      <c r="W675" s="84"/>
      <c r="X675" s="84"/>
      <c r="Y675" s="84"/>
      <c r="Z675" s="84"/>
      <c r="AA675" s="84"/>
      <c r="AB675" s="84"/>
      <c r="AC675" s="84"/>
      <c r="AD675" s="84"/>
    </row>
    <row r="676" spans="1:30" ht="15.75" customHeight="1">
      <c r="A676" s="84"/>
      <c r="B676" s="84"/>
      <c r="C676" s="84"/>
      <c r="D676" s="84"/>
      <c r="E676" s="84"/>
      <c r="F676" s="84"/>
      <c r="G676" s="84"/>
      <c r="H676" s="84"/>
      <c r="I676" s="84"/>
      <c r="J676" s="84"/>
      <c r="K676" s="84"/>
      <c r="L676" s="84"/>
      <c r="M676" s="84"/>
      <c r="N676" s="84"/>
      <c r="O676" s="84"/>
      <c r="P676" s="84"/>
      <c r="Q676" s="84"/>
      <c r="R676" s="84"/>
      <c r="S676" s="84"/>
      <c r="T676" s="84"/>
      <c r="U676" s="84"/>
      <c r="V676" s="84"/>
      <c r="W676" s="84"/>
      <c r="X676" s="84"/>
      <c r="Y676" s="84"/>
      <c r="Z676" s="84"/>
      <c r="AA676" s="84"/>
      <c r="AB676" s="84"/>
      <c r="AC676" s="84"/>
      <c r="AD676" s="84"/>
    </row>
    <row r="677" spans="1:30" ht="15.75" customHeight="1">
      <c r="A677" s="84"/>
      <c r="B677" s="84"/>
      <c r="C677" s="84"/>
      <c r="D677" s="84"/>
      <c r="E677" s="84"/>
      <c r="F677" s="84"/>
      <c r="G677" s="84"/>
      <c r="H677" s="84"/>
      <c r="I677" s="84"/>
      <c r="J677" s="84"/>
      <c r="K677" s="84"/>
      <c r="L677" s="84"/>
      <c r="M677" s="84"/>
      <c r="N677" s="84"/>
      <c r="O677" s="84"/>
      <c r="P677" s="84"/>
      <c r="Q677" s="84"/>
      <c r="R677" s="84"/>
      <c r="S677" s="84"/>
      <c r="T677" s="84"/>
      <c r="U677" s="84"/>
      <c r="V677" s="84"/>
      <c r="W677" s="84"/>
      <c r="X677" s="84"/>
      <c r="Y677" s="84"/>
      <c r="Z677" s="84"/>
      <c r="AA677" s="84"/>
      <c r="AB677" s="84"/>
      <c r="AC677" s="84"/>
      <c r="AD677" s="84"/>
    </row>
    <row r="678" spans="1:30" ht="15.75" customHeight="1">
      <c r="A678" s="84"/>
      <c r="B678" s="84"/>
      <c r="C678" s="84"/>
      <c r="D678" s="84"/>
      <c r="E678" s="84"/>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row>
    <row r="679" spans="1:30" ht="15.75" customHeight="1">
      <c r="A679" s="84"/>
      <c r="B679" s="84"/>
      <c r="C679" s="84"/>
      <c r="D679" s="84"/>
      <c r="E679" s="84"/>
      <c r="F679" s="84"/>
      <c r="G679" s="84"/>
      <c r="H679" s="84"/>
      <c r="I679" s="84"/>
      <c r="J679" s="84"/>
      <c r="K679" s="84"/>
      <c r="L679" s="84"/>
      <c r="M679" s="84"/>
      <c r="N679" s="84"/>
      <c r="O679" s="84"/>
      <c r="P679" s="84"/>
      <c r="Q679" s="84"/>
      <c r="R679" s="84"/>
      <c r="S679" s="84"/>
      <c r="T679" s="84"/>
      <c r="U679" s="84"/>
      <c r="V679" s="84"/>
      <c r="W679" s="84"/>
      <c r="X679" s="84"/>
      <c r="Y679" s="84"/>
      <c r="Z679" s="84"/>
      <c r="AA679" s="84"/>
      <c r="AB679" s="84"/>
      <c r="AC679" s="84"/>
      <c r="AD679" s="84"/>
    </row>
    <row r="680" spans="1:30" ht="15.75" customHeight="1">
      <c r="A680" s="84"/>
      <c r="B680" s="84"/>
      <c r="C680" s="84"/>
      <c r="D680" s="84"/>
      <c r="E680" s="84"/>
      <c r="F680" s="84"/>
      <c r="G680" s="84"/>
      <c r="H680" s="84"/>
      <c r="I680" s="84"/>
      <c r="J680" s="84"/>
      <c r="K680" s="84"/>
      <c r="L680" s="84"/>
      <c r="M680" s="84"/>
      <c r="N680" s="84"/>
      <c r="O680" s="84"/>
      <c r="P680" s="84"/>
      <c r="Q680" s="84"/>
      <c r="R680" s="84"/>
      <c r="S680" s="84"/>
      <c r="T680" s="84"/>
      <c r="U680" s="84"/>
      <c r="V680" s="84"/>
      <c r="W680" s="84"/>
      <c r="X680" s="84"/>
      <c r="Y680" s="84"/>
      <c r="Z680" s="84"/>
      <c r="AA680" s="84"/>
      <c r="AB680" s="84"/>
      <c r="AC680" s="84"/>
      <c r="AD680" s="84"/>
    </row>
    <row r="681" spans="1:30" ht="15.75" customHeight="1">
      <c r="A681" s="84"/>
      <c r="B681" s="84"/>
      <c r="C681" s="84"/>
      <c r="D681" s="84"/>
      <c r="E681" s="84"/>
      <c r="F681" s="84"/>
      <c r="G681" s="84"/>
      <c r="H681" s="84"/>
      <c r="I681" s="84"/>
      <c r="J681" s="84"/>
      <c r="K681" s="84"/>
      <c r="L681" s="84"/>
      <c r="M681" s="84"/>
      <c r="N681" s="84"/>
      <c r="O681" s="84"/>
      <c r="P681" s="84"/>
      <c r="Q681" s="84"/>
      <c r="R681" s="84"/>
      <c r="S681" s="84"/>
      <c r="T681" s="84"/>
      <c r="U681" s="84"/>
      <c r="V681" s="84"/>
      <c r="W681" s="84"/>
      <c r="X681" s="84"/>
      <c r="Y681" s="84"/>
      <c r="Z681" s="84"/>
      <c r="AA681" s="84"/>
      <c r="AB681" s="84"/>
      <c r="AC681" s="84"/>
      <c r="AD681" s="84"/>
    </row>
    <row r="682" spans="1:30" ht="15.75" customHeight="1">
      <c r="A682" s="84"/>
      <c r="B682" s="84"/>
      <c r="C682" s="84"/>
      <c r="D682" s="84"/>
      <c r="E682" s="84"/>
      <c r="F682" s="84"/>
      <c r="G682" s="84"/>
      <c r="H682" s="84"/>
      <c r="I682" s="84"/>
      <c r="J682" s="84"/>
      <c r="K682" s="84"/>
      <c r="L682" s="84"/>
      <c r="M682" s="84"/>
      <c r="N682" s="84"/>
      <c r="O682" s="84"/>
      <c r="P682" s="84"/>
      <c r="Q682" s="84"/>
      <c r="R682" s="84"/>
      <c r="S682" s="84"/>
      <c r="T682" s="84"/>
      <c r="U682" s="84"/>
      <c r="V682" s="84"/>
      <c r="W682" s="84"/>
      <c r="X682" s="84"/>
      <c r="Y682" s="84"/>
      <c r="Z682" s="84"/>
      <c r="AA682" s="84"/>
      <c r="AB682" s="84"/>
      <c r="AC682" s="84"/>
      <c r="AD682" s="84"/>
    </row>
    <row r="683" spans="1:30" ht="15.75" customHeight="1">
      <c r="A683" s="84"/>
      <c r="B683" s="84"/>
      <c r="C683" s="84"/>
      <c r="D683" s="84"/>
      <c r="E683" s="84"/>
      <c r="F683" s="84"/>
      <c r="G683" s="84"/>
      <c r="H683" s="84"/>
      <c r="I683" s="84"/>
      <c r="J683" s="84"/>
      <c r="K683" s="84"/>
      <c r="L683" s="84"/>
      <c r="M683" s="84"/>
      <c r="N683" s="84"/>
      <c r="O683" s="84"/>
      <c r="P683" s="84"/>
      <c r="Q683" s="84"/>
      <c r="R683" s="84"/>
      <c r="S683" s="84"/>
      <c r="T683" s="84"/>
      <c r="U683" s="84"/>
      <c r="V683" s="84"/>
      <c r="W683" s="84"/>
      <c r="X683" s="84"/>
      <c r="Y683" s="84"/>
      <c r="Z683" s="84"/>
      <c r="AA683" s="84"/>
      <c r="AB683" s="84"/>
      <c r="AC683" s="84"/>
      <c r="AD683" s="84"/>
    </row>
    <row r="684" spans="1:30" ht="15.75" customHeight="1">
      <c r="A684" s="84"/>
      <c r="B684" s="84"/>
      <c r="C684" s="84"/>
      <c r="D684" s="84"/>
      <c r="E684" s="84"/>
      <c r="F684" s="84"/>
      <c r="G684" s="84"/>
      <c r="H684" s="84"/>
      <c r="I684" s="84"/>
      <c r="J684" s="84"/>
      <c r="K684" s="84"/>
      <c r="L684" s="84"/>
      <c r="M684" s="84"/>
      <c r="N684" s="84"/>
      <c r="O684" s="84"/>
      <c r="P684" s="84"/>
      <c r="Q684" s="84"/>
      <c r="R684" s="84"/>
      <c r="S684" s="84"/>
      <c r="T684" s="84"/>
      <c r="U684" s="84"/>
      <c r="V684" s="84"/>
      <c r="W684" s="84"/>
      <c r="X684" s="84"/>
      <c r="Y684" s="84"/>
      <c r="Z684" s="84"/>
      <c r="AA684" s="84"/>
      <c r="AB684" s="84"/>
      <c r="AC684" s="84"/>
      <c r="AD684" s="84"/>
    </row>
    <row r="685" spans="1:30" ht="15.75" customHeight="1">
      <c r="A685" s="84"/>
      <c r="B685" s="84"/>
      <c r="C685" s="84"/>
      <c r="D685" s="84"/>
      <c r="E685" s="84"/>
      <c r="F685" s="84"/>
      <c r="G685" s="84"/>
      <c r="H685" s="84"/>
      <c r="I685" s="84"/>
      <c r="J685" s="84"/>
      <c r="K685" s="84"/>
      <c r="L685" s="84"/>
      <c r="M685" s="84"/>
      <c r="N685" s="84"/>
      <c r="O685" s="84"/>
      <c r="P685" s="84"/>
      <c r="Q685" s="84"/>
      <c r="R685" s="84"/>
      <c r="S685" s="84"/>
      <c r="T685" s="84"/>
      <c r="U685" s="84"/>
      <c r="V685" s="84"/>
      <c r="W685" s="84"/>
      <c r="X685" s="84"/>
      <c r="Y685" s="84"/>
      <c r="Z685" s="84"/>
      <c r="AA685" s="84"/>
      <c r="AB685" s="84"/>
      <c r="AC685" s="84"/>
      <c r="AD685" s="84"/>
    </row>
    <row r="686" spans="1:30" ht="15.75" customHeight="1">
      <c r="A686" s="84"/>
      <c r="B686" s="84"/>
      <c r="C686" s="84"/>
      <c r="D686" s="84"/>
      <c r="E686" s="84"/>
      <c r="F686" s="84"/>
      <c r="G686" s="84"/>
      <c r="H686" s="84"/>
      <c r="I686" s="84"/>
      <c r="J686" s="84"/>
      <c r="K686" s="84"/>
      <c r="L686" s="84"/>
      <c r="M686" s="84"/>
      <c r="N686" s="84"/>
      <c r="O686" s="84"/>
      <c r="P686" s="84"/>
      <c r="Q686" s="84"/>
      <c r="R686" s="84"/>
      <c r="S686" s="84"/>
      <c r="T686" s="84"/>
      <c r="U686" s="84"/>
      <c r="V686" s="84"/>
      <c r="W686" s="84"/>
      <c r="X686" s="84"/>
      <c r="Y686" s="84"/>
      <c r="Z686" s="84"/>
      <c r="AA686" s="84"/>
      <c r="AB686" s="84"/>
      <c r="AC686" s="84"/>
      <c r="AD686" s="84"/>
    </row>
    <row r="687" spans="1:30" ht="15.75" customHeight="1">
      <c r="A687" s="84"/>
      <c r="B687" s="84"/>
      <c r="C687" s="84"/>
      <c r="D687" s="84"/>
      <c r="E687" s="84"/>
      <c r="F687" s="84"/>
      <c r="G687" s="84"/>
      <c r="H687" s="84"/>
      <c r="I687" s="84"/>
      <c r="J687" s="84"/>
      <c r="K687" s="84"/>
      <c r="L687" s="84"/>
      <c r="M687" s="84"/>
      <c r="N687" s="84"/>
      <c r="O687" s="84"/>
      <c r="P687" s="84"/>
      <c r="Q687" s="84"/>
      <c r="R687" s="84"/>
      <c r="S687" s="84"/>
      <c r="T687" s="84"/>
      <c r="U687" s="84"/>
      <c r="V687" s="84"/>
      <c r="W687" s="84"/>
      <c r="X687" s="84"/>
      <c r="Y687" s="84"/>
      <c r="Z687" s="84"/>
      <c r="AA687" s="84"/>
      <c r="AB687" s="84"/>
      <c r="AC687" s="84"/>
      <c r="AD687" s="84"/>
    </row>
    <row r="688" spans="1:30" ht="15.75" customHeight="1">
      <c r="A688" s="84"/>
      <c r="B688" s="84"/>
      <c r="C688" s="84"/>
      <c r="D688" s="84"/>
      <c r="E688" s="84"/>
      <c r="F688" s="84"/>
      <c r="G688" s="84"/>
      <c r="H688" s="84"/>
      <c r="I688" s="84"/>
      <c r="J688" s="84"/>
      <c r="K688" s="84"/>
      <c r="L688" s="84"/>
      <c r="M688" s="84"/>
      <c r="N688" s="84"/>
      <c r="O688" s="84"/>
      <c r="P688" s="84"/>
      <c r="Q688" s="84"/>
      <c r="R688" s="84"/>
      <c r="S688" s="84"/>
      <c r="T688" s="84"/>
      <c r="U688" s="84"/>
      <c r="V688" s="84"/>
      <c r="W688" s="84"/>
      <c r="X688" s="84"/>
      <c r="Y688" s="84"/>
      <c r="Z688" s="84"/>
      <c r="AA688" s="84"/>
      <c r="AB688" s="84"/>
      <c r="AC688" s="84"/>
      <c r="AD688" s="84"/>
    </row>
    <row r="689" spans="1:30" ht="15.75" customHeight="1">
      <c r="A689" s="84"/>
      <c r="B689" s="84"/>
      <c r="C689" s="84"/>
      <c r="D689" s="84"/>
      <c r="E689" s="84"/>
      <c r="F689" s="84"/>
      <c r="G689" s="84"/>
      <c r="H689" s="84"/>
      <c r="I689" s="84"/>
      <c r="J689" s="84"/>
      <c r="K689" s="84"/>
      <c r="L689" s="84"/>
      <c r="M689" s="84"/>
      <c r="N689" s="84"/>
      <c r="O689" s="84"/>
      <c r="P689" s="84"/>
      <c r="Q689" s="84"/>
      <c r="R689" s="84"/>
      <c r="S689" s="84"/>
      <c r="T689" s="84"/>
      <c r="U689" s="84"/>
      <c r="V689" s="84"/>
      <c r="W689" s="84"/>
      <c r="X689" s="84"/>
      <c r="Y689" s="84"/>
      <c r="Z689" s="84"/>
      <c r="AA689" s="84"/>
      <c r="AB689" s="84"/>
      <c r="AC689" s="84"/>
      <c r="AD689" s="84"/>
    </row>
    <row r="690" spans="1:30" ht="15.75" customHeight="1">
      <c r="A690" s="84"/>
      <c r="B690" s="84"/>
      <c r="C690" s="84"/>
      <c r="D690" s="84"/>
      <c r="E690" s="84"/>
      <c r="F690" s="84"/>
      <c r="G690" s="84"/>
      <c r="H690" s="84"/>
      <c r="I690" s="84"/>
      <c r="J690" s="84"/>
      <c r="K690" s="84"/>
      <c r="L690" s="84"/>
      <c r="M690" s="84"/>
      <c r="N690" s="84"/>
      <c r="O690" s="84"/>
      <c r="P690" s="84"/>
      <c r="Q690" s="84"/>
      <c r="R690" s="84"/>
      <c r="S690" s="84"/>
      <c r="T690" s="84"/>
      <c r="U690" s="84"/>
      <c r="V690" s="84"/>
      <c r="W690" s="84"/>
      <c r="X690" s="84"/>
      <c r="Y690" s="84"/>
      <c r="Z690" s="84"/>
      <c r="AA690" s="84"/>
      <c r="AB690" s="84"/>
      <c r="AC690" s="84"/>
      <c r="AD690" s="84"/>
    </row>
    <row r="691" spans="1:30" ht="15.75" customHeight="1">
      <c r="A691" s="84"/>
      <c r="B691" s="84"/>
      <c r="C691" s="84"/>
      <c r="D691" s="84"/>
      <c r="E691" s="84"/>
      <c r="F691" s="84"/>
      <c r="G691" s="84"/>
      <c r="H691" s="84"/>
      <c r="I691" s="84"/>
      <c r="J691" s="84"/>
      <c r="K691" s="84"/>
      <c r="L691" s="84"/>
      <c r="M691" s="84"/>
      <c r="N691" s="84"/>
      <c r="O691" s="84"/>
      <c r="P691" s="84"/>
      <c r="Q691" s="84"/>
      <c r="R691" s="84"/>
      <c r="S691" s="84"/>
      <c r="T691" s="84"/>
      <c r="U691" s="84"/>
      <c r="V691" s="84"/>
      <c r="W691" s="84"/>
      <c r="X691" s="84"/>
      <c r="Y691" s="84"/>
      <c r="Z691" s="84"/>
      <c r="AA691" s="84"/>
      <c r="AB691" s="84"/>
      <c r="AC691" s="84"/>
      <c r="AD691" s="84"/>
    </row>
    <row r="692" spans="1:30" ht="15.75" customHeight="1">
      <c r="A692" s="84"/>
      <c r="B692" s="84"/>
      <c r="C692" s="84"/>
      <c r="D692" s="84"/>
      <c r="E692" s="84"/>
      <c r="F692" s="84"/>
      <c r="G692" s="84"/>
      <c r="H692" s="84"/>
      <c r="I692" s="84"/>
      <c r="J692" s="84"/>
      <c r="K692" s="84"/>
      <c r="L692" s="84"/>
      <c r="M692" s="84"/>
      <c r="N692" s="84"/>
      <c r="O692" s="84"/>
      <c r="P692" s="84"/>
      <c r="Q692" s="84"/>
      <c r="R692" s="84"/>
      <c r="S692" s="84"/>
      <c r="T692" s="84"/>
      <c r="U692" s="84"/>
      <c r="V692" s="84"/>
      <c r="W692" s="84"/>
      <c r="X692" s="84"/>
      <c r="Y692" s="84"/>
      <c r="Z692" s="84"/>
      <c r="AA692" s="84"/>
      <c r="AB692" s="84"/>
      <c r="AC692" s="84"/>
      <c r="AD692" s="84"/>
    </row>
    <row r="693" spans="1:30" ht="15.75" customHeight="1">
      <c r="A693" s="84"/>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c r="Z693" s="84"/>
      <c r="AA693" s="84"/>
      <c r="AB693" s="84"/>
      <c r="AC693" s="84"/>
      <c r="AD693" s="84"/>
    </row>
    <row r="694" spans="1:30" ht="15.75" customHeight="1">
      <c r="A694" s="84"/>
      <c r="B694" s="84"/>
      <c r="C694" s="84"/>
      <c r="D694" s="84"/>
      <c r="E694" s="84"/>
      <c r="F694" s="84"/>
      <c r="G694" s="84"/>
      <c r="H694" s="84"/>
      <c r="I694" s="84"/>
      <c r="J694" s="84"/>
      <c r="K694" s="84"/>
      <c r="L694" s="84"/>
      <c r="M694" s="84"/>
      <c r="N694" s="84"/>
      <c r="O694" s="84"/>
      <c r="P694" s="84"/>
      <c r="Q694" s="84"/>
      <c r="R694" s="84"/>
      <c r="S694" s="84"/>
      <c r="T694" s="84"/>
      <c r="U694" s="84"/>
      <c r="V694" s="84"/>
      <c r="W694" s="84"/>
      <c r="X694" s="84"/>
      <c r="Y694" s="84"/>
      <c r="Z694" s="84"/>
      <c r="AA694" s="84"/>
      <c r="AB694" s="84"/>
      <c r="AC694" s="84"/>
      <c r="AD694" s="84"/>
    </row>
    <row r="695" spans="1:30" ht="15.75" customHeight="1">
      <c r="A695" s="84"/>
      <c r="B695" s="84"/>
      <c r="C695" s="84"/>
      <c r="D695" s="84"/>
      <c r="E695" s="84"/>
      <c r="F695" s="84"/>
      <c r="G695" s="84"/>
      <c r="H695" s="84"/>
      <c r="I695" s="84"/>
      <c r="J695" s="84"/>
      <c r="K695" s="84"/>
      <c r="L695" s="84"/>
      <c r="M695" s="84"/>
      <c r="N695" s="84"/>
      <c r="O695" s="84"/>
      <c r="P695" s="84"/>
      <c r="Q695" s="84"/>
      <c r="R695" s="84"/>
      <c r="S695" s="84"/>
      <c r="T695" s="84"/>
      <c r="U695" s="84"/>
      <c r="V695" s="84"/>
      <c r="W695" s="84"/>
      <c r="X695" s="84"/>
      <c r="Y695" s="84"/>
      <c r="Z695" s="84"/>
      <c r="AA695" s="84"/>
      <c r="AB695" s="84"/>
      <c r="AC695" s="84"/>
      <c r="AD695" s="84"/>
    </row>
    <row r="696" spans="1:30" ht="15.75" customHeight="1">
      <c r="A696" s="84"/>
      <c r="B696" s="84"/>
      <c r="C696" s="84"/>
      <c r="D696" s="84"/>
      <c r="E696" s="84"/>
      <c r="F696" s="84"/>
      <c r="G696" s="84"/>
      <c r="H696" s="84"/>
      <c r="I696" s="84"/>
      <c r="J696" s="84"/>
      <c r="K696" s="84"/>
      <c r="L696" s="84"/>
      <c r="M696" s="84"/>
      <c r="N696" s="84"/>
      <c r="O696" s="84"/>
      <c r="P696" s="84"/>
      <c r="Q696" s="84"/>
      <c r="R696" s="84"/>
      <c r="S696" s="84"/>
      <c r="T696" s="84"/>
      <c r="U696" s="84"/>
      <c r="V696" s="84"/>
      <c r="W696" s="84"/>
      <c r="X696" s="84"/>
      <c r="Y696" s="84"/>
      <c r="Z696" s="84"/>
      <c r="AA696" s="84"/>
      <c r="AB696" s="84"/>
      <c r="AC696" s="84"/>
      <c r="AD696" s="84"/>
    </row>
    <row r="697" spans="1:30" ht="15.75" customHeight="1">
      <c r="A697" s="84"/>
      <c r="B697" s="84"/>
      <c r="C697" s="84"/>
      <c r="D697" s="84"/>
      <c r="E697" s="84"/>
      <c r="F697" s="84"/>
      <c r="G697" s="84"/>
      <c r="H697" s="84"/>
      <c r="I697" s="84"/>
      <c r="J697" s="84"/>
      <c r="K697" s="84"/>
      <c r="L697" s="84"/>
      <c r="M697" s="84"/>
      <c r="N697" s="84"/>
      <c r="O697" s="84"/>
      <c r="P697" s="84"/>
      <c r="Q697" s="84"/>
      <c r="R697" s="84"/>
      <c r="S697" s="84"/>
      <c r="T697" s="84"/>
      <c r="U697" s="84"/>
      <c r="V697" s="84"/>
      <c r="W697" s="84"/>
      <c r="X697" s="84"/>
      <c r="Y697" s="84"/>
      <c r="Z697" s="84"/>
      <c r="AA697" s="84"/>
      <c r="AB697" s="84"/>
      <c r="AC697" s="84"/>
      <c r="AD697" s="84"/>
    </row>
    <row r="698" spans="1:30" ht="15.75" customHeight="1">
      <c r="A698" s="84"/>
      <c r="B698" s="84"/>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row>
    <row r="699" spans="1:30" ht="15.75" customHeight="1">
      <c r="A699" s="84"/>
      <c r="B699" s="84"/>
      <c r="C699" s="84"/>
      <c r="D699" s="84"/>
      <c r="E699" s="84"/>
      <c r="F699" s="84"/>
      <c r="G699" s="84"/>
      <c r="H699" s="84"/>
      <c r="I699" s="84"/>
      <c r="J699" s="84"/>
      <c r="K699" s="84"/>
      <c r="L699" s="84"/>
      <c r="M699" s="84"/>
      <c r="N699" s="84"/>
      <c r="O699" s="84"/>
      <c r="P699" s="84"/>
      <c r="Q699" s="84"/>
      <c r="R699" s="84"/>
      <c r="S699" s="84"/>
      <c r="T699" s="84"/>
      <c r="U699" s="84"/>
      <c r="V699" s="84"/>
      <c r="W699" s="84"/>
      <c r="X699" s="84"/>
      <c r="Y699" s="84"/>
      <c r="Z699" s="84"/>
      <c r="AA699" s="84"/>
      <c r="AB699" s="84"/>
      <c r="AC699" s="84"/>
      <c r="AD699" s="84"/>
    </row>
    <row r="700" spans="1:30" ht="15.75" customHeight="1">
      <c r="A700" s="84"/>
      <c r="B700" s="84"/>
      <c r="C700" s="84"/>
      <c r="D700" s="84"/>
      <c r="E700" s="84"/>
      <c r="F700" s="84"/>
      <c r="G700" s="84"/>
      <c r="H700" s="84"/>
      <c r="I700" s="84"/>
      <c r="J700" s="84"/>
      <c r="K700" s="84"/>
      <c r="L700" s="84"/>
      <c r="M700" s="84"/>
      <c r="N700" s="84"/>
      <c r="O700" s="84"/>
      <c r="P700" s="84"/>
      <c r="Q700" s="84"/>
      <c r="R700" s="84"/>
      <c r="S700" s="84"/>
      <c r="T700" s="84"/>
      <c r="U700" s="84"/>
      <c r="V700" s="84"/>
      <c r="W700" s="84"/>
      <c r="X700" s="84"/>
      <c r="Y700" s="84"/>
      <c r="Z700" s="84"/>
      <c r="AA700" s="84"/>
      <c r="AB700" s="84"/>
      <c r="AC700" s="84"/>
      <c r="AD700" s="84"/>
    </row>
    <row r="701" spans="1:30" ht="15.75" customHeight="1">
      <c r="A701" s="84"/>
      <c r="B701" s="84"/>
      <c r="C701" s="84"/>
      <c r="D701" s="84"/>
      <c r="E701" s="84"/>
      <c r="F701" s="84"/>
      <c r="G701" s="84"/>
      <c r="H701" s="84"/>
      <c r="I701" s="84"/>
      <c r="J701" s="84"/>
      <c r="K701" s="84"/>
      <c r="L701" s="84"/>
      <c r="M701" s="84"/>
      <c r="N701" s="84"/>
      <c r="O701" s="84"/>
      <c r="P701" s="84"/>
      <c r="Q701" s="84"/>
      <c r="R701" s="84"/>
      <c r="S701" s="84"/>
      <c r="T701" s="84"/>
      <c r="U701" s="84"/>
      <c r="V701" s="84"/>
      <c r="W701" s="84"/>
      <c r="X701" s="84"/>
      <c r="Y701" s="84"/>
      <c r="Z701" s="84"/>
      <c r="AA701" s="84"/>
      <c r="AB701" s="84"/>
      <c r="AC701" s="84"/>
      <c r="AD701" s="84"/>
    </row>
    <row r="702" spans="1:30" ht="15.75" customHeight="1">
      <c r="A702" s="84"/>
      <c r="B702" s="84"/>
      <c r="C702" s="84"/>
      <c r="D702" s="84"/>
      <c r="E702" s="84"/>
      <c r="F702" s="84"/>
      <c r="G702" s="84"/>
      <c r="H702" s="84"/>
      <c r="I702" s="84"/>
      <c r="J702" s="84"/>
      <c r="K702" s="84"/>
      <c r="L702" s="84"/>
      <c r="M702" s="84"/>
      <c r="N702" s="84"/>
      <c r="O702" s="84"/>
      <c r="P702" s="84"/>
      <c r="Q702" s="84"/>
      <c r="R702" s="84"/>
      <c r="S702" s="84"/>
      <c r="T702" s="84"/>
      <c r="U702" s="84"/>
      <c r="V702" s="84"/>
      <c r="W702" s="84"/>
      <c r="X702" s="84"/>
      <c r="Y702" s="84"/>
      <c r="Z702" s="84"/>
      <c r="AA702" s="84"/>
      <c r="AB702" s="84"/>
      <c r="AC702" s="84"/>
      <c r="AD702" s="84"/>
    </row>
    <row r="703" spans="1:30" ht="15.75" customHeight="1">
      <c r="A703" s="84"/>
      <c r="B703" s="84"/>
      <c r="C703" s="84"/>
      <c r="D703" s="84"/>
      <c r="E703" s="84"/>
      <c r="F703" s="84"/>
      <c r="G703" s="84"/>
      <c r="H703" s="84"/>
      <c r="I703" s="84"/>
      <c r="J703" s="84"/>
      <c r="K703" s="84"/>
      <c r="L703" s="84"/>
      <c r="M703" s="84"/>
      <c r="N703" s="84"/>
      <c r="O703" s="84"/>
      <c r="P703" s="84"/>
      <c r="Q703" s="84"/>
      <c r="R703" s="84"/>
      <c r="S703" s="84"/>
      <c r="T703" s="84"/>
      <c r="U703" s="84"/>
      <c r="V703" s="84"/>
      <c r="W703" s="84"/>
      <c r="X703" s="84"/>
      <c r="Y703" s="84"/>
      <c r="Z703" s="84"/>
      <c r="AA703" s="84"/>
      <c r="AB703" s="84"/>
      <c r="AC703" s="84"/>
      <c r="AD703" s="84"/>
    </row>
    <row r="704" spans="1:30" ht="15.75" customHeight="1">
      <c r="A704" s="84"/>
      <c r="B704" s="84"/>
      <c r="C704" s="84"/>
      <c r="D704" s="84"/>
      <c r="E704" s="84"/>
      <c r="F704" s="84"/>
      <c r="G704" s="84"/>
      <c r="H704" s="84"/>
      <c r="I704" s="84"/>
      <c r="J704" s="84"/>
      <c r="K704" s="84"/>
      <c r="L704" s="84"/>
      <c r="M704" s="84"/>
      <c r="N704" s="84"/>
      <c r="O704" s="84"/>
      <c r="P704" s="84"/>
      <c r="Q704" s="84"/>
      <c r="R704" s="84"/>
      <c r="S704" s="84"/>
      <c r="T704" s="84"/>
      <c r="U704" s="84"/>
      <c r="V704" s="84"/>
      <c r="W704" s="84"/>
      <c r="X704" s="84"/>
      <c r="Y704" s="84"/>
      <c r="Z704" s="84"/>
      <c r="AA704" s="84"/>
      <c r="AB704" s="84"/>
      <c r="AC704" s="84"/>
      <c r="AD704" s="84"/>
    </row>
    <row r="705" spans="1:30" ht="15.75" customHeight="1">
      <c r="A705" s="84"/>
      <c r="B705" s="84"/>
      <c r="C705" s="84"/>
      <c r="D705" s="84"/>
      <c r="E705" s="84"/>
      <c r="F705" s="84"/>
      <c r="G705" s="84"/>
      <c r="H705" s="84"/>
      <c r="I705" s="84"/>
      <c r="J705" s="84"/>
      <c r="K705" s="84"/>
      <c r="L705" s="84"/>
      <c r="M705" s="84"/>
      <c r="N705" s="84"/>
      <c r="O705" s="84"/>
      <c r="P705" s="84"/>
      <c r="Q705" s="84"/>
      <c r="R705" s="84"/>
      <c r="S705" s="84"/>
      <c r="T705" s="84"/>
      <c r="U705" s="84"/>
      <c r="V705" s="84"/>
      <c r="W705" s="84"/>
      <c r="X705" s="84"/>
      <c r="Y705" s="84"/>
      <c r="Z705" s="84"/>
      <c r="AA705" s="84"/>
      <c r="AB705" s="84"/>
      <c r="AC705" s="84"/>
      <c r="AD705" s="84"/>
    </row>
    <row r="706" spans="1:30" ht="15.75" customHeight="1">
      <c r="A706" s="84"/>
      <c r="B706" s="84"/>
      <c r="C706" s="84"/>
      <c r="D706" s="84"/>
      <c r="E706" s="84"/>
      <c r="F706" s="84"/>
      <c r="G706" s="84"/>
      <c r="H706" s="84"/>
      <c r="I706" s="84"/>
      <c r="J706" s="84"/>
      <c r="K706" s="84"/>
      <c r="L706" s="84"/>
      <c r="M706" s="84"/>
      <c r="N706" s="84"/>
      <c r="O706" s="84"/>
      <c r="P706" s="84"/>
      <c r="Q706" s="84"/>
      <c r="R706" s="84"/>
      <c r="S706" s="84"/>
      <c r="T706" s="84"/>
      <c r="U706" s="84"/>
      <c r="V706" s="84"/>
      <c r="W706" s="84"/>
      <c r="X706" s="84"/>
      <c r="Y706" s="84"/>
      <c r="Z706" s="84"/>
      <c r="AA706" s="84"/>
      <c r="AB706" s="84"/>
      <c r="AC706" s="84"/>
      <c r="AD706" s="84"/>
    </row>
    <row r="707" spans="1:30" ht="15.75" customHeight="1">
      <c r="A707" s="84"/>
      <c r="B707" s="84"/>
      <c r="C707" s="84"/>
      <c r="D707" s="84"/>
      <c r="E707" s="84"/>
      <c r="F707" s="84"/>
      <c r="G707" s="84"/>
      <c r="H707" s="84"/>
      <c r="I707" s="84"/>
      <c r="J707" s="84"/>
      <c r="K707" s="84"/>
      <c r="L707" s="84"/>
      <c r="M707" s="84"/>
      <c r="N707" s="84"/>
      <c r="O707" s="84"/>
      <c r="P707" s="84"/>
      <c r="Q707" s="84"/>
      <c r="R707" s="84"/>
      <c r="S707" s="84"/>
      <c r="T707" s="84"/>
      <c r="U707" s="84"/>
      <c r="V707" s="84"/>
      <c r="W707" s="84"/>
      <c r="X707" s="84"/>
      <c r="Y707" s="84"/>
      <c r="Z707" s="84"/>
      <c r="AA707" s="84"/>
      <c r="AB707" s="84"/>
      <c r="AC707" s="84"/>
      <c r="AD707" s="84"/>
    </row>
    <row r="708" spans="1:30" ht="15.75" customHeight="1">
      <c r="A708" s="84"/>
      <c r="B708" s="84"/>
      <c r="C708" s="84"/>
      <c r="D708" s="84"/>
      <c r="E708" s="84"/>
      <c r="F708" s="84"/>
      <c r="G708" s="84"/>
      <c r="H708" s="84"/>
      <c r="I708" s="84"/>
      <c r="J708" s="84"/>
      <c r="K708" s="84"/>
      <c r="L708" s="84"/>
      <c r="M708" s="84"/>
      <c r="N708" s="84"/>
      <c r="O708" s="84"/>
      <c r="P708" s="84"/>
      <c r="Q708" s="84"/>
      <c r="R708" s="84"/>
      <c r="S708" s="84"/>
      <c r="T708" s="84"/>
      <c r="U708" s="84"/>
      <c r="V708" s="84"/>
      <c r="W708" s="84"/>
      <c r="X708" s="84"/>
      <c r="Y708" s="84"/>
      <c r="Z708" s="84"/>
      <c r="AA708" s="84"/>
      <c r="AB708" s="84"/>
      <c r="AC708" s="84"/>
      <c r="AD708" s="84"/>
    </row>
    <row r="709" spans="1:30" ht="15.75" customHeight="1">
      <c r="A709" s="84"/>
      <c r="B709" s="84"/>
      <c r="C709" s="84"/>
      <c r="D709" s="84"/>
      <c r="E709" s="84"/>
      <c r="F709" s="84"/>
      <c r="G709" s="84"/>
      <c r="H709" s="84"/>
      <c r="I709" s="84"/>
      <c r="J709" s="84"/>
      <c r="K709" s="84"/>
      <c r="L709" s="84"/>
      <c r="M709" s="84"/>
      <c r="N709" s="84"/>
      <c r="O709" s="84"/>
      <c r="P709" s="84"/>
      <c r="Q709" s="84"/>
      <c r="R709" s="84"/>
      <c r="S709" s="84"/>
      <c r="T709" s="84"/>
      <c r="U709" s="84"/>
      <c r="V709" s="84"/>
      <c r="W709" s="84"/>
      <c r="X709" s="84"/>
      <c r="Y709" s="84"/>
      <c r="Z709" s="84"/>
      <c r="AA709" s="84"/>
      <c r="AB709" s="84"/>
      <c r="AC709" s="84"/>
      <c r="AD709" s="84"/>
    </row>
    <row r="710" spans="1:30" ht="15.75" customHeight="1">
      <c r="A710" s="84"/>
      <c r="B710" s="84"/>
      <c r="C710" s="84"/>
      <c r="D710" s="84"/>
      <c r="E710" s="84"/>
      <c r="F710" s="84"/>
      <c r="G710" s="84"/>
      <c r="H710" s="84"/>
      <c r="I710" s="84"/>
      <c r="J710" s="84"/>
      <c r="K710" s="84"/>
      <c r="L710" s="84"/>
      <c r="M710" s="84"/>
      <c r="N710" s="84"/>
      <c r="O710" s="84"/>
      <c r="P710" s="84"/>
      <c r="Q710" s="84"/>
      <c r="R710" s="84"/>
      <c r="S710" s="84"/>
      <c r="T710" s="84"/>
      <c r="U710" s="84"/>
      <c r="V710" s="84"/>
      <c r="W710" s="84"/>
      <c r="X710" s="84"/>
      <c r="Y710" s="84"/>
      <c r="Z710" s="84"/>
      <c r="AA710" s="84"/>
      <c r="AB710" s="84"/>
      <c r="AC710" s="84"/>
      <c r="AD710" s="84"/>
    </row>
    <row r="711" spans="1:30" ht="15.75" customHeight="1">
      <c r="A711" s="84"/>
      <c r="B711" s="84"/>
      <c r="C711" s="84"/>
      <c r="D711" s="84"/>
      <c r="E711" s="84"/>
      <c r="F711" s="84"/>
      <c r="G711" s="84"/>
      <c r="H711" s="84"/>
      <c r="I711" s="84"/>
      <c r="J711" s="84"/>
      <c r="K711" s="84"/>
      <c r="L711" s="84"/>
      <c r="M711" s="84"/>
      <c r="N711" s="84"/>
      <c r="O711" s="84"/>
      <c r="P711" s="84"/>
      <c r="Q711" s="84"/>
      <c r="R711" s="84"/>
      <c r="S711" s="84"/>
      <c r="T711" s="84"/>
      <c r="U711" s="84"/>
      <c r="V711" s="84"/>
      <c r="W711" s="84"/>
      <c r="X711" s="84"/>
      <c r="Y711" s="84"/>
      <c r="Z711" s="84"/>
      <c r="AA711" s="84"/>
      <c r="AB711" s="84"/>
      <c r="AC711" s="84"/>
      <c r="AD711" s="84"/>
    </row>
    <row r="712" spans="1:30" ht="15.75" customHeight="1">
      <c r="A712" s="84"/>
      <c r="B712" s="84"/>
      <c r="C712" s="84"/>
      <c r="D712" s="84"/>
      <c r="E712" s="84"/>
      <c r="F712" s="84"/>
      <c r="G712" s="84"/>
      <c r="H712" s="84"/>
      <c r="I712" s="84"/>
      <c r="J712" s="84"/>
      <c r="K712" s="84"/>
      <c r="L712" s="84"/>
      <c r="M712" s="84"/>
      <c r="N712" s="84"/>
      <c r="O712" s="84"/>
      <c r="P712" s="84"/>
      <c r="Q712" s="84"/>
      <c r="R712" s="84"/>
      <c r="S712" s="84"/>
      <c r="T712" s="84"/>
      <c r="U712" s="84"/>
      <c r="V712" s="84"/>
      <c r="W712" s="84"/>
      <c r="X712" s="84"/>
      <c r="Y712" s="84"/>
      <c r="Z712" s="84"/>
      <c r="AA712" s="84"/>
      <c r="AB712" s="84"/>
      <c r="AC712" s="84"/>
      <c r="AD712" s="84"/>
    </row>
    <row r="713" spans="1:30" ht="15.75" customHeight="1">
      <c r="A713" s="84"/>
      <c r="B713" s="84"/>
      <c r="C713" s="84"/>
      <c r="D713" s="84"/>
      <c r="E713" s="84"/>
      <c r="F713" s="84"/>
      <c r="G713" s="84"/>
      <c r="H713" s="84"/>
      <c r="I713" s="84"/>
      <c r="J713" s="84"/>
      <c r="K713" s="84"/>
      <c r="L713" s="84"/>
      <c r="M713" s="84"/>
      <c r="N713" s="84"/>
      <c r="O713" s="84"/>
      <c r="P713" s="84"/>
      <c r="Q713" s="84"/>
      <c r="R713" s="84"/>
      <c r="S713" s="84"/>
      <c r="T713" s="84"/>
      <c r="U713" s="84"/>
      <c r="V713" s="84"/>
      <c r="W713" s="84"/>
      <c r="X713" s="84"/>
      <c r="Y713" s="84"/>
      <c r="Z713" s="84"/>
      <c r="AA713" s="84"/>
      <c r="AB713" s="84"/>
      <c r="AC713" s="84"/>
      <c r="AD713" s="84"/>
    </row>
    <row r="714" spans="1:30" ht="15.75" customHeight="1">
      <c r="A714" s="84"/>
      <c r="B714" s="84"/>
      <c r="C714" s="84"/>
      <c r="D714" s="84"/>
      <c r="E714" s="84"/>
      <c r="F714" s="84"/>
      <c r="G714" s="84"/>
      <c r="H714" s="84"/>
      <c r="I714" s="84"/>
      <c r="J714" s="84"/>
      <c r="K714" s="84"/>
      <c r="L714" s="84"/>
      <c r="M714" s="84"/>
      <c r="N714" s="84"/>
      <c r="O714" s="84"/>
      <c r="P714" s="84"/>
      <c r="Q714" s="84"/>
      <c r="R714" s="84"/>
      <c r="S714" s="84"/>
      <c r="T714" s="84"/>
      <c r="U714" s="84"/>
      <c r="V714" s="84"/>
      <c r="W714" s="84"/>
      <c r="X714" s="84"/>
      <c r="Y714" s="84"/>
      <c r="Z714" s="84"/>
      <c r="AA714" s="84"/>
      <c r="AB714" s="84"/>
      <c r="AC714" s="84"/>
      <c r="AD714" s="84"/>
    </row>
    <row r="715" spans="1:30" ht="15.75" customHeight="1">
      <c r="A715" s="84"/>
      <c r="B715" s="84"/>
      <c r="C715" s="84"/>
      <c r="D715" s="84"/>
      <c r="E715" s="84"/>
      <c r="F715" s="84"/>
      <c r="G715" s="84"/>
      <c r="H715" s="84"/>
      <c r="I715" s="84"/>
      <c r="J715" s="84"/>
      <c r="K715" s="84"/>
      <c r="L715" s="84"/>
      <c r="M715" s="84"/>
      <c r="N715" s="84"/>
      <c r="O715" s="84"/>
      <c r="P715" s="84"/>
      <c r="Q715" s="84"/>
      <c r="R715" s="84"/>
      <c r="S715" s="84"/>
      <c r="T715" s="84"/>
      <c r="U715" s="84"/>
      <c r="V715" s="84"/>
      <c r="W715" s="84"/>
      <c r="X715" s="84"/>
      <c r="Y715" s="84"/>
      <c r="Z715" s="84"/>
      <c r="AA715" s="84"/>
      <c r="AB715" s="84"/>
      <c r="AC715" s="84"/>
      <c r="AD715" s="84"/>
    </row>
    <row r="716" spans="1:30" ht="15.75" customHeight="1">
      <c r="A716" s="84"/>
      <c r="B716" s="84"/>
      <c r="C716" s="84"/>
      <c r="D716" s="84"/>
      <c r="E716" s="84"/>
      <c r="F716" s="84"/>
      <c r="G716" s="84"/>
      <c r="H716" s="84"/>
      <c r="I716" s="84"/>
      <c r="J716" s="84"/>
      <c r="K716" s="84"/>
      <c r="L716" s="84"/>
      <c r="M716" s="84"/>
      <c r="N716" s="84"/>
      <c r="O716" s="84"/>
      <c r="P716" s="84"/>
      <c r="Q716" s="84"/>
      <c r="R716" s="84"/>
      <c r="S716" s="84"/>
      <c r="T716" s="84"/>
      <c r="U716" s="84"/>
      <c r="V716" s="84"/>
      <c r="W716" s="84"/>
      <c r="X716" s="84"/>
      <c r="Y716" s="84"/>
      <c r="Z716" s="84"/>
      <c r="AA716" s="84"/>
      <c r="AB716" s="84"/>
      <c r="AC716" s="84"/>
      <c r="AD716" s="84"/>
    </row>
    <row r="717" spans="1:30" ht="15.75" customHeight="1">
      <c r="A717" s="84"/>
      <c r="B717" s="84"/>
      <c r="C717" s="84"/>
      <c r="D717" s="84"/>
      <c r="E717" s="84"/>
      <c r="F717" s="84"/>
      <c r="G717" s="84"/>
      <c r="H717" s="84"/>
      <c r="I717" s="84"/>
      <c r="J717" s="84"/>
      <c r="K717" s="84"/>
      <c r="L717" s="84"/>
      <c r="M717" s="84"/>
      <c r="N717" s="84"/>
      <c r="O717" s="84"/>
      <c r="P717" s="84"/>
      <c r="Q717" s="84"/>
      <c r="R717" s="84"/>
      <c r="S717" s="84"/>
      <c r="T717" s="84"/>
      <c r="U717" s="84"/>
      <c r="V717" s="84"/>
      <c r="W717" s="84"/>
      <c r="X717" s="84"/>
      <c r="Y717" s="84"/>
      <c r="Z717" s="84"/>
      <c r="AA717" s="84"/>
      <c r="AB717" s="84"/>
      <c r="AC717" s="84"/>
      <c r="AD717" s="84"/>
    </row>
    <row r="718" spans="1:30" ht="15.75" customHeight="1">
      <c r="A718" s="84"/>
      <c r="B718" s="84"/>
      <c r="C718" s="84"/>
      <c r="D718" s="84"/>
      <c r="E718" s="84"/>
      <c r="F718" s="84"/>
      <c r="G718" s="84"/>
      <c r="H718" s="84"/>
      <c r="I718" s="84"/>
      <c r="J718" s="84"/>
      <c r="K718" s="84"/>
      <c r="L718" s="84"/>
      <c r="M718" s="84"/>
      <c r="N718" s="84"/>
      <c r="O718" s="84"/>
      <c r="P718" s="84"/>
      <c r="Q718" s="84"/>
      <c r="R718" s="84"/>
      <c r="S718" s="84"/>
      <c r="T718" s="84"/>
      <c r="U718" s="84"/>
      <c r="V718" s="84"/>
      <c r="W718" s="84"/>
      <c r="X718" s="84"/>
      <c r="Y718" s="84"/>
      <c r="Z718" s="84"/>
      <c r="AA718" s="84"/>
      <c r="AB718" s="84"/>
      <c r="AC718" s="84"/>
      <c r="AD718" s="84"/>
    </row>
    <row r="719" spans="1:30" ht="15.75" customHeight="1">
      <c r="A719" s="84"/>
      <c r="B719" s="84"/>
      <c r="C719" s="84"/>
      <c r="D719" s="84"/>
      <c r="E719" s="84"/>
      <c r="F719" s="84"/>
      <c r="G719" s="84"/>
      <c r="H719" s="84"/>
      <c r="I719" s="84"/>
      <c r="J719" s="84"/>
      <c r="K719" s="84"/>
      <c r="L719" s="84"/>
      <c r="M719" s="84"/>
      <c r="N719" s="84"/>
      <c r="O719" s="84"/>
      <c r="P719" s="84"/>
      <c r="Q719" s="84"/>
      <c r="R719" s="84"/>
      <c r="S719" s="84"/>
      <c r="T719" s="84"/>
      <c r="U719" s="84"/>
      <c r="V719" s="84"/>
      <c r="W719" s="84"/>
      <c r="X719" s="84"/>
      <c r="Y719" s="84"/>
      <c r="Z719" s="84"/>
      <c r="AA719" s="84"/>
      <c r="AB719" s="84"/>
      <c r="AC719" s="84"/>
      <c r="AD719" s="84"/>
    </row>
    <row r="720" spans="1:30" ht="15.75" customHeight="1">
      <c r="A720" s="84"/>
      <c r="B720" s="84"/>
      <c r="C720" s="84"/>
      <c r="D720" s="84"/>
      <c r="E720" s="84"/>
      <c r="F720" s="84"/>
      <c r="G720" s="84"/>
      <c r="H720" s="84"/>
      <c r="I720" s="84"/>
      <c r="J720" s="84"/>
      <c r="K720" s="84"/>
      <c r="L720" s="84"/>
      <c r="M720" s="84"/>
      <c r="N720" s="84"/>
      <c r="O720" s="84"/>
      <c r="P720" s="84"/>
      <c r="Q720" s="84"/>
      <c r="R720" s="84"/>
      <c r="S720" s="84"/>
      <c r="T720" s="84"/>
      <c r="U720" s="84"/>
      <c r="V720" s="84"/>
      <c r="W720" s="84"/>
      <c r="X720" s="84"/>
      <c r="Y720" s="84"/>
      <c r="Z720" s="84"/>
      <c r="AA720" s="84"/>
      <c r="AB720" s="84"/>
      <c r="AC720" s="84"/>
      <c r="AD720" s="84"/>
    </row>
    <row r="721" spans="1:30" ht="15.75" customHeight="1">
      <c r="A721" s="84"/>
      <c r="B721" s="84"/>
      <c r="C721" s="84"/>
      <c r="D721" s="84"/>
      <c r="E721" s="84"/>
      <c r="F721" s="84"/>
      <c r="G721" s="84"/>
      <c r="H721" s="84"/>
      <c r="I721" s="84"/>
      <c r="J721" s="84"/>
      <c r="K721" s="84"/>
      <c r="L721" s="84"/>
      <c r="M721" s="84"/>
      <c r="N721" s="84"/>
      <c r="O721" s="84"/>
      <c r="P721" s="84"/>
      <c r="Q721" s="84"/>
      <c r="R721" s="84"/>
      <c r="S721" s="84"/>
      <c r="T721" s="84"/>
      <c r="U721" s="84"/>
      <c r="V721" s="84"/>
      <c r="W721" s="84"/>
      <c r="X721" s="84"/>
      <c r="Y721" s="84"/>
      <c r="Z721" s="84"/>
      <c r="AA721" s="84"/>
      <c r="AB721" s="84"/>
      <c r="AC721" s="84"/>
      <c r="AD721" s="84"/>
    </row>
    <row r="722" spans="1:30" ht="15.75" customHeight="1">
      <c r="A722" s="84"/>
      <c r="B722" s="84"/>
      <c r="C722" s="84"/>
      <c r="D722" s="84"/>
      <c r="E722" s="84"/>
      <c r="F722" s="84"/>
      <c r="G722" s="84"/>
      <c r="H722" s="84"/>
      <c r="I722" s="84"/>
      <c r="J722" s="84"/>
      <c r="K722" s="84"/>
      <c r="L722" s="84"/>
      <c r="M722" s="84"/>
      <c r="N722" s="84"/>
      <c r="O722" s="84"/>
      <c r="P722" s="84"/>
      <c r="Q722" s="84"/>
      <c r="R722" s="84"/>
      <c r="S722" s="84"/>
      <c r="T722" s="84"/>
      <c r="U722" s="84"/>
      <c r="V722" s="84"/>
      <c r="W722" s="84"/>
      <c r="X722" s="84"/>
      <c r="Y722" s="84"/>
      <c r="Z722" s="84"/>
      <c r="AA722" s="84"/>
      <c r="AB722" s="84"/>
      <c r="AC722" s="84"/>
      <c r="AD722" s="84"/>
    </row>
    <row r="723" spans="1:30" ht="15.75" customHeight="1">
      <c r="A723" s="84"/>
      <c r="B723" s="84"/>
      <c r="C723" s="84"/>
      <c r="D723" s="84"/>
      <c r="E723" s="84"/>
      <c r="F723" s="84"/>
      <c r="G723" s="84"/>
      <c r="H723" s="84"/>
      <c r="I723" s="84"/>
      <c r="J723" s="84"/>
      <c r="K723" s="84"/>
      <c r="L723" s="84"/>
      <c r="M723" s="84"/>
      <c r="N723" s="84"/>
      <c r="O723" s="84"/>
      <c r="P723" s="84"/>
      <c r="Q723" s="84"/>
      <c r="R723" s="84"/>
      <c r="S723" s="84"/>
      <c r="T723" s="84"/>
      <c r="U723" s="84"/>
      <c r="V723" s="84"/>
      <c r="W723" s="84"/>
      <c r="X723" s="84"/>
      <c r="Y723" s="84"/>
      <c r="Z723" s="84"/>
      <c r="AA723" s="84"/>
      <c r="AB723" s="84"/>
      <c r="AC723" s="84"/>
      <c r="AD723" s="84"/>
    </row>
    <row r="724" spans="1:30" ht="15.75" customHeight="1">
      <c r="A724" s="84"/>
      <c r="B724" s="84"/>
      <c r="C724" s="84"/>
      <c r="D724" s="84"/>
      <c r="E724" s="84"/>
      <c r="F724" s="84"/>
      <c r="G724" s="84"/>
      <c r="H724" s="84"/>
      <c r="I724" s="84"/>
      <c r="J724" s="84"/>
      <c r="K724" s="84"/>
      <c r="L724" s="84"/>
      <c r="M724" s="84"/>
      <c r="N724" s="84"/>
      <c r="O724" s="84"/>
      <c r="P724" s="84"/>
      <c r="Q724" s="84"/>
      <c r="R724" s="84"/>
      <c r="S724" s="84"/>
      <c r="T724" s="84"/>
      <c r="U724" s="84"/>
      <c r="V724" s="84"/>
      <c r="W724" s="84"/>
      <c r="X724" s="84"/>
      <c r="Y724" s="84"/>
      <c r="Z724" s="84"/>
      <c r="AA724" s="84"/>
      <c r="AB724" s="84"/>
      <c r="AC724" s="84"/>
      <c r="AD724" s="84"/>
    </row>
    <row r="725" spans="1:30" ht="15.75" customHeight="1">
      <c r="A725" s="84"/>
      <c r="B725" s="84"/>
      <c r="C725" s="84"/>
      <c r="D725" s="84"/>
      <c r="E725" s="84"/>
      <c r="F725" s="84"/>
      <c r="G725" s="84"/>
      <c r="H725" s="84"/>
      <c r="I725" s="84"/>
      <c r="J725" s="84"/>
      <c r="K725" s="84"/>
      <c r="L725" s="84"/>
      <c r="M725" s="84"/>
      <c r="N725" s="84"/>
      <c r="O725" s="84"/>
      <c r="P725" s="84"/>
      <c r="Q725" s="84"/>
      <c r="R725" s="84"/>
      <c r="S725" s="84"/>
      <c r="T725" s="84"/>
      <c r="U725" s="84"/>
      <c r="V725" s="84"/>
      <c r="W725" s="84"/>
      <c r="X725" s="84"/>
      <c r="Y725" s="84"/>
      <c r="Z725" s="84"/>
      <c r="AA725" s="84"/>
      <c r="AB725" s="84"/>
      <c r="AC725" s="84"/>
      <c r="AD725" s="84"/>
    </row>
    <row r="726" spans="1:30" ht="15.75" customHeight="1">
      <c r="A726" s="84"/>
      <c r="B726" s="84"/>
      <c r="C726" s="84"/>
      <c r="D726" s="84"/>
      <c r="E726" s="84"/>
      <c r="F726" s="84"/>
      <c r="G726" s="84"/>
      <c r="H726" s="84"/>
      <c r="I726" s="84"/>
      <c r="J726" s="84"/>
      <c r="K726" s="84"/>
      <c r="L726" s="84"/>
      <c r="M726" s="84"/>
      <c r="N726" s="84"/>
      <c r="O726" s="84"/>
      <c r="P726" s="84"/>
      <c r="Q726" s="84"/>
      <c r="R726" s="84"/>
      <c r="S726" s="84"/>
      <c r="T726" s="84"/>
      <c r="U726" s="84"/>
      <c r="V726" s="84"/>
      <c r="W726" s="84"/>
      <c r="X726" s="84"/>
      <c r="Y726" s="84"/>
      <c r="Z726" s="84"/>
      <c r="AA726" s="84"/>
      <c r="AB726" s="84"/>
      <c r="AC726" s="84"/>
      <c r="AD726" s="84"/>
    </row>
    <row r="727" spans="1:30" ht="15.75" customHeight="1">
      <c r="A727" s="84"/>
      <c r="B727" s="84"/>
      <c r="C727" s="84"/>
      <c r="D727" s="84"/>
      <c r="E727" s="84"/>
      <c r="F727" s="84"/>
      <c r="G727" s="84"/>
      <c r="H727" s="84"/>
      <c r="I727" s="84"/>
      <c r="J727" s="84"/>
      <c r="K727" s="84"/>
      <c r="L727" s="84"/>
      <c r="M727" s="84"/>
      <c r="N727" s="84"/>
      <c r="O727" s="84"/>
      <c r="P727" s="84"/>
      <c r="Q727" s="84"/>
      <c r="R727" s="84"/>
      <c r="S727" s="84"/>
      <c r="T727" s="84"/>
      <c r="U727" s="84"/>
      <c r="V727" s="84"/>
      <c r="W727" s="84"/>
      <c r="X727" s="84"/>
      <c r="Y727" s="84"/>
      <c r="Z727" s="84"/>
      <c r="AA727" s="84"/>
      <c r="AB727" s="84"/>
      <c r="AC727" s="84"/>
      <c r="AD727" s="84"/>
    </row>
    <row r="728" spans="1:30" ht="15.75" customHeight="1">
      <c r="A728" s="84"/>
      <c r="B728" s="84"/>
      <c r="C728" s="84"/>
      <c r="D728" s="84"/>
      <c r="E728" s="84"/>
      <c r="F728" s="84"/>
      <c r="G728" s="84"/>
      <c r="H728" s="84"/>
      <c r="I728" s="84"/>
      <c r="J728" s="84"/>
      <c r="K728" s="84"/>
      <c r="L728" s="84"/>
      <c r="M728" s="84"/>
      <c r="N728" s="84"/>
      <c r="O728" s="84"/>
      <c r="P728" s="84"/>
      <c r="Q728" s="84"/>
      <c r="R728" s="84"/>
      <c r="S728" s="84"/>
      <c r="T728" s="84"/>
      <c r="U728" s="84"/>
      <c r="V728" s="84"/>
      <c r="W728" s="84"/>
      <c r="X728" s="84"/>
      <c r="Y728" s="84"/>
      <c r="Z728" s="84"/>
      <c r="AA728" s="84"/>
      <c r="AB728" s="84"/>
      <c r="AC728" s="84"/>
      <c r="AD728" s="84"/>
    </row>
    <row r="729" spans="1:30" ht="15.75" customHeight="1">
      <c r="A729" s="84"/>
      <c r="B729" s="84"/>
      <c r="C729" s="84"/>
      <c r="D729" s="84"/>
      <c r="E729" s="84"/>
      <c r="F729" s="84"/>
      <c r="G729" s="84"/>
      <c r="H729" s="84"/>
      <c r="I729" s="84"/>
      <c r="J729" s="84"/>
      <c r="K729" s="84"/>
      <c r="L729" s="84"/>
      <c r="M729" s="84"/>
      <c r="N729" s="84"/>
      <c r="O729" s="84"/>
      <c r="P729" s="84"/>
      <c r="Q729" s="84"/>
      <c r="R729" s="84"/>
      <c r="S729" s="84"/>
      <c r="T729" s="84"/>
      <c r="U729" s="84"/>
      <c r="V729" s="84"/>
      <c r="W729" s="84"/>
      <c r="X729" s="84"/>
      <c r="Y729" s="84"/>
      <c r="Z729" s="84"/>
      <c r="AA729" s="84"/>
      <c r="AB729" s="84"/>
      <c r="AC729" s="84"/>
      <c r="AD729" s="84"/>
    </row>
    <row r="730" spans="1:30" ht="15.75" customHeight="1">
      <c r="A730" s="84"/>
      <c r="B730" s="84"/>
      <c r="C730" s="84"/>
      <c r="D730" s="84"/>
      <c r="E730" s="84"/>
      <c r="F730" s="84"/>
      <c r="G730" s="84"/>
      <c r="H730" s="84"/>
      <c r="I730" s="84"/>
      <c r="J730" s="84"/>
      <c r="K730" s="84"/>
      <c r="L730" s="84"/>
      <c r="M730" s="84"/>
      <c r="N730" s="84"/>
      <c r="O730" s="84"/>
      <c r="P730" s="84"/>
      <c r="Q730" s="84"/>
      <c r="R730" s="84"/>
      <c r="S730" s="84"/>
      <c r="T730" s="84"/>
      <c r="U730" s="84"/>
      <c r="V730" s="84"/>
      <c r="W730" s="84"/>
      <c r="X730" s="84"/>
      <c r="Y730" s="84"/>
      <c r="Z730" s="84"/>
      <c r="AA730" s="84"/>
      <c r="AB730" s="84"/>
      <c r="AC730" s="84"/>
      <c r="AD730" s="84"/>
    </row>
    <row r="731" spans="1:30" ht="15.75" customHeight="1">
      <c r="A731" s="84"/>
      <c r="B731" s="84"/>
      <c r="C731" s="84"/>
      <c r="D731" s="84"/>
      <c r="E731" s="84"/>
      <c r="F731" s="84"/>
      <c r="G731" s="84"/>
      <c r="H731" s="84"/>
      <c r="I731" s="84"/>
      <c r="J731" s="84"/>
      <c r="K731" s="84"/>
      <c r="L731" s="84"/>
      <c r="M731" s="84"/>
      <c r="N731" s="84"/>
      <c r="O731" s="84"/>
      <c r="P731" s="84"/>
      <c r="Q731" s="84"/>
      <c r="R731" s="84"/>
      <c r="S731" s="84"/>
      <c r="T731" s="84"/>
      <c r="U731" s="84"/>
      <c r="V731" s="84"/>
      <c r="W731" s="84"/>
      <c r="X731" s="84"/>
      <c r="Y731" s="84"/>
      <c r="Z731" s="84"/>
      <c r="AA731" s="84"/>
      <c r="AB731" s="84"/>
      <c r="AC731" s="84"/>
      <c r="AD731" s="84"/>
    </row>
    <row r="732" spans="1:30" ht="15.75" customHeight="1">
      <c r="A732" s="84"/>
      <c r="B732" s="84"/>
      <c r="C732" s="84"/>
      <c r="D732" s="84"/>
      <c r="E732" s="84"/>
      <c r="F732" s="84"/>
      <c r="G732" s="84"/>
      <c r="H732" s="84"/>
      <c r="I732" s="84"/>
      <c r="J732" s="84"/>
      <c r="K732" s="84"/>
      <c r="L732" s="84"/>
      <c r="M732" s="84"/>
      <c r="N732" s="84"/>
      <c r="O732" s="84"/>
      <c r="P732" s="84"/>
      <c r="Q732" s="84"/>
      <c r="R732" s="84"/>
      <c r="S732" s="84"/>
      <c r="T732" s="84"/>
      <c r="U732" s="84"/>
      <c r="V732" s="84"/>
      <c r="W732" s="84"/>
      <c r="X732" s="84"/>
      <c r="Y732" s="84"/>
      <c r="Z732" s="84"/>
      <c r="AA732" s="84"/>
      <c r="AB732" s="84"/>
      <c r="AC732" s="84"/>
      <c r="AD732" s="84"/>
    </row>
    <row r="733" spans="1:30" ht="15.75" customHeight="1">
      <c r="A733" s="84"/>
      <c r="B733" s="84"/>
      <c r="C733" s="84"/>
      <c r="D733" s="84"/>
      <c r="E733" s="84"/>
      <c r="F733" s="84"/>
      <c r="G733" s="84"/>
      <c r="H733" s="84"/>
      <c r="I733" s="84"/>
      <c r="J733" s="84"/>
      <c r="K733" s="84"/>
      <c r="L733" s="84"/>
      <c r="M733" s="84"/>
      <c r="N733" s="84"/>
      <c r="O733" s="84"/>
      <c r="P733" s="84"/>
      <c r="Q733" s="84"/>
      <c r="R733" s="84"/>
      <c r="S733" s="84"/>
      <c r="T733" s="84"/>
      <c r="U733" s="84"/>
      <c r="V733" s="84"/>
      <c r="W733" s="84"/>
      <c r="X733" s="84"/>
      <c r="Y733" s="84"/>
      <c r="Z733" s="84"/>
      <c r="AA733" s="84"/>
      <c r="AB733" s="84"/>
      <c r="AC733" s="84"/>
      <c r="AD733" s="84"/>
    </row>
    <row r="734" spans="1:30" ht="15.75" customHeight="1">
      <c r="A734" s="84"/>
      <c r="B734" s="84"/>
      <c r="C734" s="84"/>
      <c r="D734" s="84"/>
      <c r="E734" s="84"/>
      <c r="F734" s="84"/>
      <c r="G734" s="84"/>
      <c r="H734" s="84"/>
      <c r="I734" s="84"/>
      <c r="J734" s="84"/>
      <c r="K734" s="84"/>
      <c r="L734" s="84"/>
      <c r="M734" s="84"/>
      <c r="N734" s="84"/>
      <c r="O734" s="84"/>
      <c r="P734" s="84"/>
      <c r="Q734" s="84"/>
      <c r="R734" s="84"/>
      <c r="S734" s="84"/>
      <c r="T734" s="84"/>
      <c r="U734" s="84"/>
      <c r="V734" s="84"/>
      <c r="W734" s="84"/>
      <c r="X734" s="84"/>
      <c r="Y734" s="84"/>
      <c r="Z734" s="84"/>
      <c r="AA734" s="84"/>
      <c r="AB734" s="84"/>
      <c r="AC734" s="84"/>
      <c r="AD734" s="84"/>
    </row>
    <row r="735" spans="1:30" ht="15.75" customHeight="1">
      <c r="A735" s="84"/>
      <c r="B735" s="84"/>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c r="AA735" s="84"/>
      <c r="AB735" s="84"/>
      <c r="AC735" s="84"/>
      <c r="AD735" s="84"/>
    </row>
    <row r="736" spans="1:30" ht="15.75" customHeight="1">
      <c r="A736" s="84"/>
      <c r="B736" s="84"/>
      <c r="C736" s="84"/>
      <c r="D736" s="84"/>
      <c r="E736" s="84"/>
      <c r="F736" s="84"/>
      <c r="G736" s="84"/>
      <c r="H736" s="84"/>
      <c r="I736" s="84"/>
      <c r="J736" s="84"/>
      <c r="K736" s="84"/>
      <c r="L736" s="84"/>
      <c r="M736" s="84"/>
      <c r="N736" s="84"/>
      <c r="O736" s="84"/>
      <c r="P736" s="84"/>
      <c r="Q736" s="84"/>
      <c r="R736" s="84"/>
      <c r="S736" s="84"/>
      <c r="T736" s="84"/>
      <c r="U736" s="84"/>
      <c r="V736" s="84"/>
      <c r="W736" s="84"/>
      <c r="X736" s="84"/>
      <c r="Y736" s="84"/>
      <c r="Z736" s="84"/>
      <c r="AA736" s="84"/>
      <c r="AB736" s="84"/>
      <c r="AC736" s="84"/>
      <c r="AD736" s="84"/>
    </row>
    <row r="737" spans="1:30" ht="15.75" customHeight="1">
      <c r="A737" s="84"/>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c r="Z737" s="84"/>
      <c r="AA737" s="84"/>
      <c r="AB737" s="84"/>
      <c r="AC737" s="84"/>
      <c r="AD737" s="84"/>
    </row>
    <row r="738" spans="1:30" ht="15.75" customHeight="1">
      <c r="A738" s="84"/>
      <c r="B738" s="84"/>
      <c r="C738" s="84"/>
      <c r="D738" s="84"/>
      <c r="E738" s="84"/>
      <c r="F738" s="84"/>
      <c r="G738" s="84"/>
      <c r="H738" s="84"/>
      <c r="I738" s="84"/>
      <c r="J738" s="84"/>
      <c r="K738" s="84"/>
      <c r="L738" s="84"/>
      <c r="M738" s="84"/>
      <c r="N738" s="84"/>
      <c r="O738" s="84"/>
      <c r="P738" s="84"/>
      <c r="Q738" s="84"/>
      <c r="R738" s="84"/>
      <c r="S738" s="84"/>
      <c r="T738" s="84"/>
      <c r="U738" s="84"/>
      <c r="V738" s="84"/>
      <c r="W738" s="84"/>
      <c r="X738" s="84"/>
      <c r="Y738" s="84"/>
      <c r="Z738" s="84"/>
      <c r="AA738" s="84"/>
      <c r="AB738" s="84"/>
      <c r="AC738" s="84"/>
      <c r="AD738" s="84"/>
    </row>
    <row r="739" spans="1:30" ht="15.75" customHeight="1">
      <c r="A739" s="84"/>
      <c r="B739" s="84"/>
      <c r="C739" s="84"/>
      <c r="D739" s="84"/>
      <c r="E739" s="84"/>
      <c r="F739" s="84"/>
      <c r="G739" s="84"/>
      <c r="H739" s="84"/>
      <c r="I739" s="84"/>
      <c r="J739" s="84"/>
      <c r="K739" s="84"/>
      <c r="L739" s="84"/>
      <c r="M739" s="84"/>
      <c r="N739" s="84"/>
      <c r="O739" s="84"/>
      <c r="P739" s="84"/>
      <c r="Q739" s="84"/>
      <c r="R739" s="84"/>
      <c r="S739" s="84"/>
      <c r="T739" s="84"/>
      <c r="U739" s="84"/>
      <c r="V739" s="84"/>
      <c r="W739" s="84"/>
      <c r="X739" s="84"/>
      <c r="Y739" s="84"/>
      <c r="Z739" s="84"/>
      <c r="AA739" s="84"/>
      <c r="AB739" s="84"/>
      <c r="AC739" s="84"/>
      <c r="AD739" s="84"/>
    </row>
    <row r="740" spans="1:30" ht="15.75" customHeight="1">
      <c r="A740" s="84"/>
      <c r="B740" s="84"/>
      <c r="C740" s="84"/>
      <c r="D740" s="84"/>
      <c r="E740" s="84"/>
      <c r="F740" s="84"/>
      <c r="G740" s="84"/>
      <c r="H740" s="84"/>
      <c r="I740" s="84"/>
      <c r="J740" s="84"/>
      <c r="K740" s="84"/>
      <c r="L740" s="84"/>
      <c r="M740" s="84"/>
      <c r="N740" s="84"/>
      <c r="O740" s="84"/>
      <c r="P740" s="84"/>
      <c r="Q740" s="84"/>
      <c r="R740" s="84"/>
      <c r="S740" s="84"/>
      <c r="T740" s="84"/>
      <c r="U740" s="84"/>
      <c r="V740" s="84"/>
      <c r="W740" s="84"/>
      <c r="X740" s="84"/>
      <c r="Y740" s="84"/>
      <c r="Z740" s="84"/>
      <c r="AA740" s="84"/>
      <c r="AB740" s="84"/>
      <c r="AC740" s="84"/>
      <c r="AD740" s="84"/>
    </row>
    <row r="741" spans="1:30" ht="15.75" customHeight="1">
      <c r="A741" s="84"/>
      <c r="B741" s="84"/>
      <c r="C741" s="84"/>
      <c r="D741" s="84"/>
      <c r="E741" s="84"/>
      <c r="F741" s="84"/>
      <c r="G741" s="84"/>
      <c r="H741" s="84"/>
      <c r="I741" s="84"/>
      <c r="J741" s="84"/>
      <c r="K741" s="84"/>
      <c r="L741" s="84"/>
      <c r="M741" s="84"/>
      <c r="N741" s="84"/>
      <c r="O741" s="84"/>
      <c r="P741" s="84"/>
      <c r="Q741" s="84"/>
      <c r="R741" s="84"/>
      <c r="S741" s="84"/>
      <c r="T741" s="84"/>
      <c r="U741" s="84"/>
      <c r="V741" s="84"/>
      <c r="W741" s="84"/>
      <c r="X741" s="84"/>
      <c r="Y741" s="84"/>
      <c r="Z741" s="84"/>
      <c r="AA741" s="84"/>
      <c r="AB741" s="84"/>
      <c r="AC741" s="84"/>
      <c r="AD741" s="84"/>
    </row>
    <row r="742" spans="1:30" ht="15.75" customHeight="1">
      <c r="A742" s="84"/>
      <c r="B742" s="84"/>
      <c r="C742" s="84"/>
      <c r="D742" s="84"/>
      <c r="E742" s="84"/>
      <c r="F742" s="84"/>
      <c r="G742" s="84"/>
      <c r="H742" s="84"/>
      <c r="I742" s="84"/>
      <c r="J742" s="84"/>
      <c r="K742" s="84"/>
      <c r="L742" s="84"/>
      <c r="M742" s="84"/>
      <c r="N742" s="84"/>
      <c r="O742" s="84"/>
      <c r="P742" s="84"/>
      <c r="Q742" s="84"/>
      <c r="R742" s="84"/>
      <c r="S742" s="84"/>
      <c r="T742" s="84"/>
      <c r="U742" s="84"/>
      <c r="V742" s="84"/>
      <c r="W742" s="84"/>
      <c r="X742" s="84"/>
      <c r="Y742" s="84"/>
      <c r="Z742" s="84"/>
      <c r="AA742" s="84"/>
      <c r="AB742" s="84"/>
      <c r="AC742" s="84"/>
      <c r="AD742" s="84"/>
    </row>
    <row r="743" spans="1:30" ht="15.75" customHeight="1">
      <c r="A743" s="84"/>
      <c r="B743" s="84"/>
      <c r="C743" s="84"/>
      <c r="D743" s="84"/>
      <c r="E743" s="84"/>
      <c r="F743" s="84"/>
      <c r="G743" s="84"/>
      <c r="H743" s="84"/>
      <c r="I743" s="84"/>
      <c r="J743" s="84"/>
      <c r="K743" s="84"/>
      <c r="L743" s="84"/>
      <c r="M743" s="84"/>
      <c r="N743" s="84"/>
      <c r="O743" s="84"/>
      <c r="P743" s="84"/>
      <c r="Q743" s="84"/>
      <c r="R743" s="84"/>
      <c r="S743" s="84"/>
      <c r="T743" s="84"/>
      <c r="U743" s="84"/>
      <c r="V743" s="84"/>
      <c r="W743" s="84"/>
      <c r="X743" s="84"/>
      <c r="Y743" s="84"/>
      <c r="Z743" s="84"/>
      <c r="AA743" s="84"/>
      <c r="AB743" s="84"/>
      <c r="AC743" s="84"/>
      <c r="AD743" s="84"/>
    </row>
    <row r="744" spans="1:30" ht="15.75" customHeight="1">
      <c r="A744" s="84"/>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c r="Z744" s="84"/>
      <c r="AA744" s="84"/>
      <c r="AB744" s="84"/>
      <c r="AC744" s="84"/>
      <c r="AD744" s="84"/>
    </row>
    <row r="745" spans="1:30" ht="15.75" customHeight="1">
      <c r="A745" s="84"/>
      <c r="B745" s="84"/>
      <c r="C745" s="84"/>
      <c r="D745" s="84"/>
      <c r="E745" s="84"/>
      <c r="F745" s="84"/>
      <c r="G745" s="84"/>
      <c r="H745" s="84"/>
      <c r="I745" s="84"/>
      <c r="J745" s="84"/>
      <c r="K745" s="84"/>
      <c r="L745" s="84"/>
      <c r="M745" s="84"/>
      <c r="N745" s="84"/>
      <c r="O745" s="84"/>
      <c r="P745" s="84"/>
      <c r="Q745" s="84"/>
      <c r="R745" s="84"/>
      <c r="S745" s="84"/>
      <c r="T745" s="84"/>
      <c r="U745" s="84"/>
      <c r="V745" s="84"/>
      <c r="W745" s="84"/>
      <c r="X745" s="84"/>
      <c r="Y745" s="84"/>
      <c r="Z745" s="84"/>
      <c r="AA745" s="84"/>
      <c r="AB745" s="84"/>
      <c r="AC745" s="84"/>
      <c r="AD745" s="84"/>
    </row>
    <row r="746" spans="1:30" ht="15.75" customHeight="1">
      <c r="A746" s="84"/>
      <c r="B746" s="84"/>
      <c r="C746" s="84"/>
      <c r="D746" s="84"/>
      <c r="E746" s="84"/>
      <c r="F746" s="84"/>
      <c r="G746" s="84"/>
      <c r="H746" s="84"/>
      <c r="I746" s="84"/>
      <c r="J746" s="84"/>
      <c r="K746" s="84"/>
      <c r="L746" s="84"/>
      <c r="M746" s="84"/>
      <c r="N746" s="84"/>
      <c r="O746" s="84"/>
      <c r="P746" s="84"/>
      <c r="Q746" s="84"/>
      <c r="R746" s="84"/>
      <c r="S746" s="84"/>
      <c r="T746" s="84"/>
      <c r="U746" s="84"/>
      <c r="V746" s="84"/>
      <c r="W746" s="84"/>
      <c r="X746" s="84"/>
      <c r="Y746" s="84"/>
      <c r="Z746" s="84"/>
      <c r="AA746" s="84"/>
      <c r="AB746" s="84"/>
      <c r="AC746" s="84"/>
      <c r="AD746" s="84"/>
    </row>
    <row r="747" spans="1:30" ht="15.75" customHeight="1">
      <c r="A747" s="84"/>
      <c r="B747" s="84"/>
      <c r="C747" s="84"/>
      <c r="D747" s="84"/>
      <c r="E747" s="84"/>
      <c r="F747" s="84"/>
      <c r="G747" s="84"/>
      <c r="H747" s="84"/>
      <c r="I747" s="84"/>
      <c r="J747" s="84"/>
      <c r="K747" s="84"/>
      <c r="L747" s="84"/>
      <c r="M747" s="84"/>
      <c r="N747" s="84"/>
      <c r="O747" s="84"/>
      <c r="P747" s="84"/>
      <c r="Q747" s="84"/>
      <c r="R747" s="84"/>
      <c r="S747" s="84"/>
      <c r="T747" s="84"/>
      <c r="U747" s="84"/>
      <c r="V747" s="84"/>
      <c r="W747" s="84"/>
      <c r="X747" s="84"/>
      <c r="Y747" s="84"/>
      <c r="Z747" s="84"/>
      <c r="AA747" s="84"/>
      <c r="AB747" s="84"/>
      <c r="AC747" s="84"/>
      <c r="AD747" s="84"/>
    </row>
    <row r="748" spans="1:30" ht="15.75" customHeight="1">
      <c r="A748" s="84"/>
      <c r="B748" s="84"/>
      <c r="C748" s="84"/>
      <c r="D748" s="84"/>
      <c r="E748" s="84"/>
      <c r="F748" s="84"/>
      <c r="G748" s="84"/>
      <c r="H748" s="84"/>
      <c r="I748" s="84"/>
      <c r="J748" s="84"/>
      <c r="K748" s="84"/>
      <c r="L748" s="84"/>
      <c r="M748" s="84"/>
      <c r="N748" s="84"/>
      <c r="O748" s="84"/>
      <c r="P748" s="84"/>
      <c r="Q748" s="84"/>
      <c r="R748" s="84"/>
      <c r="S748" s="84"/>
      <c r="T748" s="84"/>
      <c r="U748" s="84"/>
      <c r="V748" s="84"/>
      <c r="W748" s="84"/>
      <c r="X748" s="84"/>
      <c r="Y748" s="84"/>
      <c r="Z748" s="84"/>
      <c r="AA748" s="84"/>
      <c r="AB748" s="84"/>
      <c r="AC748" s="84"/>
      <c r="AD748" s="84"/>
    </row>
    <row r="749" spans="1:30" ht="15.75" customHeight="1">
      <c r="A749" s="84"/>
      <c r="B749" s="84"/>
      <c r="C749" s="84"/>
      <c r="D749" s="84"/>
      <c r="E749" s="84"/>
      <c r="F749" s="84"/>
      <c r="G749" s="84"/>
      <c r="H749" s="84"/>
      <c r="I749" s="84"/>
      <c r="J749" s="84"/>
      <c r="K749" s="84"/>
      <c r="L749" s="84"/>
      <c r="M749" s="84"/>
      <c r="N749" s="84"/>
      <c r="O749" s="84"/>
      <c r="P749" s="84"/>
      <c r="Q749" s="84"/>
      <c r="R749" s="84"/>
      <c r="S749" s="84"/>
      <c r="T749" s="84"/>
      <c r="U749" s="84"/>
      <c r="V749" s="84"/>
      <c r="W749" s="84"/>
      <c r="X749" s="84"/>
      <c r="Y749" s="84"/>
      <c r="Z749" s="84"/>
      <c r="AA749" s="84"/>
      <c r="AB749" s="84"/>
      <c r="AC749" s="84"/>
      <c r="AD749" s="84"/>
    </row>
    <row r="750" spans="1:30" ht="15.75" customHeight="1">
      <c r="A750" s="84"/>
      <c r="B750" s="84"/>
      <c r="C750" s="84"/>
      <c r="D750" s="84"/>
      <c r="E750" s="84"/>
      <c r="F750" s="84"/>
      <c r="G750" s="84"/>
      <c r="H750" s="84"/>
      <c r="I750" s="84"/>
      <c r="J750" s="84"/>
      <c r="K750" s="84"/>
      <c r="L750" s="84"/>
      <c r="M750" s="84"/>
      <c r="N750" s="84"/>
      <c r="O750" s="84"/>
      <c r="P750" s="84"/>
      <c r="Q750" s="84"/>
      <c r="R750" s="84"/>
      <c r="S750" s="84"/>
      <c r="T750" s="84"/>
      <c r="U750" s="84"/>
      <c r="V750" s="84"/>
      <c r="W750" s="84"/>
      <c r="X750" s="84"/>
      <c r="Y750" s="84"/>
      <c r="Z750" s="84"/>
      <c r="AA750" s="84"/>
      <c r="AB750" s="84"/>
      <c r="AC750" s="84"/>
      <c r="AD750" s="84"/>
    </row>
    <row r="751" spans="1:30" ht="15.75" customHeight="1">
      <c r="A751" s="84"/>
      <c r="B751" s="84"/>
      <c r="C751" s="84"/>
      <c r="D751" s="84"/>
      <c r="E751" s="84"/>
      <c r="F751" s="84"/>
      <c r="G751" s="84"/>
      <c r="H751" s="84"/>
      <c r="I751" s="84"/>
      <c r="J751" s="84"/>
      <c r="K751" s="84"/>
      <c r="L751" s="84"/>
      <c r="M751" s="84"/>
      <c r="N751" s="84"/>
      <c r="O751" s="84"/>
      <c r="P751" s="84"/>
      <c r="Q751" s="84"/>
      <c r="R751" s="84"/>
      <c r="S751" s="84"/>
      <c r="T751" s="84"/>
      <c r="U751" s="84"/>
      <c r="V751" s="84"/>
      <c r="W751" s="84"/>
      <c r="X751" s="84"/>
      <c r="Y751" s="84"/>
      <c r="Z751" s="84"/>
      <c r="AA751" s="84"/>
      <c r="AB751" s="84"/>
      <c r="AC751" s="84"/>
      <c r="AD751" s="84"/>
    </row>
    <row r="752" spans="1:30" ht="15.75" customHeight="1">
      <c r="A752" s="84"/>
      <c r="B752" s="84"/>
      <c r="C752" s="84"/>
      <c r="D752" s="84"/>
      <c r="E752" s="84"/>
      <c r="F752" s="84"/>
      <c r="G752" s="84"/>
      <c r="H752" s="84"/>
      <c r="I752" s="84"/>
      <c r="J752" s="84"/>
      <c r="K752" s="84"/>
      <c r="L752" s="84"/>
      <c r="M752" s="84"/>
      <c r="N752" s="84"/>
      <c r="O752" s="84"/>
      <c r="P752" s="84"/>
      <c r="Q752" s="84"/>
      <c r="R752" s="84"/>
      <c r="S752" s="84"/>
      <c r="T752" s="84"/>
      <c r="U752" s="84"/>
      <c r="V752" s="84"/>
      <c r="W752" s="84"/>
      <c r="X752" s="84"/>
      <c r="Y752" s="84"/>
      <c r="Z752" s="84"/>
      <c r="AA752" s="84"/>
      <c r="AB752" s="84"/>
      <c r="AC752" s="84"/>
      <c r="AD752" s="84"/>
    </row>
    <row r="753" spans="1:30" ht="15.75" customHeight="1">
      <c r="A753" s="84"/>
      <c r="B753" s="84"/>
      <c r="C753" s="84"/>
      <c r="D753" s="84"/>
      <c r="E753" s="84"/>
      <c r="F753" s="84"/>
      <c r="G753" s="84"/>
      <c r="H753" s="84"/>
      <c r="I753" s="84"/>
      <c r="J753" s="84"/>
      <c r="K753" s="84"/>
      <c r="L753" s="84"/>
      <c r="M753" s="84"/>
      <c r="N753" s="84"/>
      <c r="O753" s="84"/>
      <c r="P753" s="84"/>
      <c r="Q753" s="84"/>
      <c r="R753" s="84"/>
      <c r="S753" s="84"/>
      <c r="T753" s="84"/>
      <c r="U753" s="84"/>
      <c r="V753" s="84"/>
      <c r="W753" s="84"/>
      <c r="X753" s="84"/>
      <c r="Y753" s="84"/>
      <c r="Z753" s="84"/>
      <c r="AA753" s="84"/>
      <c r="AB753" s="84"/>
      <c r="AC753" s="84"/>
      <c r="AD753" s="84"/>
    </row>
    <row r="754" spans="1:30" ht="15.75" customHeight="1">
      <c r="A754" s="84"/>
      <c r="B754" s="84"/>
      <c r="C754" s="84"/>
      <c r="D754" s="84"/>
      <c r="E754" s="84"/>
      <c r="F754" s="84"/>
      <c r="G754" s="84"/>
      <c r="H754" s="84"/>
      <c r="I754" s="84"/>
      <c r="J754" s="84"/>
      <c r="K754" s="84"/>
      <c r="L754" s="84"/>
      <c r="M754" s="84"/>
      <c r="N754" s="84"/>
      <c r="O754" s="84"/>
      <c r="P754" s="84"/>
      <c r="Q754" s="84"/>
      <c r="R754" s="84"/>
      <c r="S754" s="84"/>
      <c r="T754" s="84"/>
      <c r="U754" s="84"/>
      <c r="V754" s="84"/>
      <c r="W754" s="84"/>
      <c r="X754" s="84"/>
      <c r="Y754" s="84"/>
      <c r="Z754" s="84"/>
      <c r="AA754" s="84"/>
      <c r="AB754" s="84"/>
      <c r="AC754" s="84"/>
      <c r="AD754" s="84"/>
    </row>
    <row r="755" spans="1:30" ht="15.75" customHeight="1">
      <c r="A755" s="84"/>
      <c r="B755" s="84"/>
      <c r="C755" s="84"/>
      <c r="D755" s="84"/>
      <c r="E755" s="84"/>
      <c r="F755" s="84"/>
      <c r="G755" s="84"/>
      <c r="H755" s="84"/>
      <c r="I755" s="84"/>
      <c r="J755" s="84"/>
      <c r="K755" s="84"/>
      <c r="L755" s="84"/>
      <c r="M755" s="84"/>
      <c r="N755" s="84"/>
      <c r="O755" s="84"/>
      <c r="P755" s="84"/>
      <c r="Q755" s="84"/>
      <c r="R755" s="84"/>
      <c r="S755" s="84"/>
      <c r="T755" s="84"/>
      <c r="U755" s="84"/>
      <c r="V755" s="84"/>
      <c r="W755" s="84"/>
      <c r="X755" s="84"/>
      <c r="Y755" s="84"/>
      <c r="Z755" s="84"/>
      <c r="AA755" s="84"/>
      <c r="AB755" s="84"/>
      <c r="AC755" s="84"/>
      <c r="AD755" s="84"/>
    </row>
    <row r="756" spans="1:30" ht="15.75" customHeight="1">
      <c r="A756" s="84"/>
      <c r="B756" s="84"/>
      <c r="C756" s="84"/>
      <c r="D756" s="84"/>
      <c r="E756" s="84"/>
      <c r="F756" s="84"/>
      <c r="G756" s="84"/>
      <c r="H756" s="84"/>
      <c r="I756" s="84"/>
      <c r="J756" s="84"/>
      <c r="K756" s="84"/>
      <c r="L756" s="84"/>
      <c r="M756" s="84"/>
      <c r="N756" s="84"/>
      <c r="O756" s="84"/>
      <c r="P756" s="84"/>
      <c r="Q756" s="84"/>
      <c r="R756" s="84"/>
      <c r="S756" s="84"/>
      <c r="T756" s="84"/>
      <c r="U756" s="84"/>
      <c r="V756" s="84"/>
      <c r="W756" s="84"/>
      <c r="X756" s="84"/>
      <c r="Y756" s="84"/>
      <c r="Z756" s="84"/>
      <c r="AA756" s="84"/>
      <c r="AB756" s="84"/>
      <c r="AC756" s="84"/>
      <c r="AD756" s="84"/>
    </row>
    <row r="757" spans="1:30" ht="15.75" customHeight="1">
      <c r="A757" s="84"/>
      <c r="B757" s="84"/>
      <c r="C757" s="84"/>
      <c r="D757" s="84"/>
      <c r="E757" s="84"/>
      <c r="F757" s="84"/>
      <c r="G757" s="84"/>
      <c r="H757" s="84"/>
      <c r="I757" s="84"/>
      <c r="J757" s="84"/>
      <c r="K757" s="84"/>
      <c r="L757" s="84"/>
      <c r="M757" s="84"/>
      <c r="N757" s="84"/>
      <c r="O757" s="84"/>
      <c r="P757" s="84"/>
      <c r="Q757" s="84"/>
      <c r="R757" s="84"/>
      <c r="S757" s="84"/>
      <c r="T757" s="84"/>
      <c r="U757" s="84"/>
      <c r="V757" s="84"/>
      <c r="W757" s="84"/>
      <c r="X757" s="84"/>
      <c r="Y757" s="84"/>
      <c r="Z757" s="84"/>
      <c r="AA757" s="84"/>
      <c r="AB757" s="84"/>
      <c r="AC757" s="84"/>
      <c r="AD757" s="84"/>
    </row>
    <row r="758" spans="1:30" ht="15.75" customHeight="1">
      <c r="A758" s="84"/>
      <c r="B758" s="84"/>
      <c r="C758" s="84"/>
      <c r="D758" s="84"/>
      <c r="E758" s="84"/>
      <c r="F758" s="84"/>
      <c r="G758" s="84"/>
      <c r="H758" s="84"/>
      <c r="I758" s="84"/>
      <c r="J758" s="84"/>
      <c r="K758" s="84"/>
      <c r="L758" s="84"/>
      <c r="M758" s="84"/>
      <c r="N758" s="84"/>
      <c r="O758" s="84"/>
      <c r="P758" s="84"/>
      <c r="Q758" s="84"/>
      <c r="R758" s="84"/>
      <c r="S758" s="84"/>
      <c r="T758" s="84"/>
      <c r="U758" s="84"/>
      <c r="V758" s="84"/>
      <c r="W758" s="84"/>
      <c r="X758" s="84"/>
      <c r="Y758" s="84"/>
      <c r="Z758" s="84"/>
      <c r="AA758" s="84"/>
      <c r="AB758" s="84"/>
      <c r="AC758" s="84"/>
      <c r="AD758" s="84"/>
    </row>
    <row r="759" spans="1:30" ht="15.75" customHeight="1">
      <c r="A759" s="84"/>
      <c r="B759" s="84"/>
      <c r="C759" s="84"/>
      <c r="D759" s="84"/>
      <c r="E759" s="84"/>
      <c r="F759" s="84"/>
      <c r="G759" s="84"/>
      <c r="H759" s="84"/>
      <c r="I759" s="84"/>
      <c r="J759" s="84"/>
      <c r="K759" s="84"/>
      <c r="L759" s="84"/>
      <c r="M759" s="84"/>
      <c r="N759" s="84"/>
      <c r="O759" s="84"/>
      <c r="P759" s="84"/>
      <c r="Q759" s="84"/>
      <c r="R759" s="84"/>
      <c r="S759" s="84"/>
      <c r="T759" s="84"/>
      <c r="U759" s="84"/>
      <c r="V759" s="84"/>
      <c r="W759" s="84"/>
      <c r="X759" s="84"/>
      <c r="Y759" s="84"/>
      <c r="Z759" s="84"/>
      <c r="AA759" s="84"/>
      <c r="AB759" s="84"/>
      <c r="AC759" s="84"/>
      <c r="AD759" s="84"/>
    </row>
    <row r="760" spans="1:30" ht="15.75" customHeight="1">
      <c r="A760" s="84"/>
      <c r="B760" s="84"/>
      <c r="C760" s="84"/>
      <c r="D760" s="84"/>
      <c r="E760" s="84"/>
      <c r="F760" s="84"/>
      <c r="G760" s="84"/>
      <c r="H760" s="84"/>
      <c r="I760" s="84"/>
      <c r="J760" s="84"/>
      <c r="K760" s="84"/>
      <c r="L760" s="84"/>
      <c r="M760" s="84"/>
      <c r="N760" s="84"/>
      <c r="O760" s="84"/>
      <c r="P760" s="84"/>
      <c r="Q760" s="84"/>
      <c r="R760" s="84"/>
      <c r="S760" s="84"/>
      <c r="T760" s="84"/>
      <c r="U760" s="84"/>
      <c r="V760" s="84"/>
      <c r="W760" s="84"/>
      <c r="X760" s="84"/>
      <c r="Y760" s="84"/>
      <c r="Z760" s="84"/>
      <c r="AA760" s="84"/>
      <c r="AB760" s="84"/>
      <c r="AC760" s="84"/>
      <c r="AD760" s="84"/>
    </row>
    <row r="761" spans="1:30" ht="15.75" customHeight="1">
      <c r="A761" s="84"/>
      <c r="B761" s="84"/>
      <c r="C761" s="84"/>
      <c r="D761" s="84"/>
      <c r="E761" s="84"/>
      <c r="F761" s="84"/>
      <c r="G761" s="84"/>
      <c r="H761" s="84"/>
      <c r="I761" s="84"/>
      <c r="J761" s="84"/>
      <c r="K761" s="84"/>
      <c r="L761" s="84"/>
      <c r="M761" s="84"/>
      <c r="N761" s="84"/>
      <c r="O761" s="84"/>
      <c r="P761" s="84"/>
      <c r="Q761" s="84"/>
      <c r="R761" s="84"/>
      <c r="S761" s="84"/>
      <c r="T761" s="84"/>
      <c r="U761" s="84"/>
      <c r="V761" s="84"/>
      <c r="W761" s="84"/>
      <c r="X761" s="84"/>
      <c r="Y761" s="84"/>
      <c r="Z761" s="84"/>
      <c r="AA761" s="84"/>
      <c r="AB761" s="84"/>
      <c r="AC761" s="84"/>
      <c r="AD761" s="84"/>
    </row>
    <row r="762" spans="1:30" ht="15.75" customHeight="1">
      <c r="A762" s="84"/>
      <c r="B762" s="84"/>
      <c r="C762" s="84"/>
      <c r="D762" s="84"/>
      <c r="E762" s="84"/>
      <c r="F762" s="84"/>
      <c r="G762" s="84"/>
      <c r="H762" s="84"/>
      <c r="I762" s="84"/>
      <c r="J762" s="84"/>
      <c r="K762" s="84"/>
      <c r="L762" s="84"/>
      <c r="M762" s="84"/>
      <c r="N762" s="84"/>
      <c r="O762" s="84"/>
      <c r="P762" s="84"/>
      <c r="Q762" s="84"/>
      <c r="R762" s="84"/>
      <c r="S762" s="84"/>
      <c r="T762" s="84"/>
      <c r="U762" s="84"/>
      <c r="V762" s="84"/>
      <c r="W762" s="84"/>
      <c r="X762" s="84"/>
      <c r="Y762" s="84"/>
      <c r="Z762" s="84"/>
      <c r="AA762" s="84"/>
      <c r="AB762" s="84"/>
      <c r="AC762" s="84"/>
      <c r="AD762" s="84"/>
    </row>
    <row r="763" spans="1:30" ht="15.75" customHeight="1">
      <c r="A763" s="84"/>
      <c r="B763" s="84"/>
      <c r="C763" s="84"/>
      <c r="D763" s="84"/>
      <c r="E763" s="84"/>
      <c r="F763" s="84"/>
      <c r="G763" s="84"/>
      <c r="H763" s="84"/>
      <c r="I763" s="84"/>
      <c r="J763" s="84"/>
      <c r="K763" s="84"/>
      <c r="L763" s="84"/>
      <c r="M763" s="84"/>
      <c r="N763" s="84"/>
      <c r="O763" s="84"/>
      <c r="P763" s="84"/>
      <c r="Q763" s="84"/>
      <c r="R763" s="84"/>
      <c r="S763" s="84"/>
      <c r="T763" s="84"/>
      <c r="U763" s="84"/>
      <c r="V763" s="84"/>
      <c r="W763" s="84"/>
      <c r="X763" s="84"/>
      <c r="Y763" s="84"/>
      <c r="Z763" s="84"/>
      <c r="AA763" s="84"/>
      <c r="AB763" s="84"/>
      <c r="AC763" s="84"/>
      <c r="AD763" s="84"/>
    </row>
    <row r="764" spans="1:30" ht="15.75" customHeight="1">
      <c r="A764" s="84"/>
      <c r="B764" s="84"/>
      <c r="C764" s="84"/>
      <c r="D764" s="84"/>
      <c r="E764" s="84"/>
      <c r="F764" s="84"/>
      <c r="G764" s="84"/>
      <c r="H764" s="84"/>
      <c r="I764" s="84"/>
      <c r="J764" s="84"/>
      <c r="K764" s="84"/>
      <c r="L764" s="84"/>
      <c r="M764" s="84"/>
      <c r="N764" s="84"/>
      <c r="O764" s="84"/>
      <c r="P764" s="84"/>
      <c r="Q764" s="84"/>
      <c r="R764" s="84"/>
      <c r="S764" s="84"/>
      <c r="T764" s="84"/>
      <c r="U764" s="84"/>
      <c r="V764" s="84"/>
      <c r="W764" s="84"/>
      <c r="X764" s="84"/>
      <c r="Y764" s="84"/>
      <c r="Z764" s="84"/>
      <c r="AA764" s="84"/>
      <c r="AB764" s="84"/>
      <c r="AC764" s="84"/>
      <c r="AD764" s="84"/>
    </row>
    <row r="765" spans="1:30" ht="15.75" customHeight="1">
      <c r="A765" s="84"/>
      <c r="B765" s="84"/>
      <c r="C765" s="84"/>
      <c r="D765" s="84"/>
      <c r="E765" s="84"/>
      <c r="F765" s="84"/>
      <c r="G765" s="84"/>
      <c r="H765" s="84"/>
      <c r="I765" s="84"/>
      <c r="J765" s="84"/>
      <c r="K765" s="84"/>
      <c r="L765" s="84"/>
      <c r="M765" s="84"/>
      <c r="N765" s="84"/>
      <c r="O765" s="84"/>
      <c r="P765" s="84"/>
      <c r="Q765" s="84"/>
      <c r="R765" s="84"/>
      <c r="S765" s="84"/>
      <c r="T765" s="84"/>
      <c r="U765" s="84"/>
      <c r="V765" s="84"/>
      <c r="W765" s="84"/>
      <c r="X765" s="84"/>
      <c r="Y765" s="84"/>
      <c r="Z765" s="84"/>
      <c r="AA765" s="84"/>
      <c r="AB765" s="84"/>
      <c r="AC765" s="84"/>
      <c r="AD765" s="84"/>
    </row>
    <row r="766" spans="1:30" ht="15.75" customHeight="1">
      <c r="A766" s="84"/>
      <c r="B766" s="84"/>
      <c r="C766" s="84"/>
      <c r="D766" s="84"/>
      <c r="E766" s="84"/>
      <c r="F766" s="84"/>
      <c r="G766" s="84"/>
      <c r="H766" s="84"/>
      <c r="I766" s="84"/>
      <c r="J766" s="84"/>
      <c r="K766" s="84"/>
      <c r="L766" s="84"/>
      <c r="M766" s="84"/>
      <c r="N766" s="84"/>
      <c r="O766" s="84"/>
      <c r="P766" s="84"/>
      <c r="Q766" s="84"/>
      <c r="R766" s="84"/>
      <c r="S766" s="84"/>
      <c r="T766" s="84"/>
      <c r="U766" s="84"/>
      <c r="V766" s="84"/>
      <c r="W766" s="84"/>
      <c r="X766" s="84"/>
      <c r="Y766" s="84"/>
      <c r="Z766" s="84"/>
      <c r="AA766" s="84"/>
      <c r="AB766" s="84"/>
      <c r="AC766" s="84"/>
      <c r="AD766" s="84"/>
    </row>
    <row r="767" spans="1:30" ht="15.75" customHeight="1">
      <c r="A767" s="84"/>
      <c r="B767" s="84"/>
      <c r="C767" s="84"/>
      <c r="D767" s="84"/>
      <c r="E767" s="84"/>
      <c r="F767" s="84"/>
      <c r="G767" s="84"/>
      <c r="H767" s="84"/>
      <c r="I767" s="84"/>
      <c r="J767" s="84"/>
      <c r="K767" s="84"/>
      <c r="L767" s="84"/>
      <c r="M767" s="84"/>
      <c r="N767" s="84"/>
      <c r="O767" s="84"/>
      <c r="P767" s="84"/>
      <c r="Q767" s="84"/>
      <c r="R767" s="84"/>
      <c r="S767" s="84"/>
      <c r="T767" s="84"/>
      <c r="U767" s="84"/>
      <c r="V767" s="84"/>
      <c r="W767" s="84"/>
      <c r="X767" s="84"/>
      <c r="Y767" s="84"/>
      <c r="Z767" s="84"/>
      <c r="AA767" s="84"/>
      <c r="AB767" s="84"/>
      <c r="AC767" s="84"/>
      <c r="AD767" s="84"/>
    </row>
    <row r="768" spans="1:30" ht="15.75" customHeight="1">
      <c r="A768" s="84"/>
      <c r="B768" s="84"/>
      <c r="C768" s="84"/>
      <c r="D768" s="84"/>
      <c r="E768" s="84"/>
      <c r="F768" s="84"/>
      <c r="G768" s="84"/>
      <c r="H768" s="84"/>
      <c r="I768" s="84"/>
      <c r="J768" s="84"/>
      <c r="K768" s="84"/>
      <c r="L768" s="84"/>
      <c r="M768" s="84"/>
      <c r="N768" s="84"/>
      <c r="O768" s="84"/>
      <c r="P768" s="84"/>
      <c r="Q768" s="84"/>
      <c r="R768" s="84"/>
      <c r="S768" s="84"/>
      <c r="T768" s="84"/>
      <c r="U768" s="84"/>
      <c r="V768" s="84"/>
      <c r="W768" s="84"/>
      <c r="X768" s="84"/>
      <c r="Y768" s="84"/>
      <c r="Z768" s="84"/>
      <c r="AA768" s="84"/>
      <c r="AB768" s="84"/>
      <c r="AC768" s="84"/>
      <c r="AD768" s="84"/>
    </row>
    <row r="769" spans="1:30" ht="15.75" customHeight="1">
      <c r="A769" s="84"/>
      <c r="B769" s="84"/>
      <c r="C769" s="84"/>
      <c r="D769" s="84"/>
      <c r="E769" s="84"/>
      <c r="F769" s="84"/>
      <c r="G769" s="84"/>
      <c r="H769" s="84"/>
      <c r="I769" s="84"/>
      <c r="J769" s="84"/>
      <c r="K769" s="84"/>
      <c r="L769" s="84"/>
      <c r="M769" s="84"/>
      <c r="N769" s="84"/>
      <c r="O769" s="84"/>
      <c r="P769" s="84"/>
      <c r="Q769" s="84"/>
      <c r="R769" s="84"/>
      <c r="S769" s="84"/>
      <c r="T769" s="84"/>
      <c r="U769" s="84"/>
      <c r="V769" s="84"/>
      <c r="W769" s="84"/>
      <c r="X769" s="84"/>
      <c r="Y769" s="84"/>
      <c r="Z769" s="84"/>
      <c r="AA769" s="84"/>
      <c r="AB769" s="84"/>
      <c r="AC769" s="84"/>
      <c r="AD769" s="84"/>
    </row>
    <row r="770" spans="1:30" ht="15.75" customHeight="1">
      <c r="A770" s="84"/>
      <c r="B770" s="84"/>
      <c r="C770" s="84"/>
      <c r="D770" s="84"/>
      <c r="E770" s="84"/>
      <c r="F770" s="84"/>
      <c r="G770" s="84"/>
      <c r="H770" s="84"/>
      <c r="I770" s="84"/>
      <c r="J770" s="84"/>
      <c r="K770" s="84"/>
      <c r="L770" s="84"/>
      <c r="M770" s="84"/>
      <c r="N770" s="84"/>
      <c r="O770" s="84"/>
      <c r="P770" s="84"/>
      <c r="Q770" s="84"/>
      <c r="R770" s="84"/>
      <c r="S770" s="84"/>
      <c r="T770" s="84"/>
      <c r="U770" s="84"/>
      <c r="V770" s="84"/>
      <c r="W770" s="84"/>
      <c r="X770" s="84"/>
      <c r="Y770" s="84"/>
      <c r="Z770" s="84"/>
      <c r="AA770" s="84"/>
      <c r="AB770" s="84"/>
      <c r="AC770" s="84"/>
      <c r="AD770" s="84"/>
    </row>
    <row r="771" spans="1:30" ht="15.75" customHeight="1">
      <c r="A771" s="84"/>
      <c r="B771" s="84"/>
      <c r="C771" s="84"/>
      <c r="D771" s="84"/>
      <c r="E771" s="84"/>
      <c r="F771" s="84"/>
      <c r="G771" s="84"/>
      <c r="H771" s="84"/>
      <c r="I771" s="84"/>
      <c r="J771" s="84"/>
      <c r="K771" s="84"/>
      <c r="L771" s="84"/>
      <c r="M771" s="84"/>
      <c r="N771" s="84"/>
      <c r="O771" s="84"/>
      <c r="P771" s="84"/>
      <c r="Q771" s="84"/>
      <c r="R771" s="84"/>
      <c r="S771" s="84"/>
      <c r="T771" s="84"/>
      <c r="U771" s="84"/>
      <c r="V771" s="84"/>
      <c r="W771" s="84"/>
      <c r="X771" s="84"/>
      <c r="Y771" s="84"/>
      <c r="Z771" s="84"/>
      <c r="AA771" s="84"/>
      <c r="AB771" s="84"/>
      <c r="AC771" s="84"/>
      <c r="AD771" s="84"/>
    </row>
    <row r="772" spans="1:30" ht="15.75" customHeight="1">
      <c r="A772" s="84"/>
      <c r="B772" s="84"/>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c r="AA772" s="84"/>
      <c r="AB772" s="84"/>
      <c r="AC772" s="84"/>
      <c r="AD772" s="84"/>
    </row>
    <row r="773" spans="1:30" ht="15.75" customHeight="1">
      <c r="A773" s="84"/>
      <c r="B773" s="84"/>
      <c r="C773" s="84"/>
      <c r="D773" s="84"/>
      <c r="E773" s="84"/>
      <c r="F773" s="84"/>
      <c r="G773" s="84"/>
      <c r="H773" s="84"/>
      <c r="I773" s="84"/>
      <c r="J773" s="84"/>
      <c r="K773" s="84"/>
      <c r="L773" s="84"/>
      <c r="M773" s="84"/>
      <c r="N773" s="84"/>
      <c r="O773" s="84"/>
      <c r="P773" s="84"/>
      <c r="Q773" s="84"/>
      <c r="R773" s="84"/>
      <c r="S773" s="84"/>
      <c r="T773" s="84"/>
      <c r="U773" s="84"/>
      <c r="V773" s="84"/>
      <c r="W773" s="84"/>
      <c r="X773" s="84"/>
      <c r="Y773" s="84"/>
      <c r="Z773" s="84"/>
      <c r="AA773" s="84"/>
      <c r="AB773" s="84"/>
      <c r="AC773" s="84"/>
      <c r="AD773" s="84"/>
    </row>
    <row r="774" spans="1:30" ht="15.75" customHeight="1">
      <c r="A774" s="84"/>
      <c r="B774" s="84"/>
      <c r="C774" s="84"/>
      <c r="D774" s="84"/>
      <c r="E774" s="84"/>
      <c r="F774" s="84"/>
      <c r="G774" s="84"/>
      <c r="H774" s="84"/>
      <c r="I774" s="84"/>
      <c r="J774" s="84"/>
      <c r="K774" s="84"/>
      <c r="L774" s="84"/>
      <c r="M774" s="84"/>
      <c r="N774" s="84"/>
      <c r="O774" s="84"/>
      <c r="P774" s="84"/>
      <c r="Q774" s="84"/>
      <c r="R774" s="84"/>
      <c r="S774" s="84"/>
      <c r="T774" s="84"/>
      <c r="U774" s="84"/>
      <c r="V774" s="84"/>
      <c r="W774" s="84"/>
      <c r="X774" s="84"/>
      <c r="Y774" s="84"/>
      <c r="Z774" s="84"/>
      <c r="AA774" s="84"/>
      <c r="AB774" s="84"/>
      <c r="AC774" s="84"/>
      <c r="AD774" s="84"/>
    </row>
    <row r="775" spans="1:30" ht="15.75" customHeight="1">
      <c r="A775" s="84"/>
      <c r="B775" s="84"/>
      <c r="C775" s="84"/>
      <c r="D775" s="84"/>
      <c r="E775" s="84"/>
      <c r="F775" s="84"/>
      <c r="G775" s="84"/>
      <c r="H775" s="84"/>
      <c r="I775" s="84"/>
      <c r="J775" s="84"/>
      <c r="K775" s="84"/>
      <c r="L775" s="84"/>
      <c r="M775" s="84"/>
      <c r="N775" s="84"/>
      <c r="O775" s="84"/>
      <c r="P775" s="84"/>
      <c r="Q775" s="84"/>
      <c r="R775" s="84"/>
      <c r="S775" s="84"/>
      <c r="T775" s="84"/>
      <c r="U775" s="84"/>
      <c r="V775" s="84"/>
      <c r="W775" s="84"/>
      <c r="X775" s="84"/>
      <c r="Y775" s="84"/>
      <c r="Z775" s="84"/>
      <c r="AA775" s="84"/>
      <c r="AB775" s="84"/>
      <c r="AC775" s="84"/>
      <c r="AD775" s="84"/>
    </row>
    <row r="776" spans="1:30" ht="15.75" customHeight="1">
      <c r="A776" s="84"/>
      <c r="B776" s="84"/>
      <c r="C776" s="84"/>
      <c r="D776" s="84"/>
      <c r="E776" s="84"/>
      <c r="F776" s="84"/>
      <c r="G776" s="84"/>
      <c r="H776" s="84"/>
      <c r="I776" s="84"/>
      <c r="J776" s="84"/>
      <c r="K776" s="84"/>
      <c r="L776" s="84"/>
      <c r="M776" s="84"/>
      <c r="N776" s="84"/>
      <c r="O776" s="84"/>
      <c r="P776" s="84"/>
      <c r="Q776" s="84"/>
      <c r="R776" s="84"/>
      <c r="S776" s="84"/>
      <c r="T776" s="84"/>
      <c r="U776" s="84"/>
      <c r="V776" s="84"/>
      <c r="W776" s="84"/>
      <c r="X776" s="84"/>
      <c r="Y776" s="84"/>
      <c r="Z776" s="84"/>
      <c r="AA776" s="84"/>
      <c r="AB776" s="84"/>
      <c r="AC776" s="84"/>
      <c r="AD776" s="84"/>
    </row>
    <row r="777" spans="1:30" ht="15.75" customHeight="1">
      <c r="A777" s="84"/>
      <c r="B777" s="84"/>
      <c r="C777" s="84"/>
      <c r="D777" s="84"/>
      <c r="E777" s="84"/>
      <c r="F777" s="84"/>
      <c r="G777" s="84"/>
      <c r="H777" s="84"/>
      <c r="I777" s="84"/>
      <c r="J777" s="84"/>
      <c r="K777" s="84"/>
      <c r="L777" s="84"/>
      <c r="M777" s="84"/>
      <c r="N777" s="84"/>
      <c r="O777" s="84"/>
      <c r="P777" s="84"/>
      <c r="Q777" s="84"/>
      <c r="R777" s="84"/>
      <c r="S777" s="84"/>
      <c r="T777" s="84"/>
      <c r="U777" s="84"/>
      <c r="V777" s="84"/>
      <c r="W777" s="84"/>
      <c r="X777" s="84"/>
      <c r="Y777" s="84"/>
      <c r="Z777" s="84"/>
      <c r="AA777" s="84"/>
      <c r="AB777" s="84"/>
      <c r="AC777" s="84"/>
      <c r="AD777" s="84"/>
    </row>
    <row r="778" spans="1:30" ht="15.75" customHeight="1">
      <c r="A778" s="84"/>
      <c r="B778" s="84"/>
      <c r="C778" s="84"/>
      <c r="D778" s="84"/>
      <c r="E778" s="84"/>
      <c r="F778" s="84"/>
      <c r="G778" s="84"/>
      <c r="H778" s="84"/>
      <c r="I778" s="84"/>
      <c r="J778" s="84"/>
      <c r="K778" s="84"/>
      <c r="L778" s="84"/>
      <c r="M778" s="84"/>
      <c r="N778" s="84"/>
      <c r="O778" s="84"/>
      <c r="P778" s="84"/>
      <c r="Q778" s="84"/>
      <c r="R778" s="84"/>
      <c r="S778" s="84"/>
      <c r="T778" s="84"/>
      <c r="U778" s="84"/>
      <c r="V778" s="84"/>
      <c r="W778" s="84"/>
      <c r="X778" s="84"/>
      <c r="Y778" s="84"/>
      <c r="Z778" s="84"/>
      <c r="AA778" s="84"/>
      <c r="AB778" s="84"/>
      <c r="AC778" s="84"/>
      <c r="AD778" s="84"/>
    </row>
    <row r="779" spans="1:30" ht="15.75" customHeight="1">
      <c r="A779" s="84"/>
      <c r="B779" s="84"/>
      <c r="C779" s="84"/>
      <c r="D779" s="84"/>
      <c r="E779" s="84"/>
      <c r="F779" s="84"/>
      <c r="G779" s="84"/>
      <c r="H779" s="84"/>
      <c r="I779" s="84"/>
      <c r="J779" s="84"/>
      <c r="K779" s="84"/>
      <c r="L779" s="84"/>
      <c r="M779" s="84"/>
      <c r="N779" s="84"/>
      <c r="O779" s="84"/>
      <c r="P779" s="84"/>
      <c r="Q779" s="84"/>
      <c r="R779" s="84"/>
      <c r="S779" s="84"/>
      <c r="T779" s="84"/>
      <c r="U779" s="84"/>
      <c r="V779" s="84"/>
      <c r="W779" s="84"/>
      <c r="X779" s="84"/>
      <c r="Y779" s="84"/>
      <c r="Z779" s="84"/>
      <c r="AA779" s="84"/>
      <c r="AB779" s="84"/>
      <c r="AC779" s="84"/>
      <c r="AD779" s="84"/>
    </row>
    <row r="780" spans="1:30" ht="15.75" customHeight="1">
      <c r="A780" s="84"/>
      <c r="B780" s="84"/>
      <c r="C780" s="84"/>
      <c r="D780" s="84"/>
      <c r="E780" s="84"/>
      <c r="F780" s="84"/>
      <c r="G780" s="84"/>
      <c r="H780" s="84"/>
      <c r="I780" s="84"/>
      <c r="J780" s="84"/>
      <c r="K780" s="84"/>
      <c r="L780" s="84"/>
      <c r="M780" s="84"/>
      <c r="N780" s="84"/>
      <c r="O780" s="84"/>
      <c r="P780" s="84"/>
      <c r="Q780" s="84"/>
      <c r="R780" s="84"/>
      <c r="S780" s="84"/>
      <c r="T780" s="84"/>
      <c r="U780" s="84"/>
      <c r="V780" s="84"/>
      <c r="W780" s="84"/>
      <c r="X780" s="84"/>
      <c r="Y780" s="84"/>
      <c r="Z780" s="84"/>
      <c r="AA780" s="84"/>
      <c r="AB780" s="84"/>
      <c r="AC780" s="84"/>
      <c r="AD780" s="84"/>
    </row>
    <row r="781" spans="1:30" ht="15.75" customHeight="1">
      <c r="A781" s="84"/>
      <c r="B781" s="84"/>
      <c r="C781" s="84"/>
      <c r="D781" s="84"/>
      <c r="E781" s="84"/>
      <c r="F781" s="84"/>
      <c r="G781" s="84"/>
      <c r="H781" s="84"/>
      <c r="I781" s="84"/>
      <c r="J781" s="84"/>
      <c r="K781" s="84"/>
      <c r="L781" s="84"/>
      <c r="M781" s="84"/>
      <c r="N781" s="84"/>
      <c r="O781" s="84"/>
      <c r="P781" s="84"/>
      <c r="Q781" s="84"/>
      <c r="R781" s="84"/>
      <c r="S781" s="84"/>
      <c r="T781" s="84"/>
      <c r="U781" s="84"/>
      <c r="V781" s="84"/>
      <c r="W781" s="84"/>
      <c r="X781" s="84"/>
      <c r="Y781" s="84"/>
      <c r="Z781" s="84"/>
      <c r="AA781" s="84"/>
      <c r="AB781" s="84"/>
      <c r="AC781" s="84"/>
      <c r="AD781" s="84"/>
    </row>
    <row r="782" spans="1:30" ht="15.75" customHeight="1">
      <c r="A782" s="84"/>
      <c r="B782" s="84"/>
      <c r="C782" s="84"/>
      <c r="D782" s="84"/>
      <c r="E782" s="84"/>
      <c r="F782" s="84"/>
      <c r="G782" s="84"/>
      <c r="H782" s="84"/>
      <c r="I782" s="84"/>
      <c r="J782" s="84"/>
      <c r="K782" s="84"/>
      <c r="L782" s="84"/>
      <c r="M782" s="84"/>
      <c r="N782" s="84"/>
      <c r="O782" s="84"/>
      <c r="P782" s="84"/>
      <c r="Q782" s="84"/>
      <c r="R782" s="84"/>
      <c r="S782" s="84"/>
      <c r="T782" s="84"/>
      <c r="U782" s="84"/>
      <c r="V782" s="84"/>
      <c r="W782" s="84"/>
      <c r="X782" s="84"/>
      <c r="Y782" s="84"/>
      <c r="Z782" s="84"/>
      <c r="AA782" s="84"/>
      <c r="AB782" s="84"/>
      <c r="AC782" s="84"/>
      <c r="AD782" s="84"/>
    </row>
    <row r="783" spans="1:30" ht="15.75" customHeight="1">
      <c r="A783" s="84"/>
      <c r="B783" s="84"/>
      <c r="C783" s="84"/>
      <c r="D783" s="84"/>
      <c r="E783" s="84"/>
      <c r="F783" s="84"/>
      <c r="G783" s="84"/>
      <c r="H783" s="84"/>
      <c r="I783" s="84"/>
      <c r="J783" s="84"/>
      <c r="K783" s="84"/>
      <c r="L783" s="84"/>
      <c r="M783" s="84"/>
      <c r="N783" s="84"/>
      <c r="O783" s="84"/>
      <c r="P783" s="84"/>
      <c r="Q783" s="84"/>
      <c r="R783" s="84"/>
      <c r="S783" s="84"/>
      <c r="T783" s="84"/>
      <c r="U783" s="84"/>
      <c r="V783" s="84"/>
      <c r="W783" s="84"/>
      <c r="X783" s="84"/>
      <c r="Y783" s="84"/>
      <c r="Z783" s="84"/>
      <c r="AA783" s="84"/>
      <c r="AB783" s="84"/>
      <c r="AC783" s="84"/>
      <c r="AD783" s="84"/>
    </row>
    <row r="784" spans="1:30" ht="15.75" customHeight="1">
      <c r="A784" s="84"/>
      <c r="B784" s="84"/>
      <c r="C784" s="84"/>
      <c r="D784" s="84"/>
      <c r="E784" s="84"/>
      <c r="F784" s="84"/>
      <c r="G784" s="84"/>
      <c r="H784" s="84"/>
      <c r="I784" s="84"/>
      <c r="J784" s="84"/>
      <c r="K784" s="84"/>
      <c r="L784" s="84"/>
      <c r="M784" s="84"/>
      <c r="N784" s="84"/>
      <c r="O784" s="84"/>
      <c r="P784" s="84"/>
      <c r="Q784" s="84"/>
      <c r="R784" s="84"/>
      <c r="S784" s="84"/>
      <c r="T784" s="84"/>
      <c r="U784" s="84"/>
      <c r="V784" s="84"/>
      <c r="W784" s="84"/>
      <c r="X784" s="84"/>
      <c r="Y784" s="84"/>
      <c r="Z784" s="84"/>
      <c r="AA784" s="84"/>
      <c r="AB784" s="84"/>
      <c r="AC784" s="84"/>
      <c r="AD784" s="84"/>
    </row>
    <row r="785" spans="1:30" ht="15.75" customHeight="1">
      <c r="A785" s="84"/>
      <c r="B785" s="84"/>
      <c r="C785" s="84"/>
      <c r="D785" s="84"/>
      <c r="E785" s="84"/>
      <c r="F785" s="84"/>
      <c r="G785" s="84"/>
      <c r="H785" s="84"/>
      <c r="I785" s="84"/>
      <c r="J785" s="84"/>
      <c r="K785" s="84"/>
      <c r="L785" s="84"/>
      <c r="M785" s="84"/>
      <c r="N785" s="84"/>
      <c r="O785" s="84"/>
      <c r="P785" s="84"/>
      <c r="Q785" s="84"/>
      <c r="R785" s="84"/>
      <c r="S785" s="84"/>
      <c r="T785" s="84"/>
      <c r="U785" s="84"/>
      <c r="V785" s="84"/>
      <c r="W785" s="84"/>
      <c r="X785" s="84"/>
      <c r="Y785" s="84"/>
      <c r="Z785" s="84"/>
      <c r="AA785" s="84"/>
      <c r="AB785" s="84"/>
      <c r="AC785" s="84"/>
      <c r="AD785" s="84"/>
    </row>
    <row r="786" spans="1:30" ht="15.75" customHeight="1">
      <c r="A786" s="84"/>
      <c r="B786" s="84"/>
      <c r="C786" s="84"/>
      <c r="D786" s="84"/>
      <c r="E786" s="84"/>
      <c r="F786" s="84"/>
      <c r="G786" s="84"/>
      <c r="H786" s="84"/>
      <c r="I786" s="84"/>
      <c r="J786" s="84"/>
      <c r="K786" s="84"/>
      <c r="L786" s="84"/>
      <c r="M786" s="84"/>
      <c r="N786" s="84"/>
      <c r="O786" s="84"/>
      <c r="P786" s="84"/>
      <c r="Q786" s="84"/>
      <c r="R786" s="84"/>
      <c r="S786" s="84"/>
      <c r="T786" s="84"/>
      <c r="U786" s="84"/>
      <c r="V786" s="84"/>
      <c r="W786" s="84"/>
      <c r="X786" s="84"/>
      <c r="Y786" s="84"/>
      <c r="Z786" s="84"/>
      <c r="AA786" s="84"/>
      <c r="AB786" s="84"/>
      <c r="AC786" s="84"/>
      <c r="AD786" s="84"/>
    </row>
    <row r="787" spans="1:30" ht="15.75" customHeight="1">
      <c r="A787" s="84"/>
      <c r="B787" s="84"/>
      <c r="C787" s="84"/>
      <c r="D787" s="84"/>
      <c r="E787" s="84"/>
      <c r="F787" s="84"/>
      <c r="G787" s="84"/>
      <c r="H787" s="84"/>
      <c r="I787" s="84"/>
      <c r="J787" s="84"/>
      <c r="K787" s="84"/>
      <c r="L787" s="84"/>
      <c r="M787" s="84"/>
      <c r="N787" s="84"/>
      <c r="O787" s="84"/>
      <c r="P787" s="84"/>
      <c r="Q787" s="84"/>
      <c r="R787" s="84"/>
      <c r="S787" s="84"/>
      <c r="T787" s="84"/>
      <c r="U787" s="84"/>
      <c r="V787" s="84"/>
      <c r="W787" s="84"/>
      <c r="X787" s="84"/>
      <c r="Y787" s="84"/>
      <c r="Z787" s="84"/>
      <c r="AA787" s="84"/>
      <c r="AB787" s="84"/>
      <c r="AC787" s="84"/>
      <c r="AD787" s="84"/>
    </row>
    <row r="788" spans="1:30" ht="15.75" customHeight="1">
      <c r="A788" s="84"/>
      <c r="B788" s="84"/>
      <c r="C788" s="84"/>
      <c r="D788" s="84"/>
      <c r="E788" s="84"/>
      <c r="F788" s="84"/>
      <c r="G788" s="84"/>
      <c r="H788" s="84"/>
      <c r="I788" s="84"/>
      <c r="J788" s="84"/>
      <c r="K788" s="84"/>
      <c r="L788" s="84"/>
      <c r="M788" s="84"/>
      <c r="N788" s="84"/>
      <c r="O788" s="84"/>
      <c r="P788" s="84"/>
      <c r="Q788" s="84"/>
      <c r="R788" s="84"/>
      <c r="S788" s="84"/>
      <c r="T788" s="84"/>
      <c r="U788" s="84"/>
      <c r="V788" s="84"/>
      <c r="W788" s="84"/>
      <c r="X788" s="84"/>
      <c r="Y788" s="84"/>
      <c r="Z788" s="84"/>
      <c r="AA788" s="84"/>
      <c r="AB788" s="84"/>
      <c r="AC788" s="84"/>
      <c r="AD788" s="84"/>
    </row>
    <row r="789" spans="1:30" ht="15.75" customHeight="1">
      <c r="A789" s="84"/>
      <c r="B789" s="84"/>
      <c r="C789" s="84"/>
      <c r="D789" s="84"/>
      <c r="E789" s="84"/>
      <c r="F789" s="84"/>
      <c r="G789" s="84"/>
      <c r="H789" s="84"/>
      <c r="I789" s="84"/>
      <c r="J789" s="84"/>
      <c r="K789" s="84"/>
      <c r="L789" s="84"/>
      <c r="M789" s="84"/>
      <c r="N789" s="84"/>
      <c r="O789" s="84"/>
      <c r="P789" s="84"/>
      <c r="Q789" s="84"/>
      <c r="R789" s="84"/>
      <c r="S789" s="84"/>
      <c r="T789" s="84"/>
      <c r="U789" s="84"/>
      <c r="V789" s="84"/>
      <c r="W789" s="84"/>
      <c r="X789" s="84"/>
      <c r="Y789" s="84"/>
      <c r="Z789" s="84"/>
      <c r="AA789" s="84"/>
      <c r="AB789" s="84"/>
      <c r="AC789" s="84"/>
      <c r="AD789" s="84"/>
    </row>
    <row r="790" spans="1:30" ht="15.75" customHeight="1">
      <c r="A790" s="84"/>
      <c r="B790" s="84"/>
      <c r="C790" s="84"/>
      <c r="D790" s="84"/>
      <c r="E790" s="84"/>
      <c r="F790" s="84"/>
      <c r="G790" s="84"/>
      <c r="H790" s="84"/>
      <c r="I790" s="84"/>
      <c r="J790" s="84"/>
      <c r="K790" s="84"/>
      <c r="L790" s="84"/>
      <c r="M790" s="84"/>
      <c r="N790" s="84"/>
      <c r="O790" s="84"/>
      <c r="P790" s="84"/>
      <c r="Q790" s="84"/>
      <c r="R790" s="84"/>
      <c r="S790" s="84"/>
      <c r="T790" s="84"/>
      <c r="U790" s="84"/>
      <c r="V790" s="84"/>
      <c r="W790" s="84"/>
      <c r="X790" s="84"/>
      <c r="Y790" s="84"/>
      <c r="Z790" s="84"/>
      <c r="AA790" s="84"/>
      <c r="AB790" s="84"/>
      <c r="AC790" s="84"/>
      <c r="AD790" s="84"/>
    </row>
    <row r="791" spans="1:30" ht="15.75" customHeight="1">
      <c r="A791" s="84"/>
      <c r="B791" s="84"/>
      <c r="C791" s="84"/>
      <c r="D791" s="84"/>
      <c r="E791" s="84"/>
      <c r="F791" s="84"/>
      <c r="G791" s="84"/>
      <c r="H791" s="84"/>
      <c r="I791" s="84"/>
      <c r="J791" s="84"/>
      <c r="K791" s="84"/>
      <c r="L791" s="84"/>
      <c r="M791" s="84"/>
      <c r="N791" s="84"/>
      <c r="O791" s="84"/>
      <c r="P791" s="84"/>
      <c r="Q791" s="84"/>
      <c r="R791" s="84"/>
      <c r="S791" s="84"/>
      <c r="T791" s="84"/>
      <c r="U791" s="84"/>
      <c r="V791" s="84"/>
      <c r="W791" s="84"/>
      <c r="X791" s="84"/>
      <c r="Y791" s="84"/>
      <c r="Z791" s="84"/>
      <c r="AA791" s="84"/>
      <c r="AB791" s="84"/>
      <c r="AC791" s="84"/>
      <c r="AD791" s="84"/>
    </row>
    <row r="792" spans="1:30" ht="15.75" customHeight="1">
      <c r="A792" s="84"/>
      <c r="B792" s="84"/>
      <c r="C792" s="84"/>
      <c r="D792" s="84"/>
      <c r="E792" s="84"/>
      <c r="F792" s="84"/>
      <c r="G792" s="84"/>
      <c r="H792" s="84"/>
      <c r="I792" s="84"/>
      <c r="J792" s="84"/>
      <c r="K792" s="84"/>
      <c r="L792" s="84"/>
      <c r="M792" s="84"/>
      <c r="N792" s="84"/>
      <c r="O792" s="84"/>
      <c r="P792" s="84"/>
      <c r="Q792" s="84"/>
      <c r="R792" s="84"/>
      <c r="S792" s="84"/>
      <c r="T792" s="84"/>
      <c r="U792" s="84"/>
      <c r="V792" s="84"/>
      <c r="W792" s="84"/>
      <c r="X792" s="84"/>
      <c r="Y792" s="84"/>
      <c r="Z792" s="84"/>
      <c r="AA792" s="84"/>
      <c r="AB792" s="84"/>
      <c r="AC792" s="84"/>
      <c r="AD792" s="84"/>
    </row>
    <row r="793" spans="1:30" ht="15.75" customHeight="1">
      <c r="A793" s="84"/>
      <c r="B793" s="84"/>
      <c r="C793" s="84"/>
      <c r="D793" s="84"/>
      <c r="E793" s="84"/>
      <c r="F793" s="84"/>
      <c r="G793" s="84"/>
      <c r="H793" s="84"/>
      <c r="I793" s="84"/>
      <c r="J793" s="84"/>
      <c r="K793" s="84"/>
      <c r="L793" s="84"/>
      <c r="M793" s="84"/>
      <c r="N793" s="84"/>
      <c r="O793" s="84"/>
      <c r="P793" s="84"/>
      <c r="Q793" s="84"/>
      <c r="R793" s="84"/>
      <c r="S793" s="84"/>
      <c r="T793" s="84"/>
      <c r="U793" s="84"/>
      <c r="V793" s="84"/>
      <c r="W793" s="84"/>
      <c r="X793" s="84"/>
      <c r="Y793" s="84"/>
      <c r="Z793" s="84"/>
      <c r="AA793" s="84"/>
      <c r="AB793" s="84"/>
      <c r="AC793" s="84"/>
      <c r="AD793" s="84"/>
    </row>
    <row r="794" spans="1:30" ht="15.75" customHeight="1">
      <c r="A794" s="84"/>
      <c r="B794" s="84"/>
      <c r="C794" s="84"/>
      <c r="D794" s="84"/>
      <c r="E794" s="84"/>
      <c r="F794" s="84"/>
      <c r="G794" s="84"/>
      <c r="H794" s="84"/>
      <c r="I794" s="84"/>
      <c r="J794" s="84"/>
      <c r="K794" s="84"/>
      <c r="L794" s="84"/>
      <c r="M794" s="84"/>
      <c r="N794" s="84"/>
      <c r="O794" s="84"/>
      <c r="P794" s="84"/>
      <c r="Q794" s="84"/>
      <c r="R794" s="84"/>
      <c r="S794" s="84"/>
      <c r="T794" s="84"/>
      <c r="U794" s="84"/>
      <c r="V794" s="84"/>
      <c r="W794" s="84"/>
      <c r="X794" s="84"/>
      <c r="Y794" s="84"/>
      <c r="Z794" s="84"/>
      <c r="AA794" s="84"/>
      <c r="AB794" s="84"/>
      <c r="AC794" s="84"/>
      <c r="AD794" s="84"/>
    </row>
    <row r="795" spans="1:30" ht="15.75" customHeight="1">
      <c r="A795" s="84"/>
      <c r="B795" s="84"/>
      <c r="C795" s="84"/>
      <c r="D795" s="84"/>
      <c r="E795" s="84"/>
      <c r="F795" s="84"/>
      <c r="G795" s="84"/>
      <c r="H795" s="84"/>
      <c r="I795" s="84"/>
      <c r="J795" s="84"/>
      <c r="K795" s="84"/>
      <c r="L795" s="84"/>
      <c r="M795" s="84"/>
      <c r="N795" s="84"/>
      <c r="O795" s="84"/>
      <c r="P795" s="84"/>
      <c r="Q795" s="84"/>
      <c r="R795" s="84"/>
      <c r="S795" s="84"/>
      <c r="T795" s="84"/>
      <c r="U795" s="84"/>
      <c r="V795" s="84"/>
      <c r="W795" s="84"/>
      <c r="X795" s="84"/>
      <c r="Y795" s="84"/>
      <c r="Z795" s="84"/>
      <c r="AA795" s="84"/>
      <c r="AB795" s="84"/>
      <c r="AC795" s="84"/>
      <c r="AD795" s="84"/>
    </row>
    <row r="796" spans="1:30" ht="15.75" customHeight="1">
      <c r="A796" s="84"/>
      <c r="B796" s="84"/>
      <c r="C796" s="84"/>
      <c r="D796" s="84"/>
      <c r="E796" s="84"/>
      <c r="F796" s="84"/>
      <c r="G796" s="84"/>
      <c r="H796" s="84"/>
      <c r="I796" s="84"/>
      <c r="J796" s="84"/>
      <c r="K796" s="84"/>
      <c r="L796" s="84"/>
      <c r="M796" s="84"/>
      <c r="N796" s="84"/>
      <c r="O796" s="84"/>
      <c r="P796" s="84"/>
      <c r="Q796" s="84"/>
      <c r="R796" s="84"/>
      <c r="S796" s="84"/>
      <c r="T796" s="84"/>
      <c r="U796" s="84"/>
      <c r="V796" s="84"/>
      <c r="W796" s="84"/>
      <c r="X796" s="84"/>
      <c r="Y796" s="84"/>
      <c r="Z796" s="84"/>
      <c r="AA796" s="84"/>
      <c r="AB796" s="84"/>
      <c r="AC796" s="84"/>
      <c r="AD796" s="84"/>
    </row>
    <row r="797" spans="1:30" ht="15.75" customHeight="1">
      <c r="A797" s="84"/>
      <c r="B797" s="84"/>
      <c r="C797" s="84"/>
      <c r="D797" s="84"/>
      <c r="E797" s="84"/>
      <c r="F797" s="84"/>
      <c r="G797" s="84"/>
      <c r="H797" s="84"/>
      <c r="I797" s="84"/>
      <c r="J797" s="84"/>
      <c r="K797" s="84"/>
      <c r="L797" s="84"/>
      <c r="M797" s="84"/>
      <c r="N797" s="84"/>
      <c r="O797" s="84"/>
      <c r="P797" s="84"/>
      <c r="Q797" s="84"/>
      <c r="R797" s="84"/>
      <c r="S797" s="84"/>
      <c r="T797" s="84"/>
      <c r="U797" s="84"/>
      <c r="V797" s="84"/>
      <c r="W797" s="84"/>
      <c r="X797" s="84"/>
      <c r="Y797" s="84"/>
      <c r="Z797" s="84"/>
      <c r="AA797" s="84"/>
      <c r="AB797" s="84"/>
      <c r="AC797" s="84"/>
      <c r="AD797" s="84"/>
    </row>
    <row r="798" spans="1:30" ht="15.75" customHeight="1">
      <c r="A798" s="84"/>
      <c r="B798" s="84"/>
      <c r="C798" s="84"/>
      <c r="D798" s="84"/>
      <c r="E798" s="84"/>
      <c r="F798" s="84"/>
      <c r="G798" s="84"/>
      <c r="H798" s="84"/>
      <c r="I798" s="84"/>
      <c r="J798" s="84"/>
      <c r="K798" s="84"/>
      <c r="L798" s="84"/>
      <c r="M798" s="84"/>
      <c r="N798" s="84"/>
      <c r="O798" s="84"/>
      <c r="P798" s="84"/>
      <c r="Q798" s="84"/>
      <c r="R798" s="84"/>
      <c r="S798" s="84"/>
      <c r="T798" s="84"/>
      <c r="U798" s="84"/>
      <c r="V798" s="84"/>
      <c r="W798" s="84"/>
      <c r="X798" s="84"/>
      <c r="Y798" s="84"/>
      <c r="Z798" s="84"/>
      <c r="AA798" s="84"/>
      <c r="AB798" s="84"/>
      <c r="AC798" s="84"/>
      <c r="AD798" s="84"/>
    </row>
    <row r="799" spans="1:30" ht="15.75" customHeight="1">
      <c r="A799" s="84"/>
      <c r="B799" s="84"/>
      <c r="C799" s="84"/>
      <c r="D799" s="84"/>
      <c r="E799" s="84"/>
      <c r="F799" s="84"/>
      <c r="G799" s="84"/>
      <c r="H799" s="84"/>
      <c r="I799" s="84"/>
      <c r="J799" s="84"/>
      <c r="K799" s="84"/>
      <c r="L799" s="84"/>
      <c r="M799" s="84"/>
      <c r="N799" s="84"/>
      <c r="O799" s="84"/>
      <c r="P799" s="84"/>
      <c r="Q799" s="84"/>
      <c r="R799" s="84"/>
      <c r="S799" s="84"/>
      <c r="T799" s="84"/>
      <c r="U799" s="84"/>
      <c r="V799" s="84"/>
      <c r="W799" s="84"/>
      <c r="X799" s="84"/>
      <c r="Y799" s="84"/>
      <c r="Z799" s="84"/>
      <c r="AA799" s="84"/>
      <c r="AB799" s="84"/>
      <c r="AC799" s="84"/>
      <c r="AD799" s="84"/>
    </row>
    <row r="800" spans="1:30" ht="15.75" customHeight="1">
      <c r="A800" s="84"/>
      <c r="B800" s="84"/>
      <c r="C800" s="84"/>
      <c r="D800" s="84"/>
      <c r="E800" s="84"/>
      <c r="F800" s="84"/>
      <c r="G800" s="84"/>
      <c r="H800" s="84"/>
      <c r="I800" s="84"/>
      <c r="J800" s="84"/>
      <c r="K800" s="84"/>
      <c r="L800" s="84"/>
      <c r="M800" s="84"/>
      <c r="N800" s="84"/>
      <c r="O800" s="84"/>
      <c r="P800" s="84"/>
      <c r="Q800" s="84"/>
      <c r="R800" s="84"/>
      <c r="S800" s="84"/>
      <c r="T800" s="84"/>
      <c r="U800" s="84"/>
      <c r="V800" s="84"/>
      <c r="W800" s="84"/>
      <c r="X800" s="84"/>
      <c r="Y800" s="84"/>
      <c r="Z800" s="84"/>
      <c r="AA800" s="84"/>
      <c r="AB800" s="84"/>
      <c r="AC800" s="84"/>
      <c r="AD800" s="84"/>
    </row>
    <row r="801" spans="1:30" ht="15.75" customHeight="1">
      <c r="A801" s="84"/>
      <c r="B801" s="84"/>
      <c r="C801" s="84"/>
      <c r="D801" s="84"/>
      <c r="E801" s="84"/>
      <c r="F801" s="84"/>
      <c r="G801" s="84"/>
      <c r="H801" s="84"/>
      <c r="I801" s="84"/>
      <c r="J801" s="84"/>
      <c r="K801" s="84"/>
      <c r="L801" s="84"/>
      <c r="M801" s="84"/>
      <c r="N801" s="84"/>
      <c r="O801" s="84"/>
      <c r="P801" s="84"/>
      <c r="Q801" s="84"/>
      <c r="R801" s="84"/>
      <c r="S801" s="84"/>
      <c r="T801" s="84"/>
      <c r="U801" s="84"/>
      <c r="V801" s="84"/>
      <c r="W801" s="84"/>
      <c r="X801" s="84"/>
      <c r="Y801" s="84"/>
      <c r="Z801" s="84"/>
      <c r="AA801" s="84"/>
      <c r="AB801" s="84"/>
      <c r="AC801" s="84"/>
      <c r="AD801" s="84"/>
    </row>
    <row r="802" spans="1:30" ht="15.75" customHeight="1">
      <c r="A802" s="84"/>
      <c r="B802" s="84"/>
      <c r="C802" s="84"/>
      <c r="D802" s="84"/>
      <c r="E802" s="84"/>
      <c r="F802" s="84"/>
      <c r="G802" s="84"/>
      <c r="H802" s="84"/>
      <c r="I802" s="84"/>
      <c r="J802" s="84"/>
      <c r="K802" s="84"/>
      <c r="L802" s="84"/>
      <c r="M802" s="84"/>
      <c r="N802" s="84"/>
      <c r="O802" s="84"/>
      <c r="P802" s="84"/>
      <c r="Q802" s="84"/>
      <c r="R802" s="84"/>
      <c r="S802" s="84"/>
      <c r="T802" s="84"/>
      <c r="U802" s="84"/>
      <c r="V802" s="84"/>
      <c r="W802" s="84"/>
      <c r="X802" s="84"/>
      <c r="Y802" s="84"/>
      <c r="Z802" s="84"/>
      <c r="AA802" s="84"/>
      <c r="AB802" s="84"/>
      <c r="AC802" s="84"/>
      <c r="AD802" s="84"/>
    </row>
    <row r="803" spans="1:30" ht="15.75" customHeight="1">
      <c r="A803" s="84"/>
      <c r="B803" s="84"/>
      <c r="C803" s="84"/>
      <c r="D803" s="84"/>
      <c r="E803" s="84"/>
      <c r="F803" s="84"/>
      <c r="G803" s="84"/>
      <c r="H803" s="84"/>
      <c r="I803" s="84"/>
      <c r="J803" s="84"/>
      <c r="K803" s="84"/>
      <c r="L803" s="84"/>
      <c r="M803" s="84"/>
      <c r="N803" s="84"/>
      <c r="O803" s="84"/>
      <c r="P803" s="84"/>
      <c r="Q803" s="84"/>
      <c r="R803" s="84"/>
      <c r="S803" s="84"/>
      <c r="T803" s="84"/>
      <c r="U803" s="84"/>
      <c r="V803" s="84"/>
      <c r="W803" s="84"/>
      <c r="X803" s="84"/>
      <c r="Y803" s="84"/>
      <c r="Z803" s="84"/>
      <c r="AA803" s="84"/>
      <c r="AB803" s="84"/>
      <c r="AC803" s="84"/>
      <c r="AD803" s="84"/>
    </row>
    <row r="804" spans="1:30" ht="15.75" customHeight="1">
      <c r="A804" s="84"/>
      <c r="B804" s="84"/>
      <c r="C804" s="84"/>
      <c r="D804" s="84"/>
      <c r="E804" s="84"/>
      <c r="F804" s="84"/>
      <c r="G804" s="84"/>
      <c r="H804" s="84"/>
      <c r="I804" s="84"/>
      <c r="J804" s="84"/>
      <c r="K804" s="84"/>
      <c r="L804" s="84"/>
      <c r="M804" s="84"/>
      <c r="N804" s="84"/>
      <c r="O804" s="84"/>
      <c r="P804" s="84"/>
      <c r="Q804" s="84"/>
      <c r="R804" s="84"/>
      <c r="S804" s="84"/>
      <c r="T804" s="84"/>
      <c r="U804" s="84"/>
      <c r="V804" s="84"/>
      <c r="W804" s="84"/>
      <c r="X804" s="84"/>
      <c r="Y804" s="84"/>
      <c r="Z804" s="84"/>
      <c r="AA804" s="84"/>
      <c r="AB804" s="84"/>
      <c r="AC804" s="84"/>
      <c r="AD804" s="84"/>
    </row>
    <row r="805" spans="1:30" ht="15.75" customHeight="1">
      <c r="A805" s="84"/>
      <c r="B805" s="84"/>
      <c r="C805" s="84"/>
      <c r="D805" s="84"/>
      <c r="E805" s="84"/>
      <c r="F805" s="84"/>
      <c r="G805" s="84"/>
      <c r="H805" s="84"/>
      <c r="I805" s="84"/>
      <c r="J805" s="84"/>
      <c r="K805" s="84"/>
      <c r="L805" s="84"/>
      <c r="M805" s="84"/>
      <c r="N805" s="84"/>
      <c r="O805" s="84"/>
      <c r="P805" s="84"/>
      <c r="Q805" s="84"/>
      <c r="R805" s="84"/>
      <c r="S805" s="84"/>
      <c r="T805" s="84"/>
      <c r="U805" s="84"/>
      <c r="V805" s="84"/>
      <c r="W805" s="84"/>
      <c r="X805" s="84"/>
      <c r="Y805" s="84"/>
      <c r="Z805" s="84"/>
      <c r="AA805" s="84"/>
      <c r="AB805" s="84"/>
      <c r="AC805" s="84"/>
      <c r="AD805" s="84"/>
    </row>
    <row r="806" spans="1:30" ht="15.75" customHeight="1">
      <c r="A806" s="84"/>
      <c r="B806" s="84"/>
      <c r="C806" s="84"/>
      <c r="D806" s="84"/>
      <c r="E806" s="84"/>
      <c r="F806" s="84"/>
      <c r="G806" s="84"/>
      <c r="H806" s="84"/>
      <c r="I806" s="84"/>
      <c r="J806" s="84"/>
      <c r="K806" s="84"/>
      <c r="L806" s="84"/>
      <c r="M806" s="84"/>
      <c r="N806" s="84"/>
      <c r="O806" s="84"/>
      <c r="P806" s="84"/>
      <c r="Q806" s="84"/>
      <c r="R806" s="84"/>
      <c r="S806" s="84"/>
      <c r="T806" s="84"/>
      <c r="U806" s="84"/>
      <c r="V806" s="84"/>
      <c r="W806" s="84"/>
      <c r="X806" s="84"/>
      <c r="Y806" s="84"/>
      <c r="Z806" s="84"/>
      <c r="AA806" s="84"/>
      <c r="AB806" s="84"/>
      <c r="AC806" s="84"/>
      <c r="AD806" s="84"/>
    </row>
    <row r="807" spans="1:30" ht="15.75" customHeight="1">
      <c r="A807" s="84"/>
      <c r="B807" s="84"/>
      <c r="C807" s="84"/>
      <c r="D807" s="84"/>
      <c r="E807" s="84"/>
      <c r="F807" s="84"/>
      <c r="G807" s="84"/>
      <c r="H807" s="84"/>
      <c r="I807" s="84"/>
      <c r="J807" s="84"/>
      <c r="K807" s="84"/>
      <c r="L807" s="84"/>
      <c r="M807" s="84"/>
      <c r="N807" s="84"/>
      <c r="O807" s="84"/>
      <c r="P807" s="84"/>
      <c r="Q807" s="84"/>
      <c r="R807" s="84"/>
      <c r="S807" s="84"/>
      <c r="T807" s="84"/>
      <c r="U807" s="84"/>
      <c r="V807" s="84"/>
      <c r="W807" s="84"/>
      <c r="X807" s="84"/>
      <c r="Y807" s="84"/>
      <c r="Z807" s="84"/>
      <c r="AA807" s="84"/>
      <c r="AB807" s="84"/>
      <c r="AC807" s="84"/>
      <c r="AD807" s="84"/>
    </row>
    <row r="808" spans="1:30" ht="15.75" customHeight="1">
      <c r="A808" s="84"/>
      <c r="B808" s="84"/>
      <c r="C808" s="84"/>
      <c r="D808" s="84"/>
      <c r="E808" s="84"/>
      <c r="F808" s="84"/>
      <c r="G808" s="84"/>
      <c r="H808" s="84"/>
      <c r="I808" s="84"/>
      <c r="J808" s="84"/>
      <c r="K808" s="84"/>
      <c r="L808" s="84"/>
      <c r="M808" s="84"/>
      <c r="N808" s="84"/>
      <c r="O808" s="84"/>
      <c r="P808" s="84"/>
      <c r="Q808" s="84"/>
      <c r="R808" s="84"/>
      <c r="S808" s="84"/>
      <c r="T808" s="84"/>
      <c r="U808" s="84"/>
      <c r="V808" s="84"/>
      <c r="W808" s="84"/>
      <c r="X808" s="84"/>
      <c r="Y808" s="84"/>
      <c r="Z808" s="84"/>
      <c r="AA808" s="84"/>
      <c r="AB808" s="84"/>
      <c r="AC808" s="84"/>
      <c r="AD808" s="84"/>
    </row>
    <row r="809" spans="1:30" ht="15.75" customHeight="1">
      <c r="A809" s="84"/>
      <c r="B809" s="84"/>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c r="AA809" s="84"/>
      <c r="AB809" s="84"/>
      <c r="AC809" s="84"/>
      <c r="AD809" s="84"/>
    </row>
    <row r="810" spans="1:30" ht="15.75" customHeight="1">
      <c r="A810" s="84"/>
      <c r="B810" s="84"/>
      <c r="C810" s="84"/>
      <c r="D810" s="84"/>
      <c r="E810" s="84"/>
      <c r="F810" s="84"/>
      <c r="G810" s="84"/>
      <c r="H810" s="84"/>
      <c r="I810" s="84"/>
      <c r="J810" s="84"/>
      <c r="K810" s="84"/>
      <c r="L810" s="84"/>
      <c r="M810" s="84"/>
      <c r="N810" s="84"/>
      <c r="O810" s="84"/>
      <c r="P810" s="84"/>
      <c r="Q810" s="84"/>
      <c r="R810" s="84"/>
      <c r="S810" s="84"/>
      <c r="T810" s="84"/>
      <c r="U810" s="84"/>
      <c r="V810" s="84"/>
      <c r="W810" s="84"/>
      <c r="X810" s="84"/>
      <c r="Y810" s="84"/>
      <c r="Z810" s="84"/>
      <c r="AA810" s="84"/>
      <c r="AB810" s="84"/>
      <c r="AC810" s="84"/>
      <c r="AD810" s="84"/>
    </row>
    <row r="811" spans="1:30" ht="15.75" customHeight="1">
      <c r="A811" s="84"/>
      <c r="B811" s="84"/>
      <c r="C811" s="84"/>
      <c r="D811" s="84"/>
      <c r="E811" s="84"/>
      <c r="F811" s="84"/>
      <c r="G811" s="84"/>
      <c r="H811" s="84"/>
      <c r="I811" s="84"/>
      <c r="J811" s="84"/>
      <c r="K811" s="84"/>
      <c r="L811" s="84"/>
      <c r="M811" s="84"/>
      <c r="N811" s="84"/>
      <c r="O811" s="84"/>
      <c r="P811" s="84"/>
      <c r="Q811" s="84"/>
      <c r="R811" s="84"/>
      <c r="S811" s="84"/>
      <c r="T811" s="84"/>
      <c r="U811" s="84"/>
      <c r="V811" s="84"/>
      <c r="W811" s="84"/>
      <c r="X811" s="84"/>
      <c r="Y811" s="84"/>
      <c r="Z811" s="84"/>
      <c r="AA811" s="84"/>
      <c r="AB811" s="84"/>
      <c r="AC811" s="84"/>
      <c r="AD811" s="84"/>
    </row>
    <row r="812" spans="1:30" ht="15.75" customHeight="1">
      <c r="A812" s="84"/>
      <c r="B812" s="84"/>
      <c r="C812" s="84"/>
      <c r="D812" s="84"/>
      <c r="E812" s="84"/>
      <c r="F812" s="84"/>
      <c r="G812" s="84"/>
      <c r="H812" s="84"/>
      <c r="I812" s="84"/>
      <c r="J812" s="84"/>
      <c r="K812" s="84"/>
      <c r="L812" s="84"/>
      <c r="M812" s="84"/>
      <c r="N812" s="84"/>
      <c r="O812" s="84"/>
      <c r="P812" s="84"/>
      <c r="Q812" s="84"/>
      <c r="R812" s="84"/>
      <c r="S812" s="84"/>
      <c r="T812" s="84"/>
      <c r="U812" s="84"/>
      <c r="V812" s="84"/>
      <c r="W812" s="84"/>
      <c r="X812" s="84"/>
      <c r="Y812" s="84"/>
      <c r="Z812" s="84"/>
      <c r="AA812" s="84"/>
      <c r="AB812" s="84"/>
      <c r="AC812" s="84"/>
      <c r="AD812" s="84"/>
    </row>
    <row r="813" spans="1:30" ht="15.75" customHeight="1">
      <c r="A813" s="84"/>
      <c r="B813" s="84"/>
      <c r="C813" s="84"/>
      <c r="D813" s="84"/>
      <c r="E813" s="84"/>
      <c r="F813" s="84"/>
      <c r="G813" s="84"/>
      <c r="H813" s="84"/>
      <c r="I813" s="84"/>
      <c r="J813" s="84"/>
      <c r="K813" s="84"/>
      <c r="L813" s="84"/>
      <c r="M813" s="84"/>
      <c r="N813" s="84"/>
      <c r="O813" s="84"/>
      <c r="P813" s="84"/>
      <c r="Q813" s="84"/>
      <c r="R813" s="84"/>
      <c r="S813" s="84"/>
      <c r="T813" s="84"/>
      <c r="U813" s="84"/>
      <c r="V813" s="84"/>
      <c r="W813" s="84"/>
      <c r="X813" s="84"/>
      <c r="Y813" s="84"/>
      <c r="Z813" s="84"/>
      <c r="AA813" s="84"/>
      <c r="AB813" s="84"/>
      <c r="AC813" s="84"/>
      <c r="AD813" s="84"/>
    </row>
    <row r="814" spans="1:30" ht="15.75" customHeight="1">
      <c r="A814" s="84"/>
      <c r="B814" s="84"/>
      <c r="C814" s="84"/>
      <c r="D814" s="84"/>
      <c r="E814" s="84"/>
      <c r="F814" s="84"/>
      <c r="G814" s="84"/>
      <c r="H814" s="84"/>
      <c r="I814" s="84"/>
      <c r="J814" s="84"/>
      <c r="K814" s="84"/>
      <c r="L814" s="84"/>
      <c r="M814" s="84"/>
      <c r="N814" s="84"/>
      <c r="O814" s="84"/>
      <c r="P814" s="84"/>
      <c r="Q814" s="84"/>
      <c r="R814" s="84"/>
      <c r="S814" s="84"/>
      <c r="T814" s="84"/>
      <c r="U814" s="84"/>
      <c r="V814" s="84"/>
      <c r="W814" s="84"/>
      <c r="X814" s="84"/>
      <c r="Y814" s="84"/>
      <c r="Z814" s="84"/>
      <c r="AA814" s="84"/>
      <c r="AB814" s="84"/>
      <c r="AC814" s="84"/>
      <c r="AD814" s="84"/>
    </row>
    <row r="815" spans="1:30" ht="15.75" customHeight="1">
      <c r="A815" s="84"/>
      <c r="B815" s="84"/>
      <c r="C815" s="84"/>
      <c r="D815" s="84"/>
      <c r="E815" s="84"/>
      <c r="F815" s="84"/>
      <c r="G815" s="84"/>
      <c r="H815" s="84"/>
      <c r="I815" s="84"/>
      <c r="J815" s="84"/>
      <c r="K815" s="84"/>
      <c r="L815" s="84"/>
      <c r="M815" s="84"/>
      <c r="N815" s="84"/>
      <c r="O815" s="84"/>
      <c r="P815" s="84"/>
      <c r="Q815" s="84"/>
      <c r="R815" s="84"/>
      <c r="S815" s="84"/>
      <c r="T815" s="84"/>
      <c r="U815" s="84"/>
      <c r="V815" s="84"/>
      <c r="W815" s="84"/>
      <c r="X815" s="84"/>
      <c r="Y815" s="84"/>
      <c r="Z815" s="84"/>
      <c r="AA815" s="84"/>
      <c r="AB815" s="84"/>
      <c r="AC815" s="84"/>
      <c r="AD815" s="84"/>
    </row>
    <row r="816" spans="1:30" ht="15.75" customHeight="1">
      <c r="A816" s="84"/>
      <c r="B816" s="84"/>
      <c r="C816" s="84"/>
      <c r="D816" s="84"/>
      <c r="E816" s="84"/>
      <c r="F816" s="84"/>
      <c r="G816" s="84"/>
      <c r="H816" s="84"/>
      <c r="I816" s="84"/>
      <c r="J816" s="84"/>
      <c r="K816" s="84"/>
      <c r="L816" s="84"/>
      <c r="M816" s="84"/>
      <c r="N816" s="84"/>
      <c r="O816" s="84"/>
      <c r="P816" s="84"/>
      <c r="Q816" s="84"/>
      <c r="R816" s="84"/>
      <c r="S816" s="84"/>
      <c r="T816" s="84"/>
      <c r="U816" s="84"/>
      <c r="V816" s="84"/>
      <c r="W816" s="84"/>
      <c r="X816" s="84"/>
      <c r="Y816" s="84"/>
      <c r="Z816" s="84"/>
      <c r="AA816" s="84"/>
      <c r="AB816" s="84"/>
      <c r="AC816" s="84"/>
      <c r="AD816" s="84"/>
    </row>
    <row r="817" spans="1:30" ht="15.75" customHeight="1">
      <c r="A817" s="84"/>
      <c r="B817" s="84"/>
      <c r="C817" s="84"/>
      <c r="D817" s="84"/>
      <c r="E817" s="84"/>
      <c r="F817" s="84"/>
      <c r="G817" s="84"/>
      <c r="H817" s="84"/>
      <c r="I817" s="84"/>
      <c r="J817" s="84"/>
      <c r="K817" s="84"/>
      <c r="L817" s="84"/>
      <c r="M817" s="84"/>
      <c r="N817" s="84"/>
      <c r="O817" s="84"/>
      <c r="P817" s="84"/>
      <c r="Q817" s="84"/>
      <c r="R817" s="84"/>
      <c r="S817" s="84"/>
      <c r="T817" s="84"/>
      <c r="U817" s="84"/>
      <c r="V817" s="84"/>
      <c r="W817" s="84"/>
      <c r="X817" s="84"/>
      <c r="Y817" s="84"/>
      <c r="Z817" s="84"/>
      <c r="AA817" s="84"/>
      <c r="AB817" s="84"/>
      <c r="AC817" s="84"/>
      <c r="AD817" s="84"/>
    </row>
    <row r="818" spans="1:30" ht="15.75" customHeight="1">
      <c r="A818" s="84"/>
      <c r="B818" s="84"/>
      <c r="C818" s="84"/>
      <c r="D818" s="84"/>
      <c r="E818" s="84"/>
      <c r="F818" s="84"/>
      <c r="G818" s="84"/>
      <c r="H818" s="84"/>
      <c r="I818" s="84"/>
      <c r="J818" s="84"/>
      <c r="K818" s="84"/>
      <c r="L818" s="84"/>
      <c r="M818" s="84"/>
      <c r="N818" s="84"/>
      <c r="O818" s="84"/>
      <c r="P818" s="84"/>
      <c r="Q818" s="84"/>
      <c r="R818" s="84"/>
      <c r="S818" s="84"/>
      <c r="T818" s="84"/>
      <c r="U818" s="84"/>
      <c r="V818" s="84"/>
      <c r="W818" s="84"/>
      <c r="X818" s="84"/>
      <c r="Y818" s="84"/>
      <c r="Z818" s="84"/>
      <c r="AA818" s="84"/>
      <c r="AB818" s="84"/>
      <c r="AC818" s="84"/>
      <c r="AD818" s="84"/>
    </row>
    <row r="819" spans="1:30" ht="15.75" customHeight="1">
      <c r="A819" s="84"/>
      <c r="B819" s="84"/>
      <c r="C819" s="84"/>
      <c r="D819" s="84"/>
      <c r="E819" s="84"/>
      <c r="F819" s="84"/>
      <c r="G819" s="84"/>
      <c r="H819" s="84"/>
      <c r="I819" s="84"/>
      <c r="J819" s="84"/>
      <c r="K819" s="84"/>
      <c r="L819" s="84"/>
      <c r="M819" s="84"/>
      <c r="N819" s="84"/>
      <c r="O819" s="84"/>
      <c r="P819" s="84"/>
      <c r="Q819" s="84"/>
      <c r="R819" s="84"/>
      <c r="S819" s="84"/>
      <c r="T819" s="84"/>
      <c r="U819" s="84"/>
      <c r="V819" s="84"/>
      <c r="W819" s="84"/>
      <c r="X819" s="84"/>
      <c r="Y819" s="84"/>
      <c r="Z819" s="84"/>
      <c r="AA819" s="84"/>
      <c r="AB819" s="84"/>
      <c r="AC819" s="84"/>
      <c r="AD819" s="84"/>
    </row>
    <row r="820" spans="1:30" ht="15.75" customHeight="1">
      <c r="A820" s="84"/>
      <c r="B820" s="84"/>
      <c r="C820" s="84"/>
      <c r="D820" s="84"/>
      <c r="E820" s="84"/>
      <c r="F820" s="84"/>
      <c r="G820" s="84"/>
      <c r="H820" s="84"/>
      <c r="I820" s="84"/>
      <c r="J820" s="84"/>
      <c r="K820" s="84"/>
      <c r="L820" s="84"/>
      <c r="M820" s="84"/>
      <c r="N820" s="84"/>
      <c r="O820" s="84"/>
      <c r="P820" s="84"/>
      <c r="Q820" s="84"/>
      <c r="R820" s="84"/>
      <c r="S820" s="84"/>
      <c r="T820" s="84"/>
      <c r="U820" s="84"/>
      <c r="V820" s="84"/>
      <c r="W820" s="84"/>
      <c r="X820" s="84"/>
      <c r="Y820" s="84"/>
      <c r="Z820" s="84"/>
      <c r="AA820" s="84"/>
      <c r="AB820" s="84"/>
      <c r="AC820" s="84"/>
      <c r="AD820" s="84"/>
    </row>
    <row r="821" spans="1:30" ht="15.75" customHeight="1">
      <c r="A821" s="84"/>
      <c r="B821" s="84"/>
      <c r="C821" s="84"/>
      <c r="D821" s="84"/>
      <c r="E821" s="84"/>
      <c r="F821" s="84"/>
      <c r="G821" s="84"/>
      <c r="H821" s="84"/>
      <c r="I821" s="84"/>
      <c r="J821" s="84"/>
      <c r="K821" s="84"/>
      <c r="L821" s="84"/>
      <c r="M821" s="84"/>
      <c r="N821" s="84"/>
      <c r="O821" s="84"/>
      <c r="P821" s="84"/>
      <c r="Q821" s="84"/>
      <c r="R821" s="84"/>
      <c r="S821" s="84"/>
      <c r="T821" s="84"/>
      <c r="U821" s="84"/>
      <c r="V821" s="84"/>
      <c r="W821" s="84"/>
      <c r="X821" s="84"/>
      <c r="Y821" s="84"/>
      <c r="Z821" s="84"/>
      <c r="AA821" s="84"/>
      <c r="AB821" s="84"/>
      <c r="AC821" s="84"/>
      <c r="AD821" s="84"/>
    </row>
    <row r="822" spans="1:30" ht="15.75" customHeight="1">
      <c r="A822" s="84"/>
      <c r="B822" s="84"/>
      <c r="C822" s="84"/>
      <c r="D822" s="84"/>
      <c r="E822" s="84"/>
      <c r="F822" s="84"/>
      <c r="G822" s="84"/>
      <c r="H822" s="84"/>
      <c r="I822" s="84"/>
      <c r="J822" s="84"/>
      <c r="K822" s="84"/>
      <c r="L822" s="84"/>
      <c r="M822" s="84"/>
      <c r="N822" s="84"/>
      <c r="O822" s="84"/>
      <c r="P822" s="84"/>
      <c r="Q822" s="84"/>
      <c r="R822" s="84"/>
      <c r="S822" s="84"/>
      <c r="T822" s="84"/>
      <c r="U822" s="84"/>
      <c r="V822" s="84"/>
      <c r="W822" s="84"/>
      <c r="X822" s="84"/>
      <c r="Y822" s="84"/>
      <c r="Z822" s="84"/>
      <c r="AA822" s="84"/>
      <c r="AB822" s="84"/>
      <c r="AC822" s="84"/>
      <c r="AD822" s="84"/>
    </row>
    <row r="823" spans="1:30" ht="15.75" customHeight="1">
      <c r="A823" s="84"/>
      <c r="B823" s="84"/>
      <c r="C823" s="84"/>
      <c r="D823" s="84"/>
      <c r="E823" s="84"/>
      <c r="F823" s="84"/>
      <c r="G823" s="84"/>
      <c r="H823" s="84"/>
      <c r="I823" s="84"/>
      <c r="J823" s="84"/>
      <c r="K823" s="84"/>
      <c r="L823" s="84"/>
      <c r="M823" s="84"/>
      <c r="N823" s="84"/>
      <c r="O823" s="84"/>
      <c r="P823" s="84"/>
      <c r="Q823" s="84"/>
      <c r="R823" s="84"/>
      <c r="S823" s="84"/>
      <c r="T823" s="84"/>
      <c r="U823" s="84"/>
      <c r="V823" s="84"/>
      <c r="W823" s="84"/>
      <c r="X823" s="84"/>
      <c r="Y823" s="84"/>
      <c r="Z823" s="84"/>
      <c r="AA823" s="84"/>
      <c r="AB823" s="84"/>
      <c r="AC823" s="84"/>
      <c r="AD823" s="84"/>
    </row>
    <row r="824" spans="1:30" ht="15.75" customHeight="1">
      <c r="A824" s="84"/>
      <c r="B824" s="84"/>
      <c r="C824" s="84"/>
      <c r="D824" s="84"/>
      <c r="E824" s="84"/>
      <c r="F824" s="84"/>
      <c r="G824" s="84"/>
      <c r="H824" s="84"/>
      <c r="I824" s="84"/>
      <c r="J824" s="84"/>
      <c r="K824" s="84"/>
      <c r="L824" s="84"/>
      <c r="M824" s="84"/>
      <c r="N824" s="84"/>
      <c r="O824" s="84"/>
      <c r="P824" s="84"/>
      <c r="Q824" s="84"/>
      <c r="R824" s="84"/>
      <c r="S824" s="84"/>
      <c r="T824" s="84"/>
      <c r="U824" s="84"/>
      <c r="V824" s="84"/>
      <c r="W824" s="84"/>
      <c r="X824" s="84"/>
      <c r="Y824" s="84"/>
      <c r="Z824" s="84"/>
      <c r="AA824" s="84"/>
      <c r="AB824" s="84"/>
      <c r="AC824" s="84"/>
      <c r="AD824" s="84"/>
    </row>
    <row r="825" spans="1:30" ht="15.75" customHeight="1">
      <c r="A825" s="84"/>
      <c r="B825" s="84"/>
      <c r="C825" s="84"/>
      <c r="D825" s="84"/>
      <c r="E825" s="84"/>
      <c r="F825" s="84"/>
      <c r="G825" s="84"/>
      <c r="H825" s="84"/>
      <c r="I825" s="84"/>
      <c r="J825" s="84"/>
      <c r="K825" s="84"/>
      <c r="L825" s="84"/>
      <c r="M825" s="84"/>
      <c r="N825" s="84"/>
      <c r="O825" s="84"/>
      <c r="P825" s="84"/>
      <c r="Q825" s="84"/>
      <c r="R825" s="84"/>
      <c r="S825" s="84"/>
      <c r="T825" s="84"/>
      <c r="U825" s="84"/>
      <c r="V825" s="84"/>
      <c r="W825" s="84"/>
      <c r="X825" s="84"/>
      <c r="Y825" s="84"/>
      <c r="Z825" s="84"/>
      <c r="AA825" s="84"/>
      <c r="AB825" s="84"/>
      <c r="AC825" s="84"/>
      <c r="AD825" s="84"/>
    </row>
    <row r="826" spans="1:30" ht="15.75" customHeight="1">
      <c r="A826" s="84"/>
      <c r="B826" s="84"/>
      <c r="C826" s="84"/>
      <c r="D826" s="84"/>
      <c r="E826" s="84"/>
      <c r="F826" s="84"/>
      <c r="G826" s="84"/>
      <c r="H826" s="84"/>
      <c r="I826" s="84"/>
      <c r="J826" s="84"/>
      <c r="K826" s="84"/>
      <c r="L826" s="84"/>
      <c r="M826" s="84"/>
      <c r="N826" s="84"/>
      <c r="O826" s="84"/>
      <c r="P826" s="84"/>
      <c r="Q826" s="84"/>
      <c r="R826" s="84"/>
      <c r="S826" s="84"/>
      <c r="T826" s="84"/>
      <c r="U826" s="84"/>
      <c r="V826" s="84"/>
      <c r="W826" s="84"/>
      <c r="X826" s="84"/>
      <c r="Y826" s="84"/>
      <c r="Z826" s="84"/>
      <c r="AA826" s="84"/>
      <c r="AB826" s="84"/>
      <c r="AC826" s="84"/>
      <c r="AD826" s="84"/>
    </row>
    <row r="827" spans="1:30" ht="15.75" customHeight="1">
      <c r="A827" s="84"/>
      <c r="B827" s="84"/>
      <c r="C827" s="84"/>
      <c r="D827" s="84"/>
      <c r="E827" s="84"/>
      <c r="F827" s="84"/>
      <c r="G827" s="84"/>
      <c r="H827" s="84"/>
      <c r="I827" s="84"/>
      <c r="J827" s="84"/>
      <c r="K827" s="84"/>
      <c r="L827" s="84"/>
      <c r="M827" s="84"/>
      <c r="N827" s="84"/>
      <c r="O827" s="84"/>
      <c r="P827" s="84"/>
      <c r="Q827" s="84"/>
      <c r="R827" s="84"/>
      <c r="S827" s="84"/>
      <c r="T827" s="84"/>
      <c r="U827" s="84"/>
      <c r="V827" s="84"/>
      <c r="W827" s="84"/>
      <c r="X827" s="84"/>
      <c r="Y827" s="84"/>
      <c r="Z827" s="84"/>
      <c r="AA827" s="84"/>
      <c r="AB827" s="84"/>
      <c r="AC827" s="84"/>
      <c r="AD827" s="84"/>
    </row>
    <row r="828" spans="1:30" ht="15.75" customHeight="1">
      <c r="A828" s="84"/>
      <c r="B828" s="84"/>
      <c r="C828" s="84"/>
      <c r="D828" s="84"/>
      <c r="E828" s="84"/>
      <c r="F828" s="84"/>
      <c r="G828" s="84"/>
      <c r="H828" s="84"/>
      <c r="I828" s="84"/>
      <c r="J828" s="84"/>
      <c r="K828" s="84"/>
      <c r="L828" s="84"/>
      <c r="M828" s="84"/>
      <c r="N828" s="84"/>
      <c r="O828" s="84"/>
      <c r="P828" s="84"/>
      <c r="Q828" s="84"/>
      <c r="R828" s="84"/>
      <c r="S828" s="84"/>
      <c r="T828" s="84"/>
      <c r="U828" s="84"/>
      <c r="V828" s="84"/>
      <c r="W828" s="84"/>
      <c r="X828" s="84"/>
      <c r="Y828" s="84"/>
      <c r="Z828" s="84"/>
      <c r="AA828" s="84"/>
      <c r="AB828" s="84"/>
      <c r="AC828" s="84"/>
      <c r="AD828" s="84"/>
    </row>
    <row r="829" spans="1:30" ht="15.75" customHeight="1">
      <c r="A829" s="84"/>
      <c r="B829" s="84"/>
      <c r="C829" s="84"/>
      <c r="D829" s="84"/>
      <c r="E829" s="84"/>
      <c r="F829" s="84"/>
      <c r="G829" s="84"/>
      <c r="H829" s="84"/>
      <c r="I829" s="84"/>
      <c r="J829" s="84"/>
      <c r="K829" s="84"/>
      <c r="L829" s="84"/>
      <c r="M829" s="84"/>
      <c r="N829" s="84"/>
      <c r="O829" s="84"/>
      <c r="P829" s="84"/>
      <c r="Q829" s="84"/>
      <c r="R829" s="84"/>
      <c r="S829" s="84"/>
      <c r="T829" s="84"/>
      <c r="U829" s="84"/>
      <c r="V829" s="84"/>
      <c r="W829" s="84"/>
      <c r="X829" s="84"/>
      <c r="Y829" s="84"/>
      <c r="Z829" s="84"/>
      <c r="AA829" s="84"/>
      <c r="AB829" s="84"/>
      <c r="AC829" s="84"/>
      <c r="AD829" s="84"/>
    </row>
    <row r="830" spans="1:30" ht="15.75" customHeight="1">
      <c r="A830" s="84"/>
      <c r="B830" s="84"/>
      <c r="C830" s="84"/>
      <c r="D830" s="84"/>
      <c r="E830" s="84"/>
      <c r="F830" s="84"/>
      <c r="G830" s="84"/>
      <c r="H830" s="84"/>
      <c r="I830" s="84"/>
      <c r="J830" s="84"/>
      <c r="K830" s="84"/>
      <c r="L830" s="84"/>
      <c r="M830" s="84"/>
      <c r="N830" s="84"/>
      <c r="O830" s="84"/>
      <c r="P830" s="84"/>
      <c r="Q830" s="84"/>
      <c r="R830" s="84"/>
      <c r="S830" s="84"/>
      <c r="T830" s="84"/>
      <c r="U830" s="84"/>
      <c r="V830" s="84"/>
      <c r="W830" s="84"/>
      <c r="X830" s="84"/>
      <c r="Y830" s="84"/>
      <c r="Z830" s="84"/>
      <c r="AA830" s="84"/>
      <c r="AB830" s="84"/>
      <c r="AC830" s="84"/>
      <c r="AD830" s="84"/>
    </row>
    <row r="831" spans="1:30" ht="15.75" customHeight="1">
      <c r="A831" s="84"/>
      <c r="B831" s="84"/>
      <c r="C831" s="84"/>
      <c r="D831" s="84"/>
      <c r="E831" s="84"/>
      <c r="F831" s="84"/>
      <c r="G831" s="84"/>
      <c r="H831" s="84"/>
      <c r="I831" s="84"/>
      <c r="J831" s="84"/>
      <c r="K831" s="84"/>
      <c r="L831" s="84"/>
      <c r="M831" s="84"/>
      <c r="N831" s="84"/>
      <c r="O831" s="84"/>
      <c r="P831" s="84"/>
      <c r="Q831" s="84"/>
      <c r="R831" s="84"/>
      <c r="S831" s="84"/>
      <c r="T831" s="84"/>
      <c r="U831" s="84"/>
      <c r="V831" s="84"/>
      <c r="W831" s="84"/>
      <c r="X831" s="84"/>
      <c r="Y831" s="84"/>
      <c r="Z831" s="84"/>
      <c r="AA831" s="84"/>
      <c r="AB831" s="84"/>
      <c r="AC831" s="84"/>
      <c r="AD831" s="84"/>
    </row>
    <row r="832" spans="1:30" ht="15.75" customHeight="1">
      <c r="A832" s="84"/>
      <c r="B832" s="84"/>
      <c r="C832" s="84"/>
      <c r="D832" s="84"/>
      <c r="E832" s="84"/>
      <c r="F832" s="84"/>
      <c r="G832" s="84"/>
      <c r="H832" s="84"/>
      <c r="I832" s="84"/>
      <c r="J832" s="84"/>
      <c r="K832" s="84"/>
      <c r="L832" s="84"/>
      <c r="M832" s="84"/>
      <c r="N832" s="84"/>
      <c r="O832" s="84"/>
      <c r="P832" s="84"/>
      <c r="Q832" s="84"/>
      <c r="R832" s="84"/>
      <c r="S832" s="84"/>
      <c r="T832" s="84"/>
      <c r="U832" s="84"/>
      <c r="V832" s="84"/>
      <c r="W832" s="84"/>
      <c r="X832" s="84"/>
      <c r="Y832" s="84"/>
      <c r="Z832" s="84"/>
      <c r="AA832" s="84"/>
      <c r="AB832" s="84"/>
      <c r="AC832" s="84"/>
      <c r="AD832" s="84"/>
    </row>
    <row r="833" spans="1:30" ht="15.75" customHeight="1">
      <c r="A833" s="84"/>
      <c r="B833" s="84"/>
      <c r="C833" s="84"/>
      <c r="D833" s="84"/>
      <c r="E833" s="84"/>
      <c r="F833" s="84"/>
      <c r="G833" s="84"/>
      <c r="H833" s="84"/>
      <c r="I833" s="84"/>
      <c r="J833" s="84"/>
      <c r="K833" s="84"/>
      <c r="L833" s="84"/>
      <c r="M833" s="84"/>
      <c r="N833" s="84"/>
      <c r="O833" s="84"/>
      <c r="P833" s="84"/>
      <c r="Q833" s="84"/>
      <c r="R833" s="84"/>
      <c r="S833" s="84"/>
      <c r="T833" s="84"/>
      <c r="U833" s="84"/>
      <c r="V833" s="84"/>
      <c r="W833" s="84"/>
      <c r="X833" s="84"/>
      <c r="Y833" s="84"/>
      <c r="Z833" s="84"/>
      <c r="AA833" s="84"/>
      <c r="AB833" s="84"/>
      <c r="AC833" s="84"/>
      <c r="AD833" s="84"/>
    </row>
    <row r="834" spans="1:30" ht="15.75" customHeight="1">
      <c r="A834" s="84"/>
      <c r="B834" s="84"/>
      <c r="C834" s="84"/>
      <c r="D834" s="84"/>
      <c r="E834" s="84"/>
      <c r="F834" s="84"/>
      <c r="G834" s="84"/>
      <c r="H834" s="84"/>
      <c r="I834" s="84"/>
      <c r="J834" s="84"/>
      <c r="K834" s="84"/>
      <c r="L834" s="84"/>
      <c r="M834" s="84"/>
      <c r="N834" s="84"/>
      <c r="O834" s="84"/>
      <c r="P834" s="84"/>
      <c r="Q834" s="84"/>
      <c r="R834" s="84"/>
      <c r="S834" s="84"/>
      <c r="T834" s="84"/>
      <c r="U834" s="84"/>
      <c r="V834" s="84"/>
      <c r="W834" s="84"/>
      <c r="X834" s="84"/>
      <c r="Y834" s="84"/>
      <c r="Z834" s="84"/>
      <c r="AA834" s="84"/>
      <c r="AB834" s="84"/>
      <c r="AC834" s="84"/>
      <c r="AD834" s="84"/>
    </row>
    <row r="835" spans="1:30" ht="15.75" customHeight="1">
      <c r="A835" s="84"/>
      <c r="B835" s="84"/>
      <c r="C835" s="84"/>
      <c r="D835" s="84"/>
      <c r="E835" s="84"/>
      <c r="F835" s="84"/>
      <c r="G835" s="84"/>
      <c r="H835" s="84"/>
      <c r="I835" s="84"/>
      <c r="J835" s="84"/>
      <c r="K835" s="84"/>
      <c r="L835" s="84"/>
      <c r="M835" s="84"/>
      <c r="N835" s="84"/>
      <c r="O835" s="84"/>
      <c r="P835" s="84"/>
      <c r="Q835" s="84"/>
      <c r="R835" s="84"/>
      <c r="S835" s="84"/>
      <c r="T835" s="84"/>
      <c r="U835" s="84"/>
      <c r="V835" s="84"/>
      <c r="W835" s="84"/>
      <c r="X835" s="84"/>
      <c r="Y835" s="84"/>
      <c r="Z835" s="84"/>
      <c r="AA835" s="84"/>
      <c r="AB835" s="84"/>
      <c r="AC835" s="84"/>
      <c r="AD835" s="84"/>
    </row>
    <row r="836" spans="1:30" ht="15.75" customHeight="1">
      <c r="A836" s="84"/>
      <c r="B836" s="84"/>
      <c r="C836" s="84"/>
      <c r="D836" s="84"/>
      <c r="E836" s="84"/>
      <c r="F836" s="84"/>
      <c r="G836" s="84"/>
      <c r="H836" s="84"/>
      <c r="I836" s="84"/>
      <c r="J836" s="84"/>
      <c r="K836" s="84"/>
      <c r="L836" s="84"/>
      <c r="M836" s="84"/>
      <c r="N836" s="84"/>
      <c r="O836" s="84"/>
      <c r="P836" s="84"/>
      <c r="Q836" s="84"/>
      <c r="R836" s="84"/>
      <c r="S836" s="84"/>
      <c r="T836" s="84"/>
      <c r="U836" s="84"/>
      <c r="V836" s="84"/>
      <c r="W836" s="84"/>
      <c r="X836" s="84"/>
      <c r="Y836" s="84"/>
      <c r="Z836" s="84"/>
      <c r="AA836" s="84"/>
      <c r="AB836" s="84"/>
      <c r="AC836" s="84"/>
      <c r="AD836" s="84"/>
    </row>
    <row r="837" spans="1:30" ht="15.75" customHeight="1">
      <c r="A837" s="84"/>
      <c r="B837" s="84"/>
      <c r="C837" s="84"/>
      <c r="D837" s="84"/>
      <c r="E837" s="84"/>
      <c r="F837" s="84"/>
      <c r="G837" s="84"/>
      <c r="H837" s="84"/>
      <c r="I837" s="84"/>
      <c r="J837" s="84"/>
      <c r="K837" s="84"/>
      <c r="L837" s="84"/>
      <c r="M837" s="84"/>
      <c r="N837" s="84"/>
      <c r="O837" s="84"/>
      <c r="P837" s="84"/>
      <c r="Q837" s="84"/>
      <c r="R837" s="84"/>
      <c r="S837" s="84"/>
      <c r="T837" s="84"/>
      <c r="U837" s="84"/>
      <c r="V837" s="84"/>
      <c r="W837" s="84"/>
      <c r="X837" s="84"/>
      <c r="Y837" s="84"/>
      <c r="Z837" s="84"/>
      <c r="AA837" s="84"/>
      <c r="AB837" s="84"/>
      <c r="AC837" s="84"/>
      <c r="AD837" s="84"/>
    </row>
    <row r="838" spans="1:30" ht="15.75" customHeight="1">
      <c r="A838" s="84"/>
      <c r="B838" s="84"/>
      <c r="C838" s="84"/>
      <c r="D838" s="84"/>
      <c r="E838" s="84"/>
      <c r="F838" s="84"/>
      <c r="G838" s="84"/>
      <c r="H838" s="84"/>
      <c r="I838" s="84"/>
      <c r="J838" s="84"/>
      <c r="K838" s="84"/>
      <c r="L838" s="84"/>
      <c r="M838" s="84"/>
      <c r="N838" s="84"/>
      <c r="O838" s="84"/>
      <c r="P838" s="84"/>
      <c r="Q838" s="84"/>
      <c r="R838" s="84"/>
      <c r="S838" s="84"/>
      <c r="T838" s="84"/>
      <c r="U838" s="84"/>
      <c r="V838" s="84"/>
      <c r="W838" s="84"/>
      <c r="X838" s="84"/>
      <c r="Y838" s="84"/>
      <c r="Z838" s="84"/>
      <c r="AA838" s="84"/>
      <c r="AB838" s="84"/>
      <c r="AC838" s="84"/>
      <c r="AD838" s="84"/>
    </row>
    <row r="839" spans="1:30" ht="15.75" customHeight="1">
      <c r="A839" s="84"/>
      <c r="B839" s="84"/>
      <c r="C839" s="84"/>
      <c r="D839" s="84"/>
      <c r="E839" s="84"/>
      <c r="F839" s="84"/>
      <c r="G839" s="84"/>
      <c r="H839" s="84"/>
      <c r="I839" s="84"/>
      <c r="J839" s="84"/>
      <c r="K839" s="84"/>
      <c r="L839" s="84"/>
      <c r="M839" s="84"/>
      <c r="N839" s="84"/>
      <c r="O839" s="84"/>
      <c r="P839" s="84"/>
      <c r="Q839" s="84"/>
      <c r="R839" s="84"/>
      <c r="S839" s="84"/>
      <c r="T839" s="84"/>
      <c r="U839" s="84"/>
      <c r="V839" s="84"/>
      <c r="W839" s="84"/>
      <c r="X839" s="84"/>
      <c r="Y839" s="84"/>
      <c r="Z839" s="84"/>
      <c r="AA839" s="84"/>
      <c r="AB839" s="84"/>
      <c r="AC839" s="84"/>
      <c r="AD839" s="84"/>
    </row>
    <row r="840" spans="1:30" ht="15.75" customHeight="1">
      <c r="A840" s="84"/>
      <c r="B840" s="84"/>
      <c r="C840" s="84"/>
      <c r="D840" s="84"/>
      <c r="E840" s="84"/>
      <c r="F840" s="84"/>
      <c r="G840" s="84"/>
      <c r="H840" s="84"/>
      <c r="I840" s="84"/>
      <c r="J840" s="84"/>
      <c r="K840" s="84"/>
      <c r="L840" s="84"/>
      <c r="M840" s="84"/>
      <c r="N840" s="84"/>
      <c r="O840" s="84"/>
      <c r="P840" s="84"/>
      <c r="Q840" s="84"/>
      <c r="R840" s="84"/>
      <c r="S840" s="84"/>
      <c r="T840" s="84"/>
      <c r="U840" s="84"/>
      <c r="V840" s="84"/>
      <c r="W840" s="84"/>
      <c r="X840" s="84"/>
      <c r="Y840" s="84"/>
      <c r="Z840" s="84"/>
      <c r="AA840" s="84"/>
      <c r="AB840" s="84"/>
      <c r="AC840" s="84"/>
      <c r="AD840" s="84"/>
    </row>
    <row r="841" spans="1:30" ht="15.75" customHeight="1">
      <c r="A841" s="84"/>
      <c r="B841" s="84"/>
      <c r="C841" s="84"/>
      <c r="D841" s="84"/>
      <c r="E841" s="84"/>
      <c r="F841" s="84"/>
      <c r="G841" s="84"/>
      <c r="H841" s="84"/>
      <c r="I841" s="84"/>
      <c r="J841" s="84"/>
      <c r="K841" s="84"/>
      <c r="L841" s="84"/>
      <c r="M841" s="84"/>
      <c r="N841" s="84"/>
      <c r="O841" s="84"/>
      <c r="P841" s="84"/>
      <c r="Q841" s="84"/>
      <c r="R841" s="84"/>
      <c r="S841" s="84"/>
      <c r="T841" s="84"/>
      <c r="U841" s="84"/>
      <c r="V841" s="84"/>
      <c r="W841" s="84"/>
      <c r="X841" s="84"/>
      <c r="Y841" s="84"/>
      <c r="Z841" s="84"/>
      <c r="AA841" s="84"/>
      <c r="AB841" s="84"/>
      <c r="AC841" s="84"/>
      <c r="AD841" s="84"/>
    </row>
    <row r="842" spans="1:30" ht="15.75" customHeight="1">
      <c r="A842" s="84"/>
      <c r="B842" s="84"/>
      <c r="C842" s="84"/>
      <c r="D842" s="84"/>
      <c r="E842" s="84"/>
      <c r="F842" s="84"/>
      <c r="G842" s="84"/>
      <c r="H842" s="84"/>
      <c r="I842" s="84"/>
      <c r="J842" s="84"/>
      <c r="K842" s="84"/>
      <c r="L842" s="84"/>
      <c r="M842" s="84"/>
      <c r="N842" s="84"/>
      <c r="O842" s="84"/>
      <c r="P842" s="84"/>
      <c r="Q842" s="84"/>
      <c r="R842" s="84"/>
      <c r="S842" s="84"/>
      <c r="T842" s="84"/>
      <c r="U842" s="84"/>
      <c r="V842" s="84"/>
      <c r="W842" s="84"/>
      <c r="X842" s="84"/>
      <c r="Y842" s="84"/>
      <c r="Z842" s="84"/>
      <c r="AA842" s="84"/>
      <c r="AB842" s="84"/>
      <c r="AC842" s="84"/>
      <c r="AD842" s="84"/>
    </row>
    <row r="843" spans="1:30" ht="15.75" customHeight="1">
      <c r="A843" s="84"/>
      <c r="B843" s="84"/>
      <c r="C843" s="84"/>
      <c r="D843" s="84"/>
      <c r="E843" s="84"/>
      <c r="F843" s="84"/>
      <c r="G843" s="84"/>
      <c r="H843" s="84"/>
      <c r="I843" s="84"/>
      <c r="J843" s="84"/>
      <c r="K843" s="84"/>
      <c r="L843" s="84"/>
      <c r="M843" s="84"/>
      <c r="N843" s="84"/>
      <c r="O843" s="84"/>
      <c r="P843" s="84"/>
      <c r="Q843" s="84"/>
      <c r="R843" s="84"/>
      <c r="S843" s="84"/>
      <c r="T843" s="84"/>
      <c r="U843" s="84"/>
      <c r="V843" s="84"/>
      <c r="W843" s="84"/>
      <c r="X843" s="84"/>
      <c r="Y843" s="84"/>
      <c r="Z843" s="84"/>
      <c r="AA843" s="84"/>
      <c r="AB843" s="84"/>
      <c r="AC843" s="84"/>
      <c r="AD843" s="84"/>
    </row>
    <row r="844" spans="1:30" ht="15.75" customHeight="1">
      <c r="A844" s="84"/>
      <c r="B844" s="84"/>
      <c r="C844" s="84"/>
      <c r="D844" s="84"/>
      <c r="E844" s="84"/>
      <c r="F844" s="84"/>
      <c r="G844" s="84"/>
      <c r="H844" s="84"/>
      <c r="I844" s="84"/>
      <c r="J844" s="84"/>
      <c r="K844" s="84"/>
      <c r="L844" s="84"/>
      <c r="M844" s="84"/>
      <c r="N844" s="84"/>
      <c r="O844" s="84"/>
      <c r="P844" s="84"/>
      <c r="Q844" s="84"/>
      <c r="R844" s="84"/>
      <c r="S844" s="84"/>
      <c r="T844" s="84"/>
      <c r="U844" s="84"/>
      <c r="V844" s="84"/>
      <c r="W844" s="84"/>
      <c r="X844" s="84"/>
      <c r="Y844" s="84"/>
      <c r="Z844" s="84"/>
      <c r="AA844" s="84"/>
      <c r="AB844" s="84"/>
      <c r="AC844" s="84"/>
      <c r="AD844" s="84"/>
    </row>
    <row r="845" spans="1:30" ht="15.75" customHeight="1">
      <c r="A845" s="84"/>
      <c r="B845" s="84"/>
      <c r="C845" s="84"/>
      <c r="D845" s="84"/>
      <c r="E845" s="84"/>
      <c r="F845" s="84"/>
      <c r="G845" s="84"/>
      <c r="H845" s="84"/>
      <c r="I845" s="84"/>
      <c r="J845" s="84"/>
      <c r="K845" s="84"/>
      <c r="L845" s="84"/>
      <c r="M845" s="84"/>
      <c r="N845" s="84"/>
      <c r="O845" s="84"/>
      <c r="P845" s="84"/>
      <c r="Q845" s="84"/>
      <c r="R845" s="84"/>
      <c r="S845" s="84"/>
      <c r="T845" s="84"/>
      <c r="U845" s="84"/>
      <c r="V845" s="84"/>
      <c r="W845" s="84"/>
      <c r="X845" s="84"/>
      <c r="Y845" s="84"/>
      <c r="Z845" s="84"/>
      <c r="AA845" s="84"/>
      <c r="AB845" s="84"/>
      <c r="AC845" s="84"/>
      <c r="AD845" s="84"/>
    </row>
    <row r="846" spans="1:30" ht="15.75" customHeight="1">
      <c r="A846" s="84"/>
      <c r="B846" s="84"/>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c r="AA846" s="84"/>
      <c r="AB846" s="84"/>
      <c r="AC846" s="84"/>
      <c r="AD846" s="84"/>
    </row>
    <row r="847" spans="1:30" ht="15.75" customHeight="1">
      <c r="A847" s="84"/>
      <c r="B847" s="84"/>
      <c r="C847" s="84"/>
      <c r="D847" s="84"/>
      <c r="E847" s="84"/>
      <c r="F847" s="84"/>
      <c r="G847" s="84"/>
      <c r="H847" s="84"/>
      <c r="I847" s="84"/>
      <c r="J847" s="84"/>
      <c r="K847" s="84"/>
      <c r="L847" s="84"/>
      <c r="M847" s="84"/>
      <c r="N847" s="84"/>
      <c r="O847" s="84"/>
      <c r="P847" s="84"/>
      <c r="Q847" s="84"/>
      <c r="R847" s="84"/>
      <c r="S847" s="84"/>
      <c r="T847" s="84"/>
      <c r="U847" s="84"/>
      <c r="V847" s="84"/>
      <c r="W847" s="84"/>
      <c r="X847" s="84"/>
      <c r="Y847" s="84"/>
      <c r="Z847" s="84"/>
      <c r="AA847" s="84"/>
      <c r="AB847" s="84"/>
      <c r="AC847" s="84"/>
      <c r="AD847" s="84"/>
    </row>
    <row r="848" spans="1:30" ht="15.75" customHeight="1">
      <c r="A848" s="84"/>
      <c r="B848" s="84"/>
      <c r="C848" s="84"/>
      <c r="D848" s="84"/>
      <c r="E848" s="84"/>
      <c r="F848" s="84"/>
      <c r="G848" s="84"/>
      <c r="H848" s="84"/>
      <c r="I848" s="84"/>
      <c r="J848" s="84"/>
      <c r="K848" s="84"/>
      <c r="L848" s="84"/>
      <c r="M848" s="84"/>
      <c r="N848" s="84"/>
      <c r="O848" s="84"/>
      <c r="P848" s="84"/>
      <c r="Q848" s="84"/>
      <c r="R848" s="84"/>
      <c r="S848" s="84"/>
      <c r="T848" s="84"/>
      <c r="U848" s="84"/>
      <c r="V848" s="84"/>
      <c r="W848" s="84"/>
      <c r="X848" s="84"/>
      <c r="Y848" s="84"/>
      <c r="Z848" s="84"/>
      <c r="AA848" s="84"/>
      <c r="AB848" s="84"/>
      <c r="AC848" s="84"/>
      <c r="AD848" s="84"/>
    </row>
    <row r="849" spans="1:30" ht="15.75" customHeight="1">
      <c r="A849" s="84"/>
      <c r="B849" s="84"/>
      <c r="C849" s="84"/>
      <c r="D849" s="84"/>
      <c r="E849" s="84"/>
      <c r="F849" s="84"/>
      <c r="G849" s="84"/>
      <c r="H849" s="84"/>
      <c r="I849" s="84"/>
      <c r="J849" s="84"/>
      <c r="K849" s="84"/>
      <c r="L849" s="84"/>
      <c r="M849" s="84"/>
      <c r="N849" s="84"/>
      <c r="O849" s="84"/>
      <c r="P849" s="84"/>
      <c r="Q849" s="84"/>
      <c r="R849" s="84"/>
      <c r="S849" s="84"/>
      <c r="T849" s="84"/>
      <c r="U849" s="84"/>
      <c r="V849" s="84"/>
      <c r="W849" s="84"/>
      <c r="X849" s="84"/>
      <c r="Y849" s="84"/>
      <c r="Z849" s="84"/>
      <c r="AA849" s="84"/>
      <c r="AB849" s="84"/>
      <c r="AC849" s="84"/>
      <c r="AD849" s="84"/>
    </row>
    <row r="850" spans="1:30" ht="15.75" customHeight="1">
      <c r="A850" s="84"/>
      <c r="B850" s="84"/>
      <c r="C850" s="84"/>
      <c r="D850" s="84"/>
      <c r="E850" s="84"/>
      <c r="F850" s="84"/>
      <c r="G850" s="84"/>
      <c r="H850" s="84"/>
      <c r="I850" s="84"/>
      <c r="J850" s="84"/>
      <c r="K850" s="84"/>
      <c r="L850" s="84"/>
      <c r="M850" s="84"/>
      <c r="N850" s="84"/>
      <c r="O850" s="84"/>
      <c r="P850" s="84"/>
      <c r="Q850" s="84"/>
      <c r="R850" s="84"/>
      <c r="S850" s="84"/>
      <c r="T850" s="84"/>
      <c r="U850" s="84"/>
      <c r="V850" s="84"/>
      <c r="W850" s="84"/>
      <c r="X850" s="84"/>
      <c r="Y850" s="84"/>
      <c r="Z850" s="84"/>
      <c r="AA850" s="84"/>
      <c r="AB850" s="84"/>
      <c r="AC850" s="84"/>
      <c r="AD850" s="84"/>
    </row>
    <row r="851" spans="1:30" ht="15.75" customHeight="1">
      <c r="A851" s="84"/>
      <c r="B851" s="84"/>
      <c r="C851" s="84"/>
      <c r="D851" s="84"/>
      <c r="E851" s="84"/>
      <c r="F851" s="84"/>
      <c r="G851" s="84"/>
      <c r="H851" s="84"/>
      <c r="I851" s="84"/>
      <c r="J851" s="84"/>
      <c r="K851" s="84"/>
      <c r="L851" s="84"/>
      <c r="M851" s="84"/>
      <c r="N851" s="84"/>
      <c r="O851" s="84"/>
      <c r="P851" s="84"/>
      <c r="Q851" s="84"/>
      <c r="R851" s="84"/>
      <c r="S851" s="84"/>
      <c r="T851" s="84"/>
      <c r="U851" s="84"/>
      <c r="V851" s="84"/>
      <c r="W851" s="84"/>
      <c r="X851" s="84"/>
      <c r="Y851" s="84"/>
      <c r="Z851" s="84"/>
      <c r="AA851" s="84"/>
      <c r="AB851" s="84"/>
      <c r="AC851" s="84"/>
      <c r="AD851" s="84"/>
    </row>
    <row r="852" spans="1:30" ht="15.75" customHeight="1">
      <c r="A852" s="84"/>
      <c r="B852" s="84"/>
      <c r="C852" s="84"/>
      <c r="D852" s="84"/>
      <c r="E852" s="84"/>
      <c r="F852" s="84"/>
      <c r="G852" s="84"/>
      <c r="H852" s="84"/>
      <c r="I852" s="84"/>
      <c r="J852" s="84"/>
      <c r="K852" s="84"/>
      <c r="L852" s="84"/>
      <c r="M852" s="84"/>
      <c r="N852" s="84"/>
      <c r="O852" s="84"/>
      <c r="P852" s="84"/>
      <c r="Q852" s="84"/>
      <c r="R852" s="84"/>
      <c r="S852" s="84"/>
      <c r="T852" s="84"/>
      <c r="U852" s="84"/>
      <c r="V852" s="84"/>
      <c r="W852" s="84"/>
      <c r="X852" s="84"/>
      <c r="Y852" s="84"/>
      <c r="Z852" s="84"/>
      <c r="AA852" s="84"/>
      <c r="AB852" s="84"/>
      <c r="AC852" s="84"/>
      <c r="AD852" s="84"/>
    </row>
    <row r="853" spans="1:30" ht="15.75" customHeight="1">
      <c r="A853" s="84"/>
      <c r="B853" s="84"/>
      <c r="C853" s="84"/>
      <c r="D853" s="84"/>
      <c r="E853" s="84"/>
      <c r="F853" s="84"/>
      <c r="G853" s="84"/>
      <c r="H853" s="84"/>
      <c r="I853" s="84"/>
      <c r="J853" s="84"/>
      <c r="K853" s="84"/>
      <c r="L853" s="84"/>
      <c r="M853" s="84"/>
      <c r="N853" s="84"/>
      <c r="O853" s="84"/>
      <c r="P853" s="84"/>
      <c r="Q853" s="84"/>
      <c r="R853" s="84"/>
      <c r="S853" s="84"/>
      <c r="T853" s="84"/>
      <c r="U853" s="84"/>
      <c r="V853" s="84"/>
      <c r="W853" s="84"/>
      <c r="X853" s="84"/>
      <c r="Y853" s="84"/>
      <c r="Z853" s="84"/>
      <c r="AA853" s="84"/>
      <c r="AB853" s="84"/>
      <c r="AC853" s="84"/>
      <c r="AD853" s="84"/>
    </row>
    <row r="854" spans="1:30" ht="15.75" customHeight="1">
      <c r="A854" s="84"/>
      <c r="B854" s="84"/>
      <c r="C854" s="84"/>
      <c r="D854" s="84"/>
      <c r="E854" s="84"/>
      <c r="F854" s="84"/>
      <c r="G854" s="84"/>
      <c r="H854" s="84"/>
      <c r="I854" s="84"/>
      <c r="J854" s="84"/>
      <c r="K854" s="84"/>
      <c r="L854" s="84"/>
      <c r="M854" s="84"/>
      <c r="N854" s="84"/>
      <c r="O854" s="84"/>
      <c r="P854" s="84"/>
      <c r="Q854" s="84"/>
      <c r="R854" s="84"/>
      <c r="S854" s="84"/>
      <c r="T854" s="84"/>
      <c r="U854" s="84"/>
      <c r="V854" s="84"/>
      <c r="W854" s="84"/>
      <c r="X854" s="84"/>
      <c r="Y854" s="84"/>
      <c r="Z854" s="84"/>
      <c r="AA854" s="84"/>
      <c r="AB854" s="84"/>
      <c r="AC854" s="84"/>
      <c r="AD854" s="84"/>
    </row>
    <row r="855" spans="1:30" ht="15.75" customHeight="1">
      <c r="A855" s="84"/>
      <c r="B855" s="84"/>
      <c r="C855" s="84"/>
      <c r="D855" s="84"/>
      <c r="E855" s="84"/>
      <c r="F855" s="84"/>
      <c r="G855" s="84"/>
      <c r="H855" s="84"/>
      <c r="I855" s="84"/>
      <c r="J855" s="84"/>
      <c r="K855" s="84"/>
      <c r="L855" s="84"/>
      <c r="M855" s="84"/>
      <c r="N855" s="84"/>
      <c r="O855" s="84"/>
      <c r="P855" s="84"/>
      <c r="Q855" s="84"/>
      <c r="R855" s="84"/>
      <c r="S855" s="84"/>
      <c r="T855" s="84"/>
      <c r="U855" s="84"/>
      <c r="V855" s="84"/>
      <c r="W855" s="84"/>
      <c r="X855" s="84"/>
      <c r="Y855" s="84"/>
      <c r="Z855" s="84"/>
      <c r="AA855" s="84"/>
      <c r="AB855" s="84"/>
      <c r="AC855" s="84"/>
      <c r="AD855" s="84"/>
    </row>
    <row r="856" spans="1:30" ht="15.75" customHeight="1">
      <c r="A856" s="84"/>
      <c r="B856" s="84"/>
      <c r="C856" s="84"/>
      <c r="D856" s="84"/>
      <c r="E856" s="84"/>
      <c r="F856" s="84"/>
      <c r="G856" s="84"/>
      <c r="H856" s="84"/>
      <c r="I856" s="84"/>
      <c r="J856" s="84"/>
      <c r="K856" s="84"/>
      <c r="L856" s="84"/>
      <c r="M856" s="84"/>
      <c r="N856" s="84"/>
      <c r="O856" s="84"/>
      <c r="P856" s="84"/>
      <c r="Q856" s="84"/>
      <c r="R856" s="84"/>
      <c r="S856" s="84"/>
      <c r="T856" s="84"/>
      <c r="U856" s="84"/>
      <c r="V856" s="84"/>
      <c r="W856" s="84"/>
      <c r="X856" s="84"/>
      <c r="Y856" s="84"/>
      <c r="Z856" s="84"/>
      <c r="AA856" s="84"/>
      <c r="AB856" s="84"/>
      <c r="AC856" s="84"/>
      <c r="AD856" s="84"/>
    </row>
    <row r="857" spans="1:30" ht="15.75" customHeight="1">
      <c r="A857" s="84"/>
      <c r="B857" s="84"/>
      <c r="C857" s="84"/>
      <c r="D857" s="84"/>
      <c r="E857" s="84"/>
      <c r="F857" s="84"/>
      <c r="G857" s="84"/>
      <c r="H857" s="84"/>
      <c r="I857" s="84"/>
      <c r="J857" s="84"/>
      <c r="K857" s="84"/>
      <c r="L857" s="84"/>
      <c r="M857" s="84"/>
      <c r="N857" s="84"/>
      <c r="O857" s="84"/>
      <c r="P857" s="84"/>
      <c r="Q857" s="84"/>
      <c r="R857" s="84"/>
      <c r="S857" s="84"/>
      <c r="T857" s="84"/>
      <c r="U857" s="84"/>
      <c r="V857" s="84"/>
      <c r="W857" s="84"/>
      <c r="X857" s="84"/>
      <c r="Y857" s="84"/>
      <c r="Z857" s="84"/>
      <c r="AA857" s="84"/>
      <c r="AB857" s="84"/>
      <c r="AC857" s="84"/>
      <c r="AD857" s="84"/>
    </row>
    <row r="858" spans="1:30" ht="15.75" customHeight="1">
      <c r="A858" s="84"/>
      <c r="B858" s="84"/>
      <c r="C858" s="84"/>
      <c r="D858" s="84"/>
      <c r="E858" s="84"/>
      <c r="F858" s="84"/>
      <c r="G858" s="84"/>
      <c r="H858" s="84"/>
      <c r="I858" s="84"/>
      <c r="J858" s="84"/>
      <c r="K858" s="84"/>
      <c r="L858" s="84"/>
      <c r="M858" s="84"/>
      <c r="N858" s="84"/>
      <c r="O858" s="84"/>
      <c r="P858" s="84"/>
      <c r="Q858" s="84"/>
      <c r="R858" s="84"/>
      <c r="S858" s="84"/>
      <c r="T858" s="84"/>
      <c r="U858" s="84"/>
      <c r="V858" s="84"/>
      <c r="W858" s="84"/>
      <c r="X858" s="84"/>
      <c r="Y858" s="84"/>
      <c r="Z858" s="84"/>
      <c r="AA858" s="84"/>
      <c r="AB858" s="84"/>
      <c r="AC858" s="84"/>
      <c r="AD858" s="84"/>
    </row>
    <row r="859" spans="1:30" ht="15.75" customHeight="1">
      <c r="A859" s="84"/>
      <c r="B859" s="84"/>
      <c r="C859" s="84"/>
      <c r="D859" s="84"/>
      <c r="E859" s="84"/>
      <c r="F859" s="84"/>
      <c r="G859" s="84"/>
      <c r="H859" s="84"/>
      <c r="I859" s="84"/>
      <c r="J859" s="84"/>
      <c r="K859" s="84"/>
      <c r="L859" s="84"/>
      <c r="M859" s="84"/>
      <c r="N859" s="84"/>
      <c r="O859" s="84"/>
      <c r="P859" s="84"/>
      <c r="Q859" s="84"/>
      <c r="R859" s="84"/>
      <c r="S859" s="84"/>
      <c r="T859" s="84"/>
      <c r="U859" s="84"/>
      <c r="V859" s="84"/>
      <c r="W859" s="84"/>
      <c r="X859" s="84"/>
      <c r="Y859" s="84"/>
      <c r="Z859" s="84"/>
      <c r="AA859" s="84"/>
      <c r="AB859" s="84"/>
      <c r="AC859" s="84"/>
      <c r="AD859" s="84"/>
    </row>
    <row r="860" spans="1:30" ht="15.75" customHeight="1">
      <c r="A860" s="84"/>
      <c r="B860" s="84"/>
      <c r="C860" s="84"/>
      <c r="D860" s="84"/>
      <c r="E860" s="84"/>
      <c r="F860" s="84"/>
      <c r="G860" s="84"/>
      <c r="H860" s="84"/>
      <c r="I860" s="84"/>
      <c r="J860" s="84"/>
      <c r="K860" s="84"/>
      <c r="L860" s="84"/>
      <c r="M860" s="84"/>
      <c r="N860" s="84"/>
      <c r="O860" s="84"/>
      <c r="P860" s="84"/>
      <c r="Q860" s="84"/>
      <c r="R860" s="84"/>
      <c r="S860" s="84"/>
      <c r="T860" s="84"/>
      <c r="U860" s="84"/>
      <c r="V860" s="84"/>
      <c r="W860" s="84"/>
      <c r="X860" s="84"/>
      <c r="Y860" s="84"/>
      <c r="Z860" s="84"/>
      <c r="AA860" s="84"/>
      <c r="AB860" s="84"/>
      <c r="AC860" s="84"/>
      <c r="AD860" s="84"/>
    </row>
    <row r="861" spans="1:30" ht="15.75" customHeight="1">
      <c r="A861" s="84"/>
      <c r="B861" s="84"/>
      <c r="C861" s="84"/>
      <c r="D861" s="84"/>
      <c r="E861" s="84"/>
      <c r="F861" s="84"/>
      <c r="G861" s="84"/>
      <c r="H861" s="84"/>
      <c r="I861" s="84"/>
      <c r="J861" s="84"/>
      <c r="K861" s="84"/>
      <c r="L861" s="84"/>
      <c r="M861" s="84"/>
      <c r="N861" s="84"/>
      <c r="O861" s="84"/>
      <c r="P861" s="84"/>
      <c r="Q861" s="84"/>
      <c r="R861" s="84"/>
      <c r="S861" s="84"/>
      <c r="T861" s="84"/>
      <c r="U861" s="84"/>
      <c r="V861" s="84"/>
      <c r="W861" s="84"/>
      <c r="X861" s="84"/>
      <c r="Y861" s="84"/>
      <c r="Z861" s="84"/>
      <c r="AA861" s="84"/>
      <c r="AB861" s="84"/>
      <c r="AC861" s="84"/>
      <c r="AD861" s="84"/>
    </row>
    <row r="862" spans="1:30" ht="15.75" customHeight="1">
      <c r="A862" s="84"/>
      <c r="B862" s="84"/>
      <c r="C862" s="84"/>
      <c r="D862" s="84"/>
      <c r="E862" s="84"/>
      <c r="F862" s="84"/>
      <c r="G862" s="84"/>
      <c r="H862" s="84"/>
      <c r="I862" s="84"/>
      <c r="J862" s="84"/>
      <c r="K862" s="84"/>
      <c r="L862" s="84"/>
      <c r="M862" s="84"/>
      <c r="N862" s="84"/>
      <c r="O862" s="84"/>
      <c r="P862" s="84"/>
      <c r="Q862" s="84"/>
      <c r="R862" s="84"/>
      <c r="S862" s="84"/>
      <c r="T862" s="84"/>
      <c r="U862" s="84"/>
      <c r="V862" s="84"/>
      <c r="W862" s="84"/>
      <c r="X862" s="84"/>
      <c r="Y862" s="84"/>
      <c r="Z862" s="84"/>
      <c r="AA862" s="84"/>
      <c r="AB862" s="84"/>
      <c r="AC862" s="84"/>
      <c r="AD862" s="84"/>
    </row>
    <row r="863" spans="1:30" ht="15.75" customHeight="1">
      <c r="A863" s="84"/>
      <c r="B863" s="84"/>
      <c r="C863" s="84"/>
      <c r="D863" s="84"/>
      <c r="E863" s="84"/>
      <c r="F863" s="84"/>
      <c r="G863" s="84"/>
      <c r="H863" s="84"/>
      <c r="I863" s="84"/>
      <c r="J863" s="84"/>
      <c r="K863" s="84"/>
      <c r="L863" s="84"/>
      <c r="M863" s="84"/>
      <c r="N863" s="84"/>
      <c r="O863" s="84"/>
      <c r="P863" s="84"/>
      <c r="Q863" s="84"/>
      <c r="R863" s="84"/>
      <c r="S863" s="84"/>
      <c r="T863" s="84"/>
      <c r="U863" s="84"/>
      <c r="V863" s="84"/>
      <c r="W863" s="84"/>
      <c r="X863" s="84"/>
      <c r="Y863" s="84"/>
      <c r="Z863" s="84"/>
      <c r="AA863" s="84"/>
      <c r="AB863" s="84"/>
      <c r="AC863" s="84"/>
      <c r="AD863" s="84"/>
    </row>
    <row r="864" spans="1:30" ht="15.75" customHeight="1">
      <c r="A864" s="84"/>
      <c r="B864" s="84"/>
      <c r="C864" s="84"/>
      <c r="D864" s="84"/>
      <c r="E864" s="84"/>
      <c r="F864" s="84"/>
      <c r="G864" s="84"/>
      <c r="H864" s="84"/>
      <c r="I864" s="84"/>
      <c r="J864" s="84"/>
      <c r="K864" s="84"/>
      <c r="L864" s="84"/>
      <c r="M864" s="84"/>
      <c r="N864" s="84"/>
      <c r="O864" s="84"/>
      <c r="P864" s="84"/>
      <c r="Q864" s="84"/>
      <c r="R864" s="84"/>
      <c r="S864" s="84"/>
      <c r="T864" s="84"/>
      <c r="U864" s="84"/>
      <c r="V864" s="84"/>
      <c r="W864" s="84"/>
      <c r="X864" s="84"/>
      <c r="Y864" s="84"/>
      <c r="Z864" s="84"/>
      <c r="AA864" s="84"/>
      <c r="AB864" s="84"/>
      <c r="AC864" s="84"/>
      <c r="AD864" s="84"/>
    </row>
    <row r="865" spans="1:30" ht="15.75" customHeight="1">
      <c r="A865" s="84"/>
      <c r="B865" s="84"/>
      <c r="C865" s="84"/>
      <c r="D865" s="84"/>
      <c r="E865" s="84"/>
      <c r="F865" s="84"/>
      <c r="G865" s="84"/>
      <c r="H865" s="84"/>
      <c r="I865" s="84"/>
      <c r="J865" s="84"/>
      <c r="K865" s="84"/>
      <c r="L865" s="84"/>
      <c r="M865" s="84"/>
      <c r="N865" s="84"/>
      <c r="O865" s="84"/>
      <c r="P865" s="84"/>
      <c r="Q865" s="84"/>
      <c r="R865" s="84"/>
      <c r="S865" s="84"/>
      <c r="T865" s="84"/>
      <c r="U865" s="84"/>
      <c r="V865" s="84"/>
      <c r="W865" s="84"/>
      <c r="X865" s="84"/>
      <c r="Y865" s="84"/>
      <c r="Z865" s="84"/>
      <c r="AA865" s="84"/>
      <c r="AB865" s="84"/>
      <c r="AC865" s="84"/>
      <c r="AD865" s="84"/>
    </row>
    <row r="866" spans="1:30" ht="15.75" customHeight="1">
      <c r="A866" s="84"/>
      <c r="B866" s="84"/>
      <c r="C866" s="84"/>
      <c r="D866" s="84"/>
      <c r="E866" s="84"/>
      <c r="F866" s="84"/>
      <c r="G866" s="84"/>
      <c r="H866" s="84"/>
      <c r="I866" s="84"/>
      <c r="J866" s="84"/>
      <c r="K866" s="84"/>
      <c r="L866" s="84"/>
      <c r="M866" s="84"/>
      <c r="N866" s="84"/>
      <c r="O866" s="84"/>
      <c r="P866" s="84"/>
      <c r="Q866" s="84"/>
      <c r="R866" s="84"/>
      <c r="S866" s="84"/>
      <c r="T866" s="84"/>
      <c r="U866" s="84"/>
      <c r="V866" s="84"/>
      <c r="W866" s="84"/>
      <c r="X866" s="84"/>
      <c r="Y866" s="84"/>
      <c r="Z866" s="84"/>
      <c r="AA866" s="84"/>
      <c r="AB866" s="84"/>
      <c r="AC866" s="84"/>
      <c r="AD866" s="84"/>
    </row>
    <row r="867" spans="1:30" ht="15.75" customHeight="1">
      <c r="A867" s="84"/>
      <c r="B867" s="84"/>
      <c r="C867" s="84"/>
      <c r="D867" s="84"/>
      <c r="E867" s="84"/>
      <c r="F867" s="84"/>
      <c r="G867" s="84"/>
      <c r="H867" s="84"/>
      <c r="I867" s="84"/>
      <c r="J867" s="84"/>
      <c r="K867" s="84"/>
      <c r="L867" s="84"/>
      <c r="M867" s="84"/>
      <c r="N867" s="84"/>
      <c r="O867" s="84"/>
      <c r="P867" s="84"/>
      <c r="Q867" s="84"/>
      <c r="R867" s="84"/>
      <c r="S867" s="84"/>
      <c r="T867" s="84"/>
      <c r="U867" s="84"/>
      <c r="V867" s="84"/>
      <c r="W867" s="84"/>
      <c r="X867" s="84"/>
      <c r="Y867" s="84"/>
      <c r="Z867" s="84"/>
      <c r="AA867" s="84"/>
      <c r="AB867" s="84"/>
      <c r="AC867" s="84"/>
      <c r="AD867" s="84"/>
    </row>
    <row r="868" spans="1:30" ht="15.75" customHeight="1">
      <c r="A868" s="84"/>
      <c r="B868" s="84"/>
      <c r="C868" s="84"/>
      <c r="D868" s="84"/>
      <c r="E868" s="84"/>
      <c r="F868" s="84"/>
      <c r="G868" s="84"/>
      <c r="H868" s="84"/>
      <c r="I868" s="84"/>
      <c r="J868" s="84"/>
      <c r="K868" s="84"/>
      <c r="L868" s="84"/>
      <c r="M868" s="84"/>
      <c r="N868" s="84"/>
      <c r="O868" s="84"/>
      <c r="P868" s="84"/>
      <c r="Q868" s="84"/>
      <c r="R868" s="84"/>
      <c r="S868" s="84"/>
      <c r="T868" s="84"/>
      <c r="U868" s="84"/>
      <c r="V868" s="84"/>
      <c r="W868" s="84"/>
      <c r="X868" s="84"/>
      <c r="Y868" s="84"/>
      <c r="Z868" s="84"/>
      <c r="AA868" s="84"/>
      <c r="AB868" s="84"/>
      <c r="AC868" s="84"/>
      <c r="AD868" s="84"/>
    </row>
    <row r="869" spans="1:30" ht="15.75" customHeight="1">
      <c r="A869" s="84"/>
      <c r="B869" s="84"/>
      <c r="C869" s="84"/>
      <c r="D869" s="84"/>
      <c r="E869" s="84"/>
      <c r="F869" s="84"/>
      <c r="G869" s="84"/>
      <c r="H869" s="84"/>
      <c r="I869" s="84"/>
      <c r="J869" s="84"/>
      <c r="K869" s="84"/>
      <c r="L869" s="84"/>
      <c r="M869" s="84"/>
      <c r="N869" s="84"/>
      <c r="O869" s="84"/>
      <c r="P869" s="84"/>
      <c r="Q869" s="84"/>
      <c r="R869" s="84"/>
      <c r="S869" s="84"/>
      <c r="T869" s="84"/>
      <c r="U869" s="84"/>
      <c r="V869" s="84"/>
      <c r="W869" s="84"/>
      <c r="X869" s="84"/>
      <c r="Y869" s="84"/>
      <c r="Z869" s="84"/>
      <c r="AA869" s="84"/>
      <c r="AB869" s="84"/>
      <c r="AC869" s="84"/>
      <c r="AD869" s="84"/>
    </row>
    <row r="870" spans="1:30" ht="15.75" customHeight="1">
      <c r="A870" s="84"/>
      <c r="B870" s="84"/>
      <c r="C870" s="84"/>
      <c r="D870" s="84"/>
      <c r="E870" s="84"/>
      <c r="F870" s="84"/>
      <c r="G870" s="84"/>
      <c r="H870" s="84"/>
      <c r="I870" s="84"/>
      <c r="J870" s="84"/>
      <c r="K870" s="84"/>
      <c r="L870" s="84"/>
      <c r="M870" s="84"/>
      <c r="N870" s="84"/>
      <c r="O870" s="84"/>
      <c r="P870" s="84"/>
      <c r="Q870" s="84"/>
      <c r="R870" s="84"/>
      <c r="S870" s="84"/>
      <c r="T870" s="84"/>
      <c r="U870" s="84"/>
      <c r="V870" s="84"/>
      <c r="W870" s="84"/>
      <c r="X870" s="84"/>
      <c r="Y870" s="84"/>
      <c r="Z870" s="84"/>
      <c r="AA870" s="84"/>
      <c r="AB870" s="84"/>
      <c r="AC870" s="84"/>
      <c r="AD870" s="84"/>
    </row>
    <row r="871" spans="1:30" ht="15.75" customHeight="1">
      <c r="A871" s="84"/>
      <c r="B871" s="84"/>
      <c r="C871" s="84"/>
      <c r="D871" s="84"/>
      <c r="E871" s="84"/>
      <c r="F871" s="84"/>
      <c r="G871" s="84"/>
      <c r="H871" s="84"/>
      <c r="I871" s="84"/>
      <c r="J871" s="84"/>
      <c r="K871" s="84"/>
      <c r="L871" s="84"/>
      <c r="M871" s="84"/>
      <c r="N871" s="84"/>
      <c r="O871" s="84"/>
      <c r="P871" s="84"/>
      <c r="Q871" s="84"/>
      <c r="R871" s="84"/>
      <c r="S871" s="84"/>
      <c r="T871" s="84"/>
      <c r="U871" s="84"/>
      <c r="V871" s="84"/>
      <c r="W871" s="84"/>
      <c r="X871" s="84"/>
      <c r="Y871" s="84"/>
      <c r="Z871" s="84"/>
      <c r="AA871" s="84"/>
      <c r="AB871" s="84"/>
      <c r="AC871" s="84"/>
      <c r="AD871" s="84"/>
    </row>
    <row r="872" spans="1:30" ht="15.75" customHeight="1">
      <c r="A872" s="84"/>
      <c r="B872" s="84"/>
      <c r="C872" s="84"/>
      <c r="D872" s="84"/>
      <c r="E872" s="84"/>
      <c r="F872" s="84"/>
      <c r="G872" s="84"/>
      <c r="H872" s="84"/>
      <c r="I872" s="84"/>
      <c r="J872" s="84"/>
      <c r="K872" s="84"/>
      <c r="L872" s="84"/>
      <c r="M872" s="84"/>
      <c r="N872" s="84"/>
      <c r="O872" s="84"/>
      <c r="P872" s="84"/>
      <c r="Q872" s="84"/>
      <c r="R872" s="84"/>
      <c r="S872" s="84"/>
      <c r="T872" s="84"/>
      <c r="U872" s="84"/>
      <c r="V872" s="84"/>
      <c r="W872" s="84"/>
      <c r="X872" s="84"/>
      <c r="Y872" s="84"/>
      <c r="Z872" s="84"/>
      <c r="AA872" s="84"/>
      <c r="AB872" s="84"/>
      <c r="AC872" s="84"/>
      <c r="AD872" s="84"/>
    </row>
    <row r="873" spans="1:30" ht="15.75" customHeight="1">
      <c r="A873" s="84"/>
      <c r="B873" s="84"/>
      <c r="C873" s="84"/>
      <c r="D873" s="84"/>
      <c r="E873" s="84"/>
      <c r="F873" s="84"/>
      <c r="G873" s="84"/>
      <c r="H873" s="84"/>
      <c r="I873" s="84"/>
      <c r="J873" s="84"/>
      <c r="K873" s="84"/>
      <c r="L873" s="84"/>
      <c r="M873" s="84"/>
      <c r="N873" s="84"/>
      <c r="O873" s="84"/>
      <c r="P873" s="84"/>
      <c r="Q873" s="84"/>
      <c r="R873" s="84"/>
      <c r="S873" s="84"/>
      <c r="T873" s="84"/>
      <c r="U873" s="84"/>
      <c r="V873" s="84"/>
      <c r="W873" s="84"/>
      <c r="X873" s="84"/>
      <c r="Y873" s="84"/>
      <c r="Z873" s="84"/>
      <c r="AA873" s="84"/>
      <c r="AB873" s="84"/>
      <c r="AC873" s="84"/>
      <c r="AD873" s="84"/>
    </row>
    <row r="874" spans="1:30" ht="15.75" customHeight="1">
      <c r="A874" s="84"/>
      <c r="B874" s="84"/>
      <c r="C874" s="84"/>
      <c r="D874" s="84"/>
      <c r="E874" s="84"/>
      <c r="F874" s="84"/>
      <c r="G874" s="84"/>
      <c r="H874" s="84"/>
      <c r="I874" s="84"/>
      <c r="J874" s="84"/>
      <c r="K874" s="84"/>
      <c r="L874" s="84"/>
      <c r="M874" s="84"/>
      <c r="N874" s="84"/>
      <c r="O874" s="84"/>
      <c r="P874" s="84"/>
      <c r="Q874" s="84"/>
      <c r="R874" s="84"/>
      <c r="S874" s="84"/>
      <c r="T874" s="84"/>
      <c r="U874" s="84"/>
      <c r="V874" s="84"/>
      <c r="W874" s="84"/>
      <c r="X874" s="84"/>
      <c r="Y874" s="84"/>
      <c r="Z874" s="84"/>
      <c r="AA874" s="84"/>
      <c r="AB874" s="84"/>
      <c r="AC874" s="84"/>
      <c r="AD874" s="84"/>
    </row>
    <row r="875" spans="1:30" ht="15.75" customHeight="1">
      <c r="A875" s="84"/>
      <c r="B875" s="84"/>
      <c r="C875" s="84"/>
      <c r="D875" s="84"/>
      <c r="E875" s="84"/>
      <c r="F875" s="84"/>
      <c r="G875" s="84"/>
      <c r="H875" s="84"/>
      <c r="I875" s="84"/>
      <c r="J875" s="84"/>
      <c r="K875" s="84"/>
      <c r="L875" s="84"/>
      <c r="M875" s="84"/>
      <c r="N875" s="84"/>
      <c r="O875" s="84"/>
      <c r="P875" s="84"/>
      <c r="Q875" s="84"/>
      <c r="R875" s="84"/>
      <c r="S875" s="84"/>
      <c r="T875" s="84"/>
      <c r="U875" s="84"/>
      <c r="V875" s="84"/>
      <c r="W875" s="84"/>
      <c r="X875" s="84"/>
      <c r="Y875" s="84"/>
      <c r="Z875" s="84"/>
      <c r="AA875" s="84"/>
      <c r="AB875" s="84"/>
      <c r="AC875" s="84"/>
      <c r="AD875" s="84"/>
    </row>
    <row r="876" spans="1:30" ht="15.75" customHeight="1">
      <c r="A876" s="84"/>
      <c r="B876" s="84"/>
      <c r="C876" s="84"/>
      <c r="D876" s="84"/>
      <c r="E876" s="84"/>
      <c r="F876" s="84"/>
      <c r="G876" s="84"/>
      <c r="H876" s="84"/>
      <c r="I876" s="84"/>
      <c r="J876" s="84"/>
      <c r="K876" s="84"/>
      <c r="L876" s="84"/>
      <c r="M876" s="84"/>
      <c r="N876" s="84"/>
      <c r="O876" s="84"/>
      <c r="P876" s="84"/>
      <c r="Q876" s="84"/>
      <c r="R876" s="84"/>
      <c r="S876" s="84"/>
      <c r="T876" s="84"/>
      <c r="U876" s="84"/>
      <c r="V876" s="84"/>
      <c r="W876" s="84"/>
      <c r="X876" s="84"/>
      <c r="Y876" s="84"/>
      <c r="Z876" s="84"/>
      <c r="AA876" s="84"/>
      <c r="AB876" s="84"/>
      <c r="AC876" s="84"/>
      <c r="AD876" s="84"/>
    </row>
    <row r="877" spans="1:30" ht="15.75" customHeight="1">
      <c r="A877" s="84"/>
      <c r="B877" s="84"/>
      <c r="C877" s="84"/>
      <c r="D877" s="84"/>
      <c r="E877" s="84"/>
      <c r="F877" s="84"/>
      <c r="G877" s="84"/>
      <c r="H877" s="84"/>
      <c r="I877" s="84"/>
      <c r="J877" s="84"/>
      <c r="K877" s="84"/>
      <c r="L877" s="84"/>
      <c r="M877" s="84"/>
      <c r="N877" s="84"/>
      <c r="O877" s="84"/>
      <c r="P877" s="84"/>
      <c r="Q877" s="84"/>
      <c r="R877" s="84"/>
      <c r="S877" s="84"/>
      <c r="T877" s="84"/>
      <c r="U877" s="84"/>
      <c r="V877" s="84"/>
      <c r="W877" s="84"/>
      <c r="X877" s="84"/>
      <c r="Y877" s="84"/>
      <c r="Z877" s="84"/>
      <c r="AA877" s="84"/>
      <c r="AB877" s="84"/>
      <c r="AC877" s="84"/>
      <c r="AD877" s="84"/>
    </row>
    <row r="878" spans="1:30" ht="15.75" customHeight="1">
      <c r="A878" s="84"/>
      <c r="B878" s="84"/>
      <c r="C878" s="84"/>
      <c r="D878" s="84"/>
      <c r="E878" s="84"/>
      <c r="F878" s="84"/>
      <c r="G878" s="84"/>
      <c r="H878" s="84"/>
      <c r="I878" s="84"/>
      <c r="J878" s="84"/>
      <c r="K878" s="84"/>
      <c r="L878" s="84"/>
      <c r="M878" s="84"/>
      <c r="N878" s="84"/>
      <c r="O878" s="84"/>
      <c r="P878" s="84"/>
      <c r="Q878" s="84"/>
      <c r="R878" s="84"/>
      <c r="S878" s="84"/>
      <c r="T878" s="84"/>
      <c r="U878" s="84"/>
      <c r="V878" s="84"/>
      <c r="W878" s="84"/>
      <c r="X878" s="84"/>
      <c r="Y878" s="84"/>
      <c r="Z878" s="84"/>
      <c r="AA878" s="84"/>
      <c r="AB878" s="84"/>
      <c r="AC878" s="84"/>
      <c r="AD878" s="84"/>
    </row>
    <row r="879" spans="1:30" ht="15.75" customHeight="1">
      <c r="A879" s="84"/>
      <c r="B879" s="84"/>
      <c r="C879" s="84"/>
      <c r="D879" s="84"/>
      <c r="E879" s="84"/>
      <c r="F879" s="84"/>
      <c r="G879" s="84"/>
      <c r="H879" s="84"/>
      <c r="I879" s="84"/>
      <c r="J879" s="84"/>
      <c r="K879" s="84"/>
      <c r="L879" s="84"/>
      <c r="M879" s="84"/>
      <c r="N879" s="84"/>
      <c r="O879" s="84"/>
      <c r="P879" s="84"/>
      <c r="Q879" s="84"/>
      <c r="R879" s="84"/>
      <c r="S879" s="84"/>
      <c r="T879" s="84"/>
      <c r="U879" s="84"/>
      <c r="V879" s="84"/>
      <c r="W879" s="84"/>
      <c r="X879" s="84"/>
      <c r="Y879" s="84"/>
      <c r="Z879" s="84"/>
      <c r="AA879" s="84"/>
      <c r="AB879" s="84"/>
      <c r="AC879" s="84"/>
      <c r="AD879" s="84"/>
    </row>
    <row r="880" spans="1:30" ht="15.75" customHeight="1">
      <c r="A880" s="84"/>
      <c r="B880" s="84"/>
      <c r="C880" s="84"/>
      <c r="D880" s="84"/>
      <c r="E880" s="84"/>
      <c r="F880" s="84"/>
      <c r="G880" s="84"/>
      <c r="H880" s="84"/>
      <c r="I880" s="84"/>
      <c r="J880" s="84"/>
      <c r="K880" s="84"/>
      <c r="L880" s="84"/>
      <c r="M880" s="84"/>
      <c r="N880" s="84"/>
      <c r="O880" s="84"/>
      <c r="P880" s="84"/>
      <c r="Q880" s="84"/>
      <c r="R880" s="84"/>
      <c r="S880" s="84"/>
      <c r="T880" s="84"/>
      <c r="U880" s="84"/>
      <c r="V880" s="84"/>
      <c r="W880" s="84"/>
      <c r="X880" s="84"/>
      <c r="Y880" s="84"/>
      <c r="Z880" s="84"/>
      <c r="AA880" s="84"/>
      <c r="AB880" s="84"/>
      <c r="AC880" s="84"/>
      <c r="AD880" s="84"/>
    </row>
    <row r="881" spans="1:30" ht="15.75" customHeight="1">
      <c r="A881" s="84"/>
      <c r="B881" s="84"/>
      <c r="C881" s="84"/>
      <c r="D881" s="84"/>
      <c r="E881" s="84"/>
      <c r="F881" s="84"/>
      <c r="G881" s="84"/>
      <c r="H881" s="84"/>
      <c r="I881" s="84"/>
      <c r="J881" s="84"/>
      <c r="K881" s="84"/>
      <c r="L881" s="84"/>
      <c r="M881" s="84"/>
      <c r="N881" s="84"/>
      <c r="O881" s="84"/>
      <c r="P881" s="84"/>
      <c r="Q881" s="84"/>
      <c r="R881" s="84"/>
      <c r="S881" s="84"/>
      <c r="T881" s="84"/>
      <c r="U881" s="84"/>
      <c r="V881" s="84"/>
      <c r="W881" s="84"/>
      <c r="X881" s="84"/>
      <c r="Y881" s="84"/>
      <c r="Z881" s="84"/>
      <c r="AA881" s="84"/>
      <c r="AB881" s="84"/>
      <c r="AC881" s="84"/>
      <c r="AD881" s="84"/>
    </row>
    <row r="882" spans="1:30" ht="15.75" customHeight="1">
      <c r="A882" s="84"/>
      <c r="B882" s="84"/>
      <c r="C882" s="84"/>
      <c r="D882" s="84"/>
      <c r="E882" s="84"/>
      <c r="F882" s="84"/>
      <c r="G882" s="84"/>
      <c r="H882" s="84"/>
      <c r="I882" s="84"/>
      <c r="J882" s="84"/>
      <c r="K882" s="84"/>
      <c r="L882" s="84"/>
      <c r="M882" s="84"/>
      <c r="N882" s="84"/>
      <c r="O882" s="84"/>
      <c r="P882" s="84"/>
      <c r="Q882" s="84"/>
      <c r="R882" s="84"/>
      <c r="S882" s="84"/>
      <c r="T882" s="84"/>
      <c r="U882" s="84"/>
      <c r="V882" s="84"/>
      <c r="W882" s="84"/>
      <c r="X882" s="84"/>
      <c r="Y882" s="84"/>
      <c r="Z882" s="84"/>
      <c r="AA882" s="84"/>
      <c r="AB882" s="84"/>
      <c r="AC882" s="84"/>
      <c r="AD882" s="84"/>
    </row>
    <row r="883" spans="1:30" ht="15.75" customHeight="1">
      <c r="A883" s="84"/>
      <c r="B883" s="84"/>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c r="AA883" s="84"/>
      <c r="AB883" s="84"/>
      <c r="AC883" s="84"/>
      <c r="AD883" s="84"/>
    </row>
    <row r="884" spans="1:30" ht="15.75" customHeight="1">
      <c r="A884" s="84"/>
      <c r="B884" s="84"/>
      <c r="C884" s="84"/>
      <c r="D884" s="84"/>
      <c r="E884" s="84"/>
      <c r="F884" s="84"/>
      <c r="G884" s="84"/>
      <c r="H884" s="84"/>
      <c r="I884" s="84"/>
      <c r="J884" s="84"/>
      <c r="K884" s="84"/>
      <c r="L884" s="84"/>
      <c r="M884" s="84"/>
      <c r="N884" s="84"/>
      <c r="O884" s="84"/>
      <c r="P884" s="84"/>
      <c r="Q884" s="84"/>
      <c r="R884" s="84"/>
      <c r="S884" s="84"/>
      <c r="T884" s="84"/>
      <c r="U884" s="84"/>
      <c r="V884" s="84"/>
      <c r="W884" s="84"/>
      <c r="X884" s="84"/>
      <c r="Y884" s="84"/>
      <c r="Z884" s="84"/>
      <c r="AA884" s="84"/>
      <c r="AB884" s="84"/>
      <c r="AC884" s="84"/>
      <c r="AD884" s="84"/>
    </row>
    <row r="885" spans="1:30" ht="15.75" customHeight="1">
      <c r="A885" s="84"/>
      <c r="B885" s="84"/>
      <c r="C885" s="84"/>
      <c r="D885" s="84"/>
      <c r="E885" s="84"/>
      <c r="F885" s="84"/>
      <c r="G885" s="84"/>
      <c r="H885" s="84"/>
      <c r="I885" s="84"/>
      <c r="J885" s="84"/>
      <c r="K885" s="84"/>
      <c r="L885" s="84"/>
      <c r="M885" s="84"/>
      <c r="N885" s="84"/>
      <c r="O885" s="84"/>
      <c r="P885" s="84"/>
      <c r="Q885" s="84"/>
      <c r="R885" s="84"/>
      <c r="S885" s="84"/>
      <c r="T885" s="84"/>
      <c r="U885" s="84"/>
      <c r="V885" s="84"/>
      <c r="W885" s="84"/>
      <c r="X885" s="84"/>
      <c r="Y885" s="84"/>
      <c r="Z885" s="84"/>
      <c r="AA885" s="84"/>
      <c r="AB885" s="84"/>
      <c r="AC885" s="84"/>
      <c r="AD885" s="84"/>
    </row>
    <row r="886" spans="1:30" ht="15.75" customHeight="1">
      <c r="A886" s="84"/>
      <c r="B886" s="84"/>
      <c r="C886" s="84"/>
      <c r="D886" s="84"/>
      <c r="E886" s="84"/>
      <c r="F886" s="84"/>
      <c r="G886" s="84"/>
      <c r="H886" s="84"/>
      <c r="I886" s="84"/>
      <c r="J886" s="84"/>
      <c r="K886" s="84"/>
      <c r="L886" s="84"/>
      <c r="M886" s="84"/>
      <c r="N886" s="84"/>
      <c r="O886" s="84"/>
      <c r="P886" s="84"/>
      <c r="Q886" s="84"/>
      <c r="R886" s="84"/>
      <c r="S886" s="84"/>
      <c r="T886" s="84"/>
      <c r="U886" s="84"/>
      <c r="V886" s="84"/>
      <c r="W886" s="84"/>
      <c r="X886" s="84"/>
      <c r="Y886" s="84"/>
      <c r="Z886" s="84"/>
      <c r="AA886" s="84"/>
      <c r="AB886" s="84"/>
      <c r="AC886" s="84"/>
      <c r="AD886" s="84"/>
    </row>
    <row r="887" spans="1:30" ht="15.75" customHeight="1">
      <c r="A887" s="84"/>
      <c r="B887" s="84"/>
      <c r="C887" s="84"/>
      <c r="D887" s="84"/>
      <c r="E887" s="84"/>
      <c r="F887" s="84"/>
      <c r="G887" s="84"/>
      <c r="H887" s="84"/>
      <c r="I887" s="84"/>
      <c r="J887" s="84"/>
      <c r="K887" s="84"/>
      <c r="L887" s="84"/>
      <c r="M887" s="84"/>
      <c r="N887" s="84"/>
      <c r="O887" s="84"/>
      <c r="P887" s="84"/>
      <c r="Q887" s="84"/>
      <c r="R887" s="84"/>
      <c r="S887" s="84"/>
      <c r="T887" s="84"/>
      <c r="U887" s="84"/>
      <c r="V887" s="84"/>
      <c r="W887" s="84"/>
      <c r="X887" s="84"/>
      <c r="Y887" s="84"/>
      <c r="Z887" s="84"/>
      <c r="AA887" s="84"/>
      <c r="AB887" s="84"/>
      <c r="AC887" s="84"/>
      <c r="AD887" s="84"/>
    </row>
    <row r="888" spans="1:30" ht="15.75" customHeight="1">
      <c r="A888" s="84"/>
      <c r="B888" s="84"/>
      <c r="C888" s="84"/>
      <c r="D888" s="84"/>
      <c r="E888" s="84"/>
      <c r="F888" s="84"/>
      <c r="G888" s="84"/>
      <c r="H888" s="84"/>
      <c r="I888" s="84"/>
      <c r="J888" s="84"/>
      <c r="K888" s="84"/>
      <c r="L888" s="84"/>
      <c r="M888" s="84"/>
      <c r="N888" s="84"/>
      <c r="O888" s="84"/>
      <c r="P888" s="84"/>
      <c r="Q888" s="84"/>
      <c r="R888" s="84"/>
      <c r="S888" s="84"/>
      <c r="T888" s="84"/>
      <c r="U888" s="84"/>
      <c r="V888" s="84"/>
      <c r="W888" s="84"/>
      <c r="X888" s="84"/>
      <c r="Y888" s="84"/>
      <c r="Z888" s="84"/>
      <c r="AA888" s="84"/>
      <c r="AB888" s="84"/>
      <c r="AC888" s="84"/>
      <c r="AD888" s="84"/>
    </row>
    <row r="889" spans="1:30" ht="15.75" customHeight="1">
      <c r="A889" s="84"/>
      <c r="B889" s="84"/>
      <c r="C889" s="84"/>
      <c r="D889" s="84"/>
      <c r="E889" s="84"/>
      <c r="F889" s="84"/>
      <c r="G889" s="84"/>
      <c r="H889" s="84"/>
      <c r="I889" s="84"/>
      <c r="J889" s="84"/>
      <c r="K889" s="84"/>
      <c r="L889" s="84"/>
      <c r="M889" s="84"/>
      <c r="N889" s="84"/>
      <c r="O889" s="84"/>
      <c r="P889" s="84"/>
      <c r="Q889" s="84"/>
      <c r="R889" s="84"/>
      <c r="S889" s="84"/>
      <c r="T889" s="84"/>
      <c r="U889" s="84"/>
      <c r="V889" s="84"/>
      <c r="W889" s="84"/>
      <c r="X889" s="84"/>
      <c r="Y889" s="84"/>
      <c r="Z889" s="84"/>
      <c r="AA889" s="84"/>
      <c r="AB889" s="84"/>
      <c r="AC889" s="84"/>
      <c r="AD889" s="84"/>
    </row>
    <row r="890" spans="1:30" ht="15.75" customHeight="1">
      <c r="A890" s="84"/>
      <c r="B890" s="84"/>
      <c r="C890" s="84"/>
      <c r="D890" s="84"/>
      <c r="E890" s="84"/>
      <c r="F890" s="84"/>
      <c r="G890" s="84"/>
      <c r="H890" s="84"/>
      <c r="I890" s="84"/>
      <c r="J890" s="84"/>
      <c r="K890" s="84"/>
      <c r="L890" s="84"/>
      <c r="M890" s="84"/>
      <c r="N890" s="84"/>
      <c r="O890" s="84"/>
      <c r="P890" s="84"/>
      <c r="Q890" s="84"/>
      <c r="R890" s="84"/>
      <c r="S890" s="84"/>
      <c r="T890" s="84"/>
      <c r="U890" s="84"/>
      <c r="V890" s="84"/>
      <c r="W890" s="84"/>
      <c r="X890" s="84"/>
      <c r="Y890" s="84"/>
      <c r="Z890" s="84"/>
      <c r="AA890" s="84"/>
      <c r="AB890" s="84"/>
      <c r="AC890" s="84"/>
      <c r="AD890" s="84"/>
    </row>
    <row r="891" spans="1:30" ht="15.75" customHeight="1">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c r="Y891" s="84"/>
      <c r="Z891" s="84"/>
      <c r="AA891" s="84"/>
      <c r="AB891" s="84"/>
      <c r="AC891" s="84"/>
      <c r="AD891" s="84"/>
    </row>
    <row r="892" spans="1:30" ht="15.75" customHeight="1">
      <c r="A892" s="84"/>
      <c r="B892" s="84"/>
      <c r="C892" s="84"/>
      <c r="D892" s="84"/>
      <c r="E892" s="84"/>
      <c r="F892" s="84"/>
      <c r="G892" s="84"/>
      <c r="H892" s="84"/>
      <c r="I892" s="84"/>
      <c r="J892" s="84"/>
      <c r="K892" s="84"/>
      <c r="L892" s="84"/>
      <c r="M892" s="84"/>
      <c r="N892" s="84"/>
      <c r="O892" s="84"/>
      <c r="P892" s="84"/>
      <c r="Q892" s="84"/>
      <c r="R892" s="84"/>
      <c r="S892" s="84"/>
      <c r="T892" s="84"/>
      <c r="U892" s="84"/>
      <c r="V892" s="84"/>
      <c r="W892" s="84"/>
      <c r="X892" s="84"/>
      <c r="Y892" s="84"/>
      <c r="Z892" s="84"/>
      <c r="AA892" s="84"/>
      <c r="AB892" s="84"/>
      <c r="AC892" s="84"/>
      <c r="AD892" s="84"/>
    </row>
    <row r="893" spans="1:30" ht="15.75" customHeight="1">
      <c r="A893" s="84"/>
      <c r="B893" s="84"/>
      <c r="C893" s="84"/>
      <c r="D893" s="84"/>
      <c r="E893" s="84"/>
      <c r="F893" s="84"/>
      <c r="G893" s="84"/>
      <c r="H893" s="84"/>
      <c r="I893" s="84"/>
      <c r="J893" s="84"/>
      <c r="K893" s="84"/>
      <c r="L893" s="84"/>
      <c r="M893" s="84"/>
      <c r="N893" s="84"/>
      <c r="O893" s="84"/>
      <c r="P893" s="84"/>
      <c r="Q893" s="84"/>
      <c r="R893" s="84"/>
      <c r="S893" s="84"/>
      <c r="T893" s="84"/>
      <c r="U893" s="84"/>
      <c r="V893" s="84"/>
      <c r="W893" s="84"/>
      <c r="X893" s="84"/>
      <c r="Y893" s="84"/>
      <c r="Z893" s="84"/>
      <c r="AA893" s="84"/>
      <c r="AB893" s="84"/>
      <c r="AC893" s="84"/>
      <c r="AD893" s="84"/>
    </row>
    <row r="894" spans="1:30" ht="15.75" customHeight="1">
      <c r="A894" s="84"/>
      <c r="B894" s="84"/>
      <c r="C894" s="84"/>
      <c r="D894" s="84"/>
      <c r="E894" s="84"/>
      <c r="F894" s="84"/>
      <c r="G894" s="84"/>
      <c r="H894" s="84"/>
      <c r="I894" s="84"/>
      <c r="J894" s="84"/>
      <c r="K894" s="84"/>
      <c r="L894" s="84"/>
      <c r="M894" s="84"/>
      <c r="N894" s="84"/>
      <c r="O894" s="84"/>
      <c r="P894" s="84"/>
      <c r="Q894" s="84"/>
      <c r="R894" s="84"/>
      <c r="S894" s="84"/>
      <c r="T894" s="84"/>
      <c r="U894" s="84"/>
      <c r="V894" s="84"/>
      <c r="W894" s="84"/>
      <c r="X894" s="84"/>
      <c r="Y894" s="84"/>
      <c r="Z894" s="84"/>
      <c r="AA894" s="84"/>
      <c r="AB894" s="84"/>
      <c r="AC894" s="84"/>
      <c r="AD894" s="84"/>
    </row>
    <row r="895" spans="1:30" ht="15.75" customHeight="1">
      <c r="A895" s="84"/>
      <c r="B895" s="84"/>
      <c r="C895" s="84"/>
      <c r="D895" s="84"/>
      <c r="E895" s="84"/>
      <c r="F895" s="84"/>
      <c r="G895" s="84"/>
      <c r="H895" s="84"/>
      <c r="I895" s="84"/>
      <c r="J895" s="84"/>
      <c r="K895" s="84"/>
      <c r="L895" s="84"/>
      <c r="M895" s="84"/>
      <c r="N895" s="84"/>
      <c r="O895" s="84"/>
      <c r="P895" s="84"/>
      <c r="Q895" s="84"/>
      <c r="R895" s="84"/>
      <c r="S895" s="84"/>
      <c r="T895" s="84"/>
      <c r="U895" s="84"/>
      <c r="V895" s="84"/>
      <c r="W895" s="84"/>
      <c r="X895" s="84"/>
      <c r="Y895" s="84"/>
      <c r="Z895" s="84"/>
      <c r="AA895" s="84"/>
      <c r="AB895" s="84"/>
      <c r="AC895" s="84"/>
      <c r="AD895" s="84"/>
    </row>
    <row r="896" spans="1:30" ht="15.75" customHeight="1">
      <c r="A896" s="84"/>
      <c r="B896" s="84"/>
      <c r="C896" s="84"/>
      <c r="D896" s="84"/>
      <c r="E896" s="84"/>
      <c r="F896" s="84"/>
      <c r="G896" s="84"/>
      <c r="H896" s="84"/>
      <c r="I896" s="84"/>
      <c r="J896" s="84"/>
      <c r="K896" s="84"/>
      <c r="L896" s="84"/>
      <c r="M896" s="84"/>
      <c r="N896" s="84"/>
      <c r="O896" s="84"/>
      <c r="P896" s="84"/>
      <c r="Q896" s="84"/>
      <c r="R896" s="84"/>
      <c r="S896" s="84"/>
      <c r="T896" s="84"/>
      <c r="U896" s="84"/>
      <c r="V896" s="84"/>
      <c r="W896" s="84"/>
      <c r="X896" s="84"/>
      <c r="Y896" s="84"/>
      <c r="Z896" s="84"/>
      <c r="AA896" s="84"/>
      <c r="AB896" s="84"/>
      <c r="AC896" s="84"/>
      <c r="AD896" s="84"/>
    </row>
    <row r="897" spans="1:30" ht="15.75" customHeight="1">
      <c r="A897" s="84"/>
      <c r="B897" s="84"/>
      <c r="C897" s="84"/>
      <c r="D897" s="84"/>
      <c r="E897" s="84"/>
      <c r="F897" s="84"/>
      <c r="G897" s="84"/>
      <c r="H897" s="84"/>
      <c r="I897" s="84"/>
      <c r="J897" s="84"/>
      <c r="K897" s="84"/>
      <c r="L897" s="84"/>
      <c r="M897" s="84"/>
      <c r="N897" s="84"/>
      <c r="O897" s="84"/>
      <c r="P897" s="84"/>
      <c r="Q897" s="84"/>
      <c r="R897" s="84"/>
      <c r="S897" s="84"/>
      <c r="T897" s="84"/>
      <c r="U897" s="84"/>
      <c r="V897" s="84"/>
      <c r="W897" s="84"/>
      <c r="X897" s="84"/>
      <c r="Y897" s="84"/>
      <c r="Z897" s="84"/>
      <c r="AA897" s="84"/>
      <c r="AB897" s="84"/>
      <c r="AC897" s="84"/>
      <c r="AD897" s="84"/>
    </row>
    <row r="898" spans="1:30" ht="15.75" customHeight="1">
      <c r="A898" s="84"/>
      <c r="B898" s="84"/>
      <c r="C898" s="84"/>
      <c r="D898" s="84"/>
      <c r="E898" s="84"/>
      <c r="F898" s="84"/>
      <c r="G898" s="84"/>
      <c r="H898" s="84"/>
      <c r="I898" s="84"/>
      <c r="J898" s="84"/>
      <c r="K898" s="84"/>
      <c r="L898" s="84"/>
      <c r="M898" s="84"/>
      <c r="N898" s="84"/>
      <c r="O898" s="84"/>
      <c r="P898" s="84"/>
      <c r="Q898" s="84"/>
      <c r="R898" s="84"/>
      <c r="S898" s="84"/>
      <c r="T898" s="84"/>
      <c r="U898" s="84"/>
      <c r="V898" s="84"/>
      <c r="W898" s="84"/>
      <c r="X898" s="84"/>
      <c r="Y898" s="84"/>
      <c r="Z898" s="84"/>
      <c r="AA898" s="84"/>
      <c r="AB898" s="84"/>
      <c r="AC898" s="84"/>
      <c r="AD898" s="84"/>
    </row>
    <row r="899" spans="1:30" ht="15.75" customHeight="1">
      <c r="A899" s="84"/>
      <c r="B899" s="84"/>
      <c r="C899" s="84"/>
      <c r="D899" s="84"/>
      <c r="E899" s="84"/>
      <c r="F899" s="84"/>
      <c r="G899" s="84"/>
      <c r="H899" s="84"/>
      <c r="I899" s="84"/>
      <c r="J899" s="84"/>
      <c r="K899" s="84"/>
      <c r="L899" s="84"/>
      <c r="M899" s="84"/>
      <c r="N899" s="84"/>
      <c r="O899" s="84"/>
      <c r="P899" s="84"/>
      <c r="Q899" s="84"/>
      <c r="R899" s="84"/>
      <c r="S899" s="84"/>
      <c r="T899" s="84"/>
      <c r="U899" s="84"/>
      <c r="V899" s="84"/>
      <c r="W899" s="84"/>
      <c r="X899" s="84"/>
      <c r="Y899" s="84"/>
      <c r="Z899" s="84"/>
      <c r="AA899" s="84"/>
      <c r="AB899" s="84"/>
      <c r="AC899" s="84"/>
      <c r="AD899" s="84"/>
    </row>
    <row r="900" spans="1:30" ht="15.75" customHeight="1">
      <c r="A900" s="84"/>
      <c r="B900" s="84"/>
      <c r="C900" s="84"/>
      <c r="D900" s="84"/>
      <c r="E900" s="84"/>
      <c r="F900" s="84"/>
      <c r="G900" s="84"/>
      <c r="H900" s="84"/>
      <c r="I900" s="84"/>
      <c r="J900" s="84"/>
      <c r="K900" s="84"/>
      <c r="L900" s="84"/>
      <c r="M900" s="84"/>
      <c r="N900" s="84"/>
      <c r="O900" s="84"/>
      <c r="P900" s="84"/>
      <c r="Q900" s="84"/>
      <c r="R900" s="84"/>
      <c r="S900" s="84"/>
      <c r="T900" s="84"/>
      <c r="U900" s="84"/>
      <c r="V900" s="84"/>
      <c r="W900" s="84"/>
      <c r="X900" s="84"/>
      <c r="Y900" s="84"/>
      <c r="Z900" s="84"/>
      <c r="AA900" s="84"/>
      <c r="AB900" s="84"/>
      <c r="AC900" s="84"/>
      <c r="AD900" s="84"/>
    </row>
    <row r="901" spans="1:30" ht="15.75" customHeight="1">
      <c r="A901" s="84"/>
      <c r="B901" s="84"/>
      <c r="C901" s="84"/>
      <c r="D901" s="84"/>
      <c r="E901" s="84"/>
      <c r="F901" s="84"/>
      <c r="G901" s="84"/>
      <c r="H901" s="84"/>
      <c r="I901" s="84"/>
      <c r="J901" s="84"/>
      <c r="K901" s="84"/>
      <c r="L901" s="84"/>
      <c r="M901" s="84"/>
      <c r="N901" s="84"/>
      <c r="O901" s="84"/>
      <c r="P901" s="84"/>
      <c r="Q901" s="84"/>
      <c r="R901" s="84"/>
      <c r="S901" s="84"/>
      <c r="T901" s="84"/>
      <c r="U901" s="84"/>
      <c r="V901" s="84"/>
      <c r="W901" s="84"/>
      <c r="X901" s="84"/>
      <c r="Y901" s="84"/>
      <c r="Z901" s="84"/>
      <c r="AA901" s="84"/>
      <c r="AB901" s="84"/>
      <c r="AC901" s="84"/>
      <c r="AD901" s="84"/>
    </row>
    <row r="902" spans="1:30" ht="15.75" customHeight="1">
      <c r="A902" s="84"/>
      <c r="B902" s="84"/>
      <c r="C902" s="84"/>
      <c r="D902" s="84"/>
      <c r="E902" s="84"/>
      <c r="F902" s="84"/>
      <c r="G902" s="84"/>
      <c r="H902" s="84"/>
      <c r="I902" s="84"/>
      <c r="J902" s="84"/>
      <c r="K902" s="84"/>
      <c r="L902" s="84"/>
      <c r="M902" s="84"/>
      <c r="N902" s="84"/>
      <c r="O902" s="84"/>
      <c r="P902" s="84"/>
      <c r="Q902" s="84"/>
      <c r="R902" s="84"/>
      <c r="S902" s="84"/>
      <c r="T902" s="84"/>
      <c r="U902" s="84"/>
      <c r="V902" s="84"/>
      <c r="W902" s="84"/>
      <c r="X902" s="84"/>
      <c r="Y902" s="84"/>
      <c r="Z902" s="84"/>
      <c r="AA902" s="84"/>
      <c r="AB902" s="84"/>
      <c r="AC902" s="84"/>
      <c r="AD902" s="84"/>
    </row>
    <row r="903" spans="1:30" ht="15.75" customHeight="1">
      <c r="A903" s="84"/>
      <c r="B903" s="84"/>
      <c r="C903" s="84"/>
      <c r="D903" s="84"/>
      <c r="E903" s="84"/>
      <c r="F903" s="84"/>
      <c r="G903" s="84"/>
      <c r="H903" s="84"/>
      <c r="I903" s="84"/>
      <c r="J903" s="84"/>
      <c r="K903" s="84"/>
      <c r="L903" s="84"/>
      <c r="M903" s="84"/>
      <c r="N903" s="84"/>
      <c r="O903" s="84"/>
      <c r="P903" s="84"/>
      <c r="Q903" s="84"/>
      <c r="R903" s="84"/>
      <c r="S903" s="84"/>
      <c r="T903" s="84"/>
      <c r="U903" s="84"/>
      <c r="V903" s="84"/>
      <c r="W903" s="84"/>
      <c r="X903" s="84"/>
      <c r="Y903" s="84"/>
      <c r="Z903" s="84"/>
      <c r="AA903" s="84"/>
      <c r="AB903" s="84"/>
      <c r="AC903" s="84"/>
      <c r="AD903" s="84"/>
    </row>
    <row r="904" spans="1:30" ht="15.75" customHeight="1">
      <c r="A904" s="84"/>
      <c r="B904" s="84"/>
      <c r="C904" s="84"/>
      <c r="D904" s="84"/>
      <c r="E904" s="84"/>
      <c r="F904" s="84"/>
      <c r="G904" s="84"/>
      <c r="H904" s="84"/>
      <c r="I904" s="84"/>
      <c r="J904" s="84"/>
      <c r="K904" s="84"/>
      <c r="L904" s="84"/>
      <c r="M904" s="84"/>
      <c r="N904" s="84"/>
      <c r="O904" s="84"/>
      <c r="P904" s="84"/>
      <c r="Q904" s="84"/>
      <c r="R904" s="84"/>
      <c r="S904" s="84"/>
      <c r="T904" s="84"/>
      <c r="U904" s="84"/>
      <c r="V904" s="84"/>
      <c r="W904" s="84"/>
      <c r="X904" s="84"/>
      <c r="Y904" s="84"/>
      <c r="Z904" s="84"/>
      <c r="AA904" s="84"/>
      <c r="AB904" s="84"/>
      <c r="AC904" s="84"/>
      <c r="AD904" s="84"/>
    </row>
    <row r="905" spans="1:30" ht="15.75" customHeight="1">
      <c r="A905" s="84"/>
      <c r="B905" s="84"/>
      <c r="C905" s="84"/>
      <c r="D905" s="84"/>
      <c r="E905" s="84"/>
      <c r="F905" s="84"/>
      <c r="G905" s="84"/>
      <c r="H905" s="84"/>
      <c r="I905" s="84"/>
      <c r="J905" s="84"/>
      <c r="K905" s="84"/>
      <c r="L905" s="84"/>
      <c r="M905" s="84"/>
      <c r="N905" s="84"/>
      <c r="O905" s="84"/>
      <c r="P905" s="84"/>
      <c r="Q905" s="84"/>
      <c r="R905" s="84"/>
      <c r="S905" s="84"/>
      <c r="T905" s="84"/>
      <c r="U905" s="84"/>
      <c r="V905" s="84"/>
      <c r="W905" s="84"/>
      <c r="X905" s="84"/>
      <c r="Y905" s="84"/>
      <c r="Z905" s="84"/>
      <c r="AA905" s="84"/>
      <c r="AB905" s="84"/>
      <c r="AC905" s="84"/>
      <c r="AD905" s="84"/>
    </row>
    <row r="906" spans="1:30" ht="15.75" customHeight="1">
      <c r="A906" s="84"/>
      <c r="B906" s="84"/>
      <c r="C906" s="84"/>
      <c r="D906" s="84"/>
      <c r="E906" s="84"/>
      <c r="F906" s="84"/>
      <c r="G906" s="84"/>
      <c r="H906" s="84"/>
      <c r="I906" s="84"/>
      <c r="J906" s="84"/>
      <c r="K906" s="84"/>
      <c r="L906" s="84"/>
      <c r="M906" s="84"/>
      <c r="N906" s="84"/>
      <c r="O906" s="84"/>
      <c r="P906" s="84"/>
      <c r="Q906" s="84"/>
      <c r="R906" s="84"/>
      <c r="S906" s="84"/>
      <c r="T906" s="84"/>
      <c r="U906" s="84"/>
      <c r="V906" s="84"/>
      <c r="W906" s="84"/>
      <c r="X906" s="84"/>
      <c r="Y906" s="84"/>
      <c r="Z906" s="84"/>
      <c r="AA906" s="84"/>
      <c r="AB906" s="84"/>
      <c r="AC906" s="84"/>
      <c r="AD906" s="84"/>
    </row>
    <row r="907" spans="1:30" ht="15.75" customHeight="1">
      <c r="A907" s="84"/>
      <c r="B907" s="84"/>
      <c r="C907" s="84"/>
      <c r="D907" s="84"/>
      <c r="E907" s="84"/>
      <c r="F907" s="84"/>
      <c r="G907" s="84"/>
      <c r="H907" s="84"/>
      <c r="I907" s="84"/>
      <c r="J907" s="84"/>
      <c r="K907" s="84"/>
      <c r="L907" s="84"/>
      <c r="M907" s="84"/>
      <c r="N907" s="84"/>
      <c r="O907" s="84"/>
      <c r="P907" s="84"/>
      <c r="Q907" s="84"/>
      <c r="R907" s="84"/>
      <c r="S907" s="84"/>
      <c r="T907" s="84"/>
      <c r="U907" s="84"/>
      <c r="V907" s="84"/>
      <c r="W907" s="84"/>
      <c r="X907" s="84"/>
      <c r="Y907" s="84"/>
      <c r="Z907" s="84"/>
      <c r="AA907" s="84"/>
      <c r="AB907" s="84"/>
      <c r="AC907" s="84"/>
      <c r="AD907" s="84"/>
    </row>
    <row r="908" spans="1:30" ht="15.75" customHeight="1">
      <c r="A908" s="84"/>
      <c r="B908" s="84"/>
      <c r="C908" s="84"/>
      <c r="D908" s="84"/>
      <c r="E908" s="84"/>
      <c r="F908" s="84"/>
      <c r="G908" s="84"/>
      <c r="H908" s="84"/>
      <c r="I908" s="84"/>
      <c r="J908" s="84"/>
      <c r="K908" s="84"/>
      <c r="L908" s="84"/>
      <c r="M908" s="84"/>
      <c r="N908" s="84"/>
      <c r="O908" s="84"/>
      <c r="P908" s="84"/>
      <c r="Q908" s="84"/>
      <c r="R908" s="84"/>
      <c r="S908" s="84"/>
      <c r="T908" s="84"/>
      <c r="U908" s="84"/>
      <c r="V908" s="84"/>
      <c r="W908" s="84"/>
      <c r="X908" s="84"/>
      <c r="Y908" s="84"/>
      <c r="Z908" s="84"/>
      <c r="AA908" s="84"/>
      <c r="AB908" s="84"/>
      <c r="AC908" s="84"/>
      <c r="AD908" s="84"/>
    </row>
    <row r="909" spans="1:30" ht="15.75" customHeight="1">
      <c r="A909" s="84"/>
      <c r="B909" s="84"/>
      <c r="C909" s="84"/>
      <c r="D909" s="84"/>
      <c r="E909" s="84"/>
      <c r="F909" s="84"/>
      <c r="G909" s="84"/>
      <c r="H909" s="84"/>
      <c r="I909" s="84"/>
      <c r="J909" s="84"/>
      <c r="K909" s="84"/>
      <c r="L909" s="84"/>
      <c r="M909" s="84"/>
      <c r="N909" s="84"/>
      <c r="O909" s="84"/>
      <c r="P909" s="84"/>
      <c r="Q909" s="84"/>
      <c r="R909" s="84"/>
      <c r="S909" s="84"/>
      <c r="T909" s="84"/>
      <c r="U909" s="84"/>
      <c r="V909" s="84"/>
      <c r="W909" s="84"/>
      <c r="X909" s="84"/>
      <c r="Y909" s="84"/>
      <c r="Z909" s="84"/>
      <c r="AA909" s="84"/>
      <c r="AB909" s="84"/>
      <c r="AC909" s="84"/>
      <c r="AD909" s="84"/>
    </row>
    <row r="910" spans="1:30" ht="15.75" customHeight="1">
      <c r="A910" s="84"/>
      <c r="B910" s="84"/>
      <c r="C910" s="84"/>
      <c r="D910" s="84"/>
      <c r="E910" s="84"/>
      <c r="F910" s="84"/>
      <c r="G910" s="84"/>
      <c r="H910" s="84"/>
      <c r="I910" s="84"/>
      <c r="J910" s="84"/>
      <c r="K910" s="84"/>
      <c r="L910" s="84"/>
      <c r="M910" s="84"/>
      <c r="N910" s="84"/>
      <c r="O910" s="84"/>
      <c r="P910" s="84"/>
      <c r="Q910" s="84"/>
      <c r="R910" s="84"/>
      <c r="S910" s="84"/>
      <c r="T910" s="84"/>
      <c r="U910" s="84"/>
      <c r="V910" s="84"/>
      <c r="W910" s="84"/>
      <c r="X910" s="84"/>
      <c r="Y910" s="84"/>
      <c r="Z910" s="84"/>
      <c r="AA910" s="84"/>
      <c r="AB910" s="84"/>
      <c r="AC910" s="84"/>
      <c r="AD910" s="84"/>
    </row>
    <row r="911" spans="1:30" ht="15.75" customHeight="1">
      <c r="A911" s="84"/>
      <c r="B911" s="84"/>
      <c r="C911" s="84"/>
      <c r="D911" s="84"/>
      <c r="E911" s="84"/>
      <c r="F911" s="84"/>
      <c r="G911" s="84"/>
      <c r="H911" s="84"/>
      <c r="I911" s="84"/>
      <c r="J911" s="84"/>
      <c r="K911" s="84"/>
      <c r="L911" s="84"/>
      <c r="M911" s="84"/>
      <c r="N911" s="84"/>
      <c r="O911" s="84"/>
      <c r="P911" s="84"/>
      <c r="Q911" s="84"/>
      <c r="R911" s="84"/>
      <c r="S911" s="84"/>
      <c r="T911" s="84"/>
      <c r="U911" s="84"/>
      <c r="V911" s="84"/>
      <c r="W911" s="84"/>
      <c r="X911" s="84"/>
      <c r="Y911" s="84"/>
      <c r="Z911" s="84"/>
      <c r="AA911" s="84"/>
      <c r="AB911" s="84"/>
      <c r="AC911" s="84"/>
      <c r="AD911" s="84"/>
    </row>
    <row r="912" spans="1:30" ht="15.75" customHeight="1">
      <c r="A912" s="84"/>
      <c r="B912" s="84"/>
      <c r="C912" s="84"/>
      <c r="D912" s="84"/>
      <c r="E912" s="84"/>
      <c r="F912" s="84"/>
      <c r="G912" s="84"/>
      <c r="H912" s="84"/>
      <c r="I912" s="84"/>
      <c r="J912" s="84"/>
      <c r="K912" s="84"/>
      <c r="L912" s="84"/>
      <c r="M912" s="84"/>
      <c r="N912" s="84"/>
      <c r="O912" s="84"/>
      <c r="P912" s="84"/>
      <c r="Q912" s="84"/>
      <c r="R912" s="84"/>
      <c r="S912" s="84"/>
      <c r="T912" s="84"/>
      <c r="U912" s="84"/>
      <c r="V912" s="84"/>
      <c r="W912" s="84"/>
      <c r="X912" s="84"/>
      <c r="Y912" s="84"/>
      <c r="Z912" s="84"/>
      <c r="AA912" s="84"/>
      <c r="AB912" s="84"/>
      <c r="AC912" s="84"/>
      <c r="AD912" s="84"/>
    </row>
    <row r="913" spans="1:30" ht="15.75" customHeight="1">
      <c r="A913" s="84"/>
      <c r="B913" s="84"/>
      <c r="C913" s="84"/>
      <c r="D913" s="84"/>
      <c r="E913" s="84"/>
      <c r="F913" s="84"/>
      <c r="G913" s="84"/>
      <c r="H913" s="84"/>
      <c r="I913" s="84"/>
      <c r="J913" s="84"/>
      <c r="K913" s="84"/>
      <c r="L913" s="84"/>
      <c r="M913" s="84"/>
      <c r="N913" s="84"/>
      <c r="O913" s="84"/>
      <c r="P913" s="84"/>
      <c r="Q913" s="84"/>
      <c r="R913" s="84"/>
      <c r="S913" s="84"/>
      <c r="T913" s="84"/>
      <c r="U913" s="84"/>
      <c r="V913" s="84"/>
      <c r="W913" s="84"/>
      <c r="X913" s="84"/>
      <c r="Y913" s="84"/>
      <c r="Z913" s="84"/>
      <c r="AA913" s="84"/>
      <c r="AB913" s="84"/>
      <c r="AC913" s="84"/>
      <c r="AD913" s="84"/>
    </row>
    <row r="914" spans="1:30" ht="15.75" customHeight="1">
      <c r="A914" s="84"/>
      <c r="B914" s="84"/>
      <c r="C914" s="84"/>
      <c r="D914" s="84"/>
      <c r="E914" s="84"/>
      <c r="F914" s="84"/>
      <c r="G914" s="84"/>
      <c r="H914" s="84"/>
      <c r="I914" s="84"/>
      <c r="J914" s="84"/>
      <c r="K914" s="84"/>
      <c r="L914" s="84"/>
      <c r="M914" s="84"/>
      <c r="N914" s="84"/>
      <c r="O914" s="84"/>
      <c r="P914" s="84"/>
      <c r="Q914" s="84"/>
      <c r="R914" s="84"/>
      <c r="S914" s="84"/>
      <c r="T914" s="84"/>
      <c r="U914" s="84"/>
      <c r="V914" s="84"/>
      <c r="W914" s="84"/>
      <c r="X914" s="84"/>
      <c r="Y914" s="84"/>
      <c r="Z914" s="84"/>
      <c r="AA914" s="84"/>
      <c r="AB914" s="84"/>
      <c r="AC914" s="84"/>
      <c r="AD914" s="84"/>
    </row>
    <row r="915" spans="1:30" ht="15.75" customHeight="1">
      <c r="A915" s="84"/>
      <c r="B915" s="84"/>
      <c r="C915" s="84"/>
      <c r="D915" s="84"/>
      <c r="E915" s="84"/>
      <c r="F915" s="84"/>
      <c r="G915" s="84"/>
      <c r="H915" s="84"/>
      <c r="I915" s="84"/>
      <c r="J915" s="84"/>
      <c r="K915" s="84"/>
      <c r="L915" s="84"/>
      <c r="M915" s="84"/>
      <c r="N915" s="84"/>
      <c r="O915" s="84"/>
      <c r="P915" s="84"/>
      <c r="Q915" s="84"/>
      <c r="R915" s="84"/>
      <c r="S915" s="84"/>
      <c r="T915" s="84"/>
      <c r="U915" s="84"/>
      <c r="V915" s="84"/>
      <c r="W915" s="84"/>
      <c r="X915" s="84"/>
      <c r="Y915" s="84"/>
      <c r="Z915" s="84"/>
      <c r="AA915" s="84"/>
      <c r="AB915" s="84"/>
      <c r="AC915" s="84"/>
      <c r="AD915" s="84"/>
    </row>
    <row r="916" spans="1:30" ht="15.75" customHeight="1">
      <c r="A916" s="84"/>
      <c r="B916" s="84"/>
      <c r="C916" s="84"/>
      <c r="D916" s="84"/>
      <c r="E916" s="84"/>
      <c r="F916" s="84"/>
      <c r="G916" s="84"/>
      <c r="H916" s="84"/>
      <c r="I916" s="84"/>
      <c r="J916" s="84"/>
      <c r="K916" s="84"/>
      <c r="L916" s="84"/>
      <c r="M916" s="84"/>
      <c r="N916" s="84"/>
      <c r="O916" s="84"/>
      <c r="P916" s="84"/>
      <c r="Q916" s="84"/>
      <c r="R916" s="84"/>
      <c r="S916" s="84"/>
      <c r="T916" s="84"/>
      <c r="U916" s="84"/>
      <c r="V916" s="84"/>
      <c r="W916" s="84"/>
      <c r="X916" s="84"/>
      <c r="Y916" s="84"/>
      <c r="Z916" s="84"/>
      <c r="AA916" s="84"/>
      <c r="AB916" s="84"/>
      <c r="AC916" s="84"/>
      <c r="AD916" s="84"/>
    </row>
    <row r="917" spans="1:30" ht="15.75" customHeight="1">
      <c r="A917" s="84"/>
      <c r="B917" s="84"/>
      <c r="C917" s="84"/>
      <c r="D917" s="84"/>
      <c r="E917" s="84"/>
      <c r="F917" s="84"/>
      <c r="G917" s="84"/>
      <c r="H917" s="84"/>
      <c r="I917" s="84"/>
      <c r="J917" s="84"/>
      <c r="K917" s="84"/>
      <c r="L917" s="84"/>
      <c r="M917" s="84"/>
      <c r="N917" s="84"/>
      <c r="O917" s="84"/>
      <c r="P917" s="84"/>
      <c r="Q917" s="84"/>
      <c r="R917" s="84"/>
      <c r="S917" s="84"/>
      <c r="T917" s="84"/>
      <c r="U917" s="84"/>
      <c r="V917" s="84"/>
      <c r="W917" s="84"/>
      <c r="X917" s="84"/>
      <c r="Y917" s="84"/>
      <c r="Z917" s="84"/>
      <c r="AA917" s="84"/>
      <c r="AB917" s="84"/>
      <c r="AC917" s="84"/>
      <c r="AD917" s="84"/>
    </row>
    <row r="918" spans="1:30" ht="15.75" customHeight="1">
      <c r="A918" s="84"/>
      <c r="B918" s="84"/>
      <c r="C918" s="84"/>
      <c r="D918" s="84"/>
      <c r="E918" s="84"/>
      <c r="F918" s="84"/>
      <c r="G918" s="84"/>
      <c r="H918" s="84"/>
      <c r="I918" s="84"/>
      <c r="J918" s="84"/>
      <c r="K918" s="84"/>
      <c r="L918" s="84"/>
      <c r="M918" s="84"/>
      <c r="N918" s="84"/>
      <c r="O918" s="84"/>
      <c r="P918" s="84"/>
      <c r="Q918" s="84"/>
      <c r="R918" s="84"/>
      <c r="S918" s="84"/>
      <c r="T918" s="84"/>
      <c r="U918" s="84"/>
      <c r="V918" s="84"/>
      <c r="W918" s="84"/>
      <c r="X918" s="84"/>
      <c r="Y918" s="84"/>
      <c r="Z918" s="84"/>
      <c r="AA918" s="84"/>
      <c r="AB918" s="84"/>
      <c r="AC918" s="84"/>
      <c r="AD918" s="84"/>
    </row>
    <row r="919" spans="1:30" ht="15.75" customHeight="1">
      <c r="A919" s="84"/>
      <c r="B919" s="84"/>
      <c r="C919" s="84"/>
      <c r="D919" s="84"/>
      <c r="E919" s="84"/>
      <c r="F919" s="84"/>
      <c r="G919" s="84"/>
      <c r="H919" s="84"/>
      <c r="I919" s="84"/>
      <c r="J919" s="84"/>
      <c r="K919" s="84"/>
      <c r="L919" s="84"/>
      <c r="M919" s="84"/>
      <c r="N919" s="84"/>
      <c r="O919" s="84"/>
      <c r="P919" s="84"/>
      <c r="Q919" s="84"/>
      <c r="R919" s="84"/>
      <c r="S919" s="84"/>
      <c r="T919" s="84"/>
      <c r="U919" s="84"/>
      <c r="V919" s="84"/>
      <c r="W919" s="84"/>
      <c r="X919" s="84"/>
      <c r="Y919" s="84"/>
      <c r="Z919" s="84"/>
      <c r="AA919" s="84"/>
      <c r="AB919" s="84"/>
      <c r="AC919" s="84"/>
      <c r="AD919" s="84"/>
    </row>
    <row r="920" spans="1:30" ht="15.75" customHeight="1">
      <c r="A920" s="84"/>
      <c r="B920" s="84"/>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c r="AA920" s="84"/>
      <c r="AB920" s="84"/>
      <c r="AC920" s="84"/>
      <c r="AD920" s="84"/>
    </row>
    <row r="921" spans="1:30" ht="15.75" customHeight="1">
      <c r="A921" s="84"/>
      <c r="B921" s="84"/>
      <c r="C921" s="84"/>
      <c r="D921" s="84"/>
      <c r="E921" s="84"/>
      <c r="F921" s="84"/>
      <c r="G921" s="84"/>
      <c r="H921" s="84"/>
      <c r="I921" s="84"/>
      <c r="J921" s="84"/>
      <c r="K921" s="84"/>
      <c r="L921" s="84"/>
      <c r="M921" s="84"/>
      <c r="N921" s="84"/>
      <c r="O921" s="84"/>
      <c r="P921" s="84"/>
      <c r="Q921" s="84"/>
      <c r="R921" s="84"/>
      <c r="S921" s="84"/>
      <c r="T921" s="84"/>
      <c r="U921" s="84"/>
      <c r="V921" s="84"/>
      <c r="W921" s="84"/>
      <c r="X921" s="84"/>
      <c r="Y921" s="84"/>
      <c r="Z921" s="84"/>
      <c r="AA921" s="84"/>
      <c r="AB921" s="84"/>
      <c r="AC921" s="84"/>
      <c r="AD921" s="84"/>
    </row>
    <row r="922" spans="1:30" ht="15.75" customHeight="1">
      <c r="A922" s="84"/>
      <c r="B922" s="84"/>
      <c r="C922" s="84"/>
      <c r="D922" s="84"/>
      <c r="E922" s="84"/>
      <c r="F922" s="84"/>
      <c r="G922" s="84"/>
      <c r="H922" s="84"/>
      <c r="I922" s="84"/>
      <c r="J922" s="84"/>
      <c r="K922" s="84"/>
      <c r="L922" s="84"/>
      <c r="M922" s="84"/>
      <c r="N922" s="84"/>
      <c r="O922" s="84"/>
      <c r="P922" s="84"/>
      <c r="Q922" s="84"/>
      <c r="R922" s="84"/>
      <c r="S922" s="84"/>
      <c r="T922" s="84"/>
      <c r="U922" s="84"/>
      <c r="V922" s="84"/>
      <c r="W922" s="84"/>
      <c r="X922" s="84"/>
      <c r="Y922" s="84"/>
      <c r="Z922" s="84"/>
      <c r="AA922" s="84"/>
      <c r="AB922" s="84"/>
      <c r="AC922" s="84"/>
      <c r="AD922" s="84"/>
    </row>
    <row r="923" spans="1:30" ht="15.75" customHeight="1">
      <c r="A923" s="84"/>
      <c r="B923" s="84"/>
      <c r="C923" s="84"/>
      <c r="D923" s="84"/>
      <c r="E923" s="84"/>
      <c r="F923" s="84"/>
      <c r="G923" s="84"/>
      <c r="H923" s="84"/>
      <c r="I923" s="84"/>
      <c r="J923" s="84"/>
      <c r="K923" s="84"/>
      <c r="L923" s="84"/>
      <c r="M923" s="84"/>
      <c r="N923" s="84"/>
      <c r="O923" s="84"/>
      <c r="P923" s="84"/>
      <c r="Q923" s="84"/>
      <c r="R923" s="84"/>
      <c r="S923" s="84"/>
      <c r="T923" s="84"/>
      <c r="U923" s="84"/>
      <c r="V923" s="84"/>
      <c r="W923" s="84"/>
      <c r="X923" s="84"/>
      <c r="Y923" s="84"/>
      <c r="Z923" s="84"/>
      <c r="AA923" s="84"/>
      <c r="AB923" s="84"/>
      <c r="AC923" s="84"/>
      <c r="AD923" s="84"/>
    </row>
    <row r="924" spans="1:30" ht="15.75" customHeight="1">
      <c r="A924" s="84"/>
      <c r="B924" s="84"/>
      <c r="C924" s="84"/>
      <c r="D924" s="84"/>
      <c r="E924" s="84"/>
      <c r="F924" s="84"/>
      <c r="G924" s="84"/>
      <c r="H924" s="84"/>
      <c r="I924" s="84"/>
      <c r="J924" s="84"/>
      <c r="K924" s="84"/>
      <c r="L924" s="84"/>
      <c r="M924" s="84"/>
      <c r="N924" s="84"/>
      <c r="O924" s="84"/>
      <c r="P924" s="84"/>
      <c r="Q924" s="84"/>
      <c r="R924" s="84"/>
      <c r="S924" s="84"/>
      <c r="T924" s="84"/>
      <c r="U924" s="84"/>
      <c r="V924" s="84"/>
      <c r="W924" s="84"/>
      <c r="X924" s="84"/>
      <c r="Y924" s="84"/>
      <c r="Z924" s="84"/>
      <c r="AA924" s="84"/>
      <c r="AB924" s="84"/>
      <c r="AC924" s="84"/>
      <c r="AD924" s="84"/>
    </row>
    <row r="925" spans="1:30" ht="15.75" customHeight="1">
      <c r="A925" s="84"/>
      <c r="B925" s="84"/>
      <c r="C925" s="84"/>
      <c r="D925" s="84"/>
      <c r="E925" s="84"/>
      <c r="F925" s="84"/>
      <c r="G925" s="84"/>
      <c r="H925" s="84"/>
      <c r="I925" s="84"/>
      <c r="J925" s="84"/>
      <c r="K925" s="84"/>
      <c r="L925" s="84"/>
      <c r="M925" s="84"/>
      <c r="N925" s="84"/>
      <c r="O925" s="84"/>
      <c r="P925" s="84"/>
      <c r="Q925" s="84"/>
      <c r="R925" s="84"/>
      <c r="S925" s="84"/>
      <c r="T925" s="84"/>
      <c r="U925" s="84"/>
      <c r="V925" s="84"/>
      <c r="W925" s="84"/>
      <c r="X925" s="84"/>
      <c r="Y925" s="84"/>
      <c r="Z925" s="84"/>
      <c r="AA925" s="84"/>
      <c r="AB925" s="84"/>
      <c r="AC925" s="84"/>
      <c r="AD925" s="84"/>
    </row>
    <row r="926" spans="1:30" ht="15.75" customHeight="1">
      <c r="A926" s="84"/>
      <c r="B926" s="84"/>
      <c r="C926" s="84"/>
      <c r="D926" s="84"/>
      <c r="E926" s="84"/>
      <c r="F926" s="84"/>
      <c r="G926" s="84"/>
      <c r="H926" s="84"/>
      <c r="I926" s="84"/>
      <c r="J926" s="84"/>
      <c r="K926" s="84"/>
      <c r="L926" s="84"/>
      <c r="M926" s="84"/>
      <c r="N926" s="84"/>
      <c r="O926" s="84"/>
      <c r="P926" s="84"/>
      <c r="Q926" s="84"/>
      <c r="R926" s="84"/>
      <c r="S926" s="84"/>
      <c r="T926" s="84"/>
      <c r="U926" s="84"/>
      <c r="V926" s="84"/>
      <c r="W926" s="84"/>
      <c r="X926" s="84"/>
      <c r="Y926" s="84"/>
      <c r="Z926" s="84"/>
      <c r="AA926" s="84"/>
      <c r="AB926" s="84"/>
      <c r="AC926" s="84"/>
      <c r="AD926" s="84"/>
    </row>
    <row r="927" spans="1:30" ht="15.75" customHeight="1">
      <c r="A927" s="84"/>
      <c r="B927" s="84"/>
      <c r="C927" s="84"/>
      <c r="D927" s="84"/>
      <c r="E927" s="84"/>
      <c r="F927" s="84"/>
      <c r="G927" s="84"/>
      <c r="H927" s="84"/>
      <c r="I927" s="84"/>
      <c r="J927" s="84"/>
      <c r="K927" s="84"/>
      <c r="L927" s="84"/>
      <c r="M927" s="84"/>
      <c r="N927" s="84"/>
      <c r="O927" s="84"/>
      <c r="P927" s="84"/>
      <c r="Q927" s="84"/>
      <c r="R927" s="84"/>
      <c r="S927" s="84"/>
      <c r="T927" s="84"/>
      <c r="U927" s="84"/>
      <c r="V927" s="84"/>
      <c r="W927" s="84"/>
      <c r="X927" s="84"/>
      <c r="Y927" s="84"/>
      <c r="Z927" s="84"/>
      <c r="AA927" s="84"/>
      <c r="AB927" s="84"/>
      <c r="AC927" s="84"/>
      <c r="AD927" s="84"/>
    </row>
    <row r="928" spans="1:30" ht="15.75" customHeight="1">
      <c r="A928" s="84"/>
      <c r="B928" s="84"/>
      <c r="C928" s="84"/>
      <c r="D928" s="84"/>
      <c r="E928" s="84"/>
      <c r="F928" s="84"/>
      <c r="G928" s="84"/>
      <c r="H928" s="84"/>
      <c r="I928" s="84"/>
      <c r="J928" s="84"/>
      <c r="K928" s="84"/>
      <c r="L928" s="84"/>
      <c r="M928" s="84"/>
      <c r="N928" s="84"/>
      <c r="O928" s="84"/>
      <c r="P928" s="84"/>
      <c r="Q928" s="84"/>
      <c r="R928" s="84"/>
      <c r="S928" s="84"/>
      <c r="T928" s="84"/>
      <c r="U928" s="84"/>
      <c r="V928" s="84"/>
      <c r="W928" s="84"/>
      <c r="X928" s="84"/>
      <c r="Y928" s="84"/>
      <c r="Z928" s="84"/>
      <c r="AA928" s="84"/>
      <c r="AB928" s="84"/>
      <c r="AC928" s="84"/>
      <c r="AD928" s="84"/>
    </row>
    <row r="929" spans="1:30" ht="15.75" customHeight="1">
      <c r="A929" s="84"/>
      <c r="B929" s="84"/>
      <c r="C929" s="84"/>
      <c r="D929" s="84"/>
      <c r="E929" s="84"/>
      <c r="F929" s="84"/>
      <c r="G929" s="84"/>
      <c r="H929" s="84"/>
      <c r="I929" s="84"/>
      <c r="J929" s="84"/>
      <c r="K929" s="84"/>
      <c r="L929" s="84"/>
      <c r="M929" s="84"/>
      <c r="N929" s="84"/>
      <c r="O929" s="84"/>
      <c r="P929" s="84"/>
      <c r="Q929" s="84"/>
      <c r="R929" s="84"/>
      <c r="S929" s="84"/>
      <c r="T929" s="84"/>
      <c r="U929" s="84"/>
      <c r="V929" s="84"/>
      <c r="W929" s="84"/>
      <c r="X929" s="84"/>
      <c r="Y929" s="84"/>
      <c r="Z929" s="84"/>
      <c r="AA929" s="84"/>
      <c r="AB929" s="84"/>
      <c r="AC929" s="84"/>
      <c r="AD929" s="84"/>
    </row>
    <row r="930" spans="1:30" ht="15.75" customHeight="1">
      <c r="A930" s="84"/>
      <c r="B930" s="84"/>
      <c r="C930" s="84"/>
      <c r="D930" s="84"/>
      <c r="E930" s="84"/>
      <c r="F930" s="84"/>
      <c r="G930" s="84"/>
      <c r="H930" s="84"/>
      <c r="I930" s="84"/>
      <c r="J930" s="84"/>
      <c r="K930" s="84"/>
      <c r="L930" s="84"/>
      <c r="M930" s="84"/>
      <c r="N930" s="84"/>
      <c r="O930" s="84"/>
      <c r="P930" s="84"/>
      <c r="Q930" s="84"/>
      <c r="R930" s="84"/>
      <c r="S930" s="84"/>
      <c r="T930" s="84"/>
      <c r="U930" s="84"/>
      <c r="V930" s="84"/>
      <c r="W930" s="84"/>
      <c r="X930" s="84"/>
      <c r="Y930" s="84"/>
      <c r="Z930" s="84"/>
      <c r="AA930" s="84"/>
      <c r="AB930" s="84"/>
      <c r="AC930" s="84"/>
      <c r="AD930" s="84"/>
    </row>
    <row r="931" spans="1:30" ht="15.75" customHeight="1">
      <c r="A931" s="84"/>
      <c r="B931" s="84"/>
      <c r="C931" s="84"/>
      <c r="D931" s="84"/>
      <c r="E931" s="84"/>
      <c r="F931" s="84"/>
      <c r="G931" s="84"/>
      <c r="H931" s="84"/>
      <c r="I931" s="84"/>
      <c r="J931" s="84"/>
      <c r="K931" s="84"/>
      <c r="L931" s="84"/>
      <c r="M931" s="84"/>
      <c r="N931" s="84"/>
      <c r="O931" s="84"/>
      <c r="P931" s="84"/>
      <c r="Q931" s="84"/>
      <c r="R931" s="84"/>
      <c r="S931" s="84"/>
      <c r="T931" s="84"/>
      <c r="U931" s="84"/>
      <c r="V931" s="84"/>
      <c r="W931" s="84"/>
      <c r="X931" s="84"/>
      <c r="Y931" s="84"/>
      <c r="Z931" s="84"/>
      <c r="AA931" s="84"/>
      <c r="AB931" s="84"/>
      <c r="AC931" s="84"/>
      <c r="AD931" s="84"/>
    </row>
    <row r="932" spans="1:30" ht="15.75" customHeight="1">
      <c r="A932" s="84"/>
      <c r="B932" s="84"/>
      <c r="C932" s="84"/>
      <c r="D932" s="84"/>
      <c r="E932" s="84"/>
      <c r="F932" s="84"/>
      <c r="G932" s="84"/>
      <c r="H932" s="84"/>
      <c r="I932" s="84"/>
      <c r="J932" s="84"/>
      <c r="K932" s="84"/>
      <c r="L932" s="84"/>
      <c r="M932" s="84"/>
      <c r="N932" s="84"/>
      <c r="O932" s="84"/>
      <c r="P932" s="84"/>
      <c r="Q932" s="84"/>
      <c r="R932" s="84"/>
      <c r="S932" s="84"/>
      <c r="T932" s="84"/>
      <c r="U932" s="84"/>
      <c r="V932" s="84"/>
      <c r="W932" s="84"/>
      <c r="X932" s="84"/>
      <c r="Y932" s="84"/>
      <c r="Z932" s="84"/>
      <c r="AA932" s="84"/>
      <c r="AB932" s="84"/>
      <c r="AC932" s="84"/>
      <c r="AD932" s="84"/>
    </row>
    <row r="933" spans="1:30" ht="15.75" customHeight="1">
      <c r="A933" s="84"/>
      <c r="B933" s="84"/>
      <c r="C933" s="84"/>
      <c r="D933" s="84"/>
      <c r="E933" s="84"/>
      <c r="F933" s="84"/>
      <c r="G933" s="84"/>
      <c r="H933" s="84"/>
      <c r="I933" s="84"/>
      <c r="J933" s="84"/>
      <c r="K933" s="84"/>
      <c r="L933" s="84"/>
      <c r="M933" s="84"/>
      <c r="N933" s="84"/>
      <c r="O933" s="84"/>
      <c r="P933" s="84"/>
      <c r="Q933" s="84"/>
      <c r="R933" s="84"/>
      <c r="S933" s="84"/>
      <c r="T933" s="84"/>
      <c r="U933" s="84"/>
      <c r="V933" s="84"/>
      <c r="W933" s="84"/>
      <c r="X933" s="84"/>
      <c r="Y933" s="84"/>
      <c r="Z933" s="84"/>
      <c r="AA933" s="84"/>
      <c r="AB933" s="84"/>
      <c r="AC933" s="84"/>
      <c r="AD933" s="84"/>
    </row>
    <row r="934" spans="1:30" ht="15.75" customHeight="1">
      <c r="A934" s="84"/>
      <c r="B934" s="84"/>
      <c r="C934" s="84"/>
      <c r="D934" s="84"/>
      <c r="E934" s="84"/>
      <c r="F934" s="84"/>
      <c r="G934" s="84"/>
      <c r="H934" s="84"/>
      <c r="I934" s="84"/>
      <c r="J934" s="84"/>
      <c r="K934" s="84"/>
      <c r="L934" s="84"/>
      <c r="M934" s="84"/>
      <c r="N934" s="84"/>
      <c r="O934" s="84"/>
      <c r="P934" s="84"/>
      <c r="Q934" s="84"/>
      <c r="R934" s="84"/>
      <c r="S934" s="84"/>
      <c r="T934" s="84"/>
      <c r="U934" s="84"/>
      <c r="V934" s="84"/>
      <c r="W934" s="84"/>
      <c r="X934" s="84"/>
      <c r="Y934" s="84"/>
      <c r="Z934" s="84"/>
      <c r="AA934" s="84"/>
      <c r="AB934" s="84"/>
      <c r="AC934" s="84"/>
      <c r="AD934" s="84"/>
    </row>
    <row r="935" spans="1:30" ht="15.75" customHeight="1">
      <c r="A935" s="84"/>
      <c r="B935" s="84"/>
      <c r="C935" s="84"/>
      <c r="D935" s="84"/>
      <c r="E935" s="84"/>
      <c r="F935" s="84"/>
      <c r="G935" s="84"/>
      <c r="H935" s="84"/>
      <c r="I935" s="84"/>
      <c r="J935" s="84"/>
      <c r="K935" s="84"/>
      <c r="L935" s="84"/>
      <c r="M935" s="84"/>
      <c r="N935" s="84"/>
      <c r="O935" s="84"/>
      <c r="P935" s="84"/>
      <c r="Q935" s="84"/>
      <c r="R935" s="84"/>
      <c r="S935" s="84"/>
      <c r="T935" s="84"/>
      <c r="U935" s="84"/>
      <c r="V935" s="84"/>
      <c r="W935" s="84"/>
      <c r="X935" s="84"/>
      <c r="Y935" s="84"/>
      <c r="Z935" s="84"/>
      <c r="AA935" s="84"/>
      <c r="AB935" s="84"/>
      <c r="AC935" s="84"/>
      <c r="AD935" s="84"/>
    </row>
    <row r="936" spans="1:30" ht="15.75" customHeight="1">
      <c r="A936" s="84"/>
      <c r="B936" s="84"/>
      <c r="C936" s="84"/>
      <c r="D936" s="84"/>
      <c r="E936" s="84"/>
      <c r="F936" s="84"/>
      <c r="G936" s="84"/>
      <c r="H936" s="84"/>
      <c r="I936" s="84"/>
      <c r="J936" s="84"/>
      <c r="K936" s="84"/>
      <c r="L936" s="84"/>
      <c r="M936" s="84"/>
      <c r="N936" s="84"/>
      <c r="O936" s="84"/>
      <c r="P936" s="84"/>
      <c r="Q936" s="84"/>
      <c r="R936" s="84"/>
      <c r="S936" s="84"/>
      <c r="T936" s="84"/>
      <c r="U936" s="84"/>
      <c r="V936" s="84"/>
      <c r="W936" s="84"/>
      <c r="X936" s="84"/>
      <c r="Y936" s="84"/>
      <c r="Z936" s="84"/>
      <c r="AA936" s="84"/>
      <c r="AB936" s="84"/>
      <c r="AC936" s="84"/>
      <c r="AD936" s="84"/>
    </row>
    <row r="937" spans="1:30" ht="15.75" customHeight="1">
      <c r="A937" s="84"/>
      <c r="B937" s="84"/>
      <c r="C937" s="84"/>
      <c r="D937" s="84"/>
      <c r="E937" s="84"/>
      <c r="F937" s="84"/>
      <c r="G937" s="84"/>
      <c r="H937" s="84"/>
      <c r="I937" s="84"/>
      <c r="J937" s="84"/>
      <c r="K937" s="84"/>
      <c r="L937" s="84"/>
      <c r="M937" s="84"/>
      <c r="N937" s="84"/>
      <c r="O937" s="84"/>
      <c r="P937" s="84"/>
      <c r="Q937" s="84"/>
      <c r="R937" s="84"/>
      <c r="S937" s="84"/>
      <c r="T937" s="84"/>
      <c r="U937" s="84"/>
      <c r="V937" s="84"/>
      <c r="W937" s="84"/>
      <c r="X937" s="84"/>
      <c r="Y937" s="84"/>
      <c r="Z937" s="84"/>
      <c r="AA937" s="84"/>
      <c r="AB937" s="84"/>
      <c r="AC937" s="84"/>
      <c r="AD937" s="84"/>
    </row>
    <row r="938" spans="1:30" ht="15.75" customHeight="1">
      <c r="A938" s="84"/>
      <c r="B938" s="84"/>
      <c r="C938" s="84"/>
      <c r="D938" s="84"/>
      <c r="E938" s="84"/>
      <c r="F938" s="84"/>
      <c r="G938" s="84"/>
      <c r="H938" s="84"/>
      <c r="I938" s="84"/>
      <c r="J938" s="84"/>
      <c r="K938" s="84"/>
      <c r="L938" s="84"/>
      <c r="M938" s="84"/>
      <c r="N938" s="84"/>
      <c r="O938" s="84"/>
      <c r="P938" s="84"/>
      <c r="Q938" s="84"/>
      <c r="R938" s="84"/>
      <c r="S938" s="84"/>
      <c r="T938" s="84"/>
      <c r="U938" s="84"/>
      <c r="V938" s="84"/>
      <c r="W938" s="84"/>
      <c r="X938" s="84"/>
      <c r="Y938" s="84"/>
      <c r="Z938" s="84"/>
      <c r="AA938" s="84"/>
      <c r="AB938" s="84"/>
      <c r="AC938" s="84"/>
      <c r="AD938" s="84"/>
    </row>
    <row r="939" spans="1:30" ht="15.75" customHeight="1">
      <c r="A939" s="84"/>
      <c r="B939" s="84"/>
      <c r="C939" s="84"/>
      <c r="D939" s="84"/>
      <c r="E939" s="84"/>
      <c r="F939" s="84"/>
      <c r="G939" s="84"/>
      <c r="H939" s="84"/>
      <c r="I939" s="84"/>
      <c r="J939" s="84"/>
      <c r="K939" s="84"/>
      <c r="L939" s="84"/>
      <c r="M939" s="84"/>
      <c r="N939" s="84"/>
      <c r="O939" s="84"/>
      <c r="P939" s="84"/>
      <c r="Q939" s="84"/>
      <c r="R939" s="84"/>
      <c r="S939" s="84"/>
      <c r="T939" s="84"/>
      <c r="U939" s="84"/>
      <c r="V939" s="84"/>
      <c r="W939" s="84"/>
      <c r="X939" s="84"/>
      <c r="Y939" s="84"/>
      <c r="Z939" s="84"/>
      <c r="AA939" s="84"/>
      <c r="AB939" s="84"/>
      <c r="AC939" s="84"/>
      <c r="AD939" s="84"/>
    </row>
    <row r="940" spans="1:30" ht="15.75" customHeight="1">
      <c r="A940" s="84"/>
      <c r="B940" s="84"/>
      <c r="C940" s="84"/>
      <c r="D940" s="84"/>
      <c r="E940" s="84"/>
      <c r="F940" s="84"/>
      <c r="G940" s="84"/>
      <c r="H940" s="84"/>
      <c r="I940" s="84"/>
      <c r="J940" s="84"/>
      <c r="K940" s="84"/>
      <c r="L940" s="84"/>
      <c r="M940" s="84"/>
      <c r="N940" s="84"/>
      <c r="O940" s="84"/>
      <c r="P940" s="84"/>
      <c r="Q940" s="84"/>
      <c r="R940" s="84"/>
      <c r="S940" s="84"/>
      <c r="T940" s="84"/>
      <c r="U940" s="84"/>
      <c r="V940" s="84"/>
      <c r="W940" s="84"/>
      <c r="X940" s="84"/>
      <c r="Y940" s="84"/>
      <c r="Z940" s="84"/>
      <c r="AA940" s="84"/>
      <c r="AB940" s="84"/>
      <c r="AC940" s="84"/>
      <c r="AD940" s="84"/>
    </row>
    <row r="941" spans="1:30" ht="15.75" customHeight="1">
      <c r="A941" s="84"/>
      <c r="B941" s="84"/>
      <c r="C941" s="84"/>
      <c r="D941" s="84"/>
      <c r="E941" s="84"/>
      <c r="F941" s="84"/>
      <c r="G941" s="84"/>
      <c r="H941" s="84"/>
      <c r="I941" s="84"/>
      <c r="J941" s="84"/>
      <c r="K941" s="84"/>
      <c r="L941" s="84"/>
      <c r="M941" s="84"/>
      <c r="N941" s="84"/>
      <c r="O941" s="84"/>
      <c r="P941" s="84"/>
      <c r="Q941" s="84"/>
      <c r="R941" s="84"/>
      <c r="S941" s="84"/>
      <c r="T941" s="84"/>
      <c r="U941" s="84"/>
      <c r="V941" s="84"/>
      <c r="W941" s="84"/>
      <c r="X941" s="84"/>
      <c r="Y941" s="84"/>
      <c r="Z941" s="84"/>
      <c r="AA941" s="84"/>
      <c r="AB941" s="84"/>
      <c r="AC941" s="84"/>
      <c r="AD941" s="84"/>
    </row>
    <row r="942" spans="1:30" ht="15.75" customHeight="1">
      <c r="A942" s="84"/>
      <c r="B942" s="84"/>
      <c r="C942" s="84"/>
      <c r="D942" s="84"/>
      <c r="E942" s="84"/>
      <c r="F942" s="84"/>
      <c r="G942" s="84"/>
      <c r="H942" s="84"/>
      <c r="I942" s="84"/>
      <c r="J942" s="84"/>
      <c r="K942" s="84"/>
      <c r="L942" s="84"/>
      <c r="M942" s="84"/>
      <c r="N942" s="84"/>
      <c r="O942" s="84"/>
      <c r="P942" s="84"/>
      <c r="Q942" s="84"/>
      <c r="R942" s="84"/>
      <c r="S942" s="84"/>
      <c r="T942" s="84"/>
      <c r="U942" s="84"/>
      <c r="V942" s="84"/>
      <c r="W942" s="84"/>
      <c r="X942" s="84"/>
      <c r="Y942" s="84"/>
      <c r="Z942" s="84"/>
      <c r="AA942" s="84"/>
      <c r="AB942" s="84"/>
      <c r="AC942" s="84"/>
      <c r="AD942" s="84"/>
    </row>
    <row r="943" spans="1:30" ht="15.75" customHeight="1">
      <c r="A943" s="84"/>
      <c r="B943" s="84"/>
      <c r="C943" s="84"/>
      <c r="D943" s="84"/>
      <c r="E943" s="84"/>
      <c r="F943" s="84"/>
      <c r="G943" s="84"/>
      <c r="H943" s="84"/>
      <c r="I943" s="84"/>
      <c r="J943" s="84"/>
      <c r="K943" s="84"/>
      <c r="L943" s="84"/>
      <c r="M943" s="84"/>
      <c r="N943" s="84"/>
      <c r="O943" s="84"/>
      <c r="P943" s="84"/>
      <c r="Q943" s="84"/>
      <c r="R943" s="84"/>
      <c r="S943" s="84"/>
      <c r="T943" s="84"/>
      <c r="U943" s="84"/>
      <c r="V943" s="84"/>
      <c r="W943" s="84"/>
      <c r="X943" s="84"/>
      <c r="Y943" s="84"/>
      <c r="Z943" s="84"/>
      <c r="AA943" s="84"/>
      <c r="AB943" s="84"/>
      <c r="AC943" s="84"/>
      <c r="AD943" s="84"/>
    </row>
    <row r="944" spans="1:30" ht="15.75" customHeight="1">
      <c r="A944" s="84"/>
      <c r="B944" s="84"/>
      <c r="C944" s="84"/>
      <c r="D944" s="84"/>
      <c r="E944" s="84"/>
      <c r="F944" s="84"/>
      <c r="G944" s="84"/>
      <c r="H944" s="84"/>
      <c r="I944" s="84"/>
      <c r="J944" s="84"/>
      <c r="K944" s="84"/>
      <c r="L944" s="84"/>
      <c r="M944" s="84"/>
      <c r="N944" s="84"/>
      <c r="O944" s="84"/>
      <c r="P944" s="84"/>
      <c r="Q944" s="84"/>
      <c r="R944" s="84"/>
      <c r="S944" s="84"/>
      <c r="T944" s="84"/>
      <c r="U944" s="84"/>
      <c r="V944" s="84"/>
      <c r="W944" s="84"/>
      <c r="X944" s="84"/>
      <c r="Y944" s="84"/>
      <c r="Z944" s="84"/>
      <c r="AA944" s="84"/>
      <c r="AB944" s="84"/>
      <c r="AC944" s="84"/>
      <c r="AD944" s="84"/>
    </row>
    <row r="945" spans="1:30" ht="15.75" customHeight="1">
      <c r="A945" s="84"/>
      <c r="B945" s="84"/>
      <c r="C945" s="84"/>
      <c r="D945" s="84"/>
      <c r="E945" s="84"/>
      <c r="F945" s="84"/>
      <c r="G945" s="84"/>
      <c r="H945" s="84"/>
      <c r="I945" s="84"/>
      <c r="J945" s="84"/>
      <c r="K945" s="84"/>
      <c r="L945" s="84"/>
      <c r="M945" s="84"/>
      <c r="N945" s="84"/>
      <c r="O945" s="84"/>
      <c r="P945" s="84"/>
      <c r="Q945" s="84"/>
      <c r="R945" s="84"/>
      <c r="S945" s="84"/>
      <c r="T945" s="84"/>
      <c r="U945" s="84"/>
      <c r="V945" s="84"/>
      <c r="W945" s="84"/>
      <c r="X945" s="84"/>
      <c r="Y945" s="84"/>
      <c r="Z945" s="84"/>
      <c r="AA945" s="84"/>
      <c r="AB945" s="84"/>
      <c r="AC945" s="84"/>
      <c r="AD945" s="84"/>
    </row>
    <row r="946" spans="1:30" ht="15.75" customHeight="1">
      <c r="A946" s="84"/>
      <c r="B946" s="84"/>
      <c r="C946" s="84"/>
      <c r="D946" s="84"/>
      <c r="E946" s="84"/>
      <c r="F946" s="84"/>
      <c r="G946" s="84"/>
      <c r="H946" s="84"/>
      <c r="I946" s="84"/>
      <c r="J946" s="84"/>
      <c r="K946" s="84"/>
      <c r="L946" s="84"/>
      <c r="M946" s="84"/>
      <c r="N946" s="84"/>
      <c r="O946" s="84"/>
      <c r="P946" s="84"/>
      <c r="Q946" s="84"/>
      <c r="R946" s="84"/>
      <c r="S946" s="84"/>
      <c r="T946" s="84"/>
      <c r="U946" s="84"/>
      <c r="V946" s="84"/>
      <c r="W946" s="84"/>
      <c r="X946" s="84"/>
      <c r="Y946" s="84"/>
      <c r="Z946" s="84"/>
      <c r="AA946" s="84"/>
      <c r="AB946" s="84"/>
      <c r="AC946" s="84"/>
      <c r="AD946" s="84"/>
    </row>
    <row r="947" spans="1:30" ht="15.75" customHeight="1">
      <c r="A947" s="84"/>
      <c r="B947" s="84"/>
      <c r="C947" s="84"/>
      <c r="D947" s="84"/>
      <c r="E947" s="84"/>
      <c r="F947" s="84"/>
      <c r="G947" s="84"/>
      <c r="H947" s="84"/>
      <c r="I947" s="84"/>
      <c r="J947" s="84"/>
      <c r="K947" s="84"/>
      <c r="L947" s="84"/>
      <c r="M947" s="84"/>
      <c r="N947" s="84"/>
      <c r="O947" s="84"/>
      <c r="P947" s="84"/>
      <c r="Q947" s="84"/>
      <c r="R947" s="84"/>
      <c r="S947" s="84"/>
      <c r="T947" s="84"/>
      <c r="U947" s="84"/>
      <c r="V947" s="84"/>
      <c r="W947" s="84"/>
      <c r="X947" s="84"/>
      <c r="Y947" s="84"/>
      <c r="Z947" s="84"/>
      <c r="AA947" s="84"/>
      <c r="AB947" s="84"/>
      <c r="AC947" s="84"/>
      <c r="AD947" s="84"/>
    </row>
    <row r="948" spans="1:30" ht="15.75" customHeight="1">
      <c r="A948" s="84"/>
      <c r="B948" s="84"/>
      <c r="C948" s="84"/>
      <c r="D948" s="84"/>
      <c r="E948" s="84"/>
      <c r="F948" s="84"/>
      <c r="G948" s="84"/>
      <c r="H948" s="84"/>
      <c r="I948" s="84"/>
      <c r="J948" s="84"/>
      <c r="K948" s="84"/>
      <c r="L948" s="84"/>
      <c r="M948" s="84"/>
      <c r="N948" s="84"/>
      <c r="O948" s="84"/>
      <c r="P948" s="84"/>
      <c r="Q948" s="84"/>
      <c r="R948" s="84"/>
      <c r="S948" s="84"/>
      <c r="T948" s="84"/>
      <c r="U948" s="84"/>
      <c r="V948" s="84"/>
      <c r="W948" s="84"/>
      <c r="X948" s="84"/>
      <c r="Y948" s="84"/>
      <c r="Z948" s="84"/>
      <c r="AA948" s="84"/>
      <c r="AB948" s="84"/>
      <c r="AC948" s="84"/>
      <c r="AD948" s="84"/>
    </row>
    <row r="949" spans="1:30" ht="15.75" customHeight="1">
      <c r="A949" s="84"/>
      <c r="B949" s="84"/>
      <c r="C949" s="84"/>
      <c r="D949" s="84"/>
      <c r="E949" s="84"/>
      <c r="F949" s="84"/>
      <c r="G949" s="84"/>
      <c r="H949" s="84"/>
      <c r="I949" s="84"/>
      <c r="J949" s="84"/>
      <c r="K949" s="84"/>
      <c r="L949" s="84"/>
      <c r="M949" s="84"/>
      <c r="N949" s="84"/>
      <c r="O949" s="84"/>
      <c r="P949" s="84"/>
      <c r="Q949" s="84"/>
      <c r="R949" s="84"/>
      <c r="S949" s="84"/>
      <c r="T949" s="84"/>
      <c r="U949" s="84"/>
      <c r="V949" s="84"/>
      <c r="W949" s="84"/>
      <c r="X949" s="84"/>
      <c r="Y949" s="84"/>
      <c r="Z949" s="84"/>
      <c r="AA949" s="84"/>
      <c r="AB949" s="84"/>
      <c r="AC949" s="84"/>
      <c r="AD949" s="84"/>
    </row>
    <row r="950" spans="1:30" ht="15.75" customHeight="1">
      <c r="A950" s="84"/>
      <c r="B950" s="84"/>
      <c r="C950" s="84"/>
      <c r="D950" s="84"/>
      <c r="E950" s="84"/>
      <c r="F950" s="84"/>
      <c r="G950" s="84"/>
      <c r="H950" s="84"/>
      <c r="I950" s="84"/>
      <c r="J950" s="84"/>
      <c r="K950" s="84"/>
      <c r="L950" s="84"/>
      <c r="M950" s="84"/>
      <c r="N950" s="84"/>
      <c r="O950" s="84"/>
      <c r="P950" s="84"/>
      <c r="Q950" s="84"/>
      <c r="R950" s="84"/>
      <c r="S950" s="84"/>
      <c r="T950" s="84"/>
      <c r="U950" s="84"/>
      <c r="V950" s="84"/>
      <c r="W950" s="84"/>
      <c r="X950" s="84"/>
      <c r="Y950" s="84"/>
      <c r="Z950" s="84"/>
      <c r="AA950" s="84"/>
      <c r="AB950" s="84"/>
      <c r="AC950" s="84"/>
      <c r="AD950" s="84"/>
    </row>
    <row r="951" spans="1:30" ht="15.75" customHeight="1">
      <c r="A951" s="84"/>
      <c r="B951" s="84"/>
      <c r="C951" s="84"/>
      <c r="D951" s="84"/>
      <c r="E951" s="84"/>
      <c r="F951" s="84"/>
      <c r="G951" s="84"/>
      <c r="H951" s="84"/>
      <c r="I951" s="84"/>
      <c r="J951" s="84"/>
      <c r="K951" s="84"/>
      <c r="L951" s="84"/>
      <c r="M951" s="84"/>
      <c r="N951" s="84"/>
      <c r="O951" s="84"/>
      <c r="P951" s="84"/>
      <c r="Q951" s="84"/>
      <c r="R951" s="84"/>
      <c r="S951" s="84"/>
      <c r="T951" s="84"/>
      <c r="U951" s="84"/>
      <c r="V951" s="84"/>
      <c r="W951" s="84"/>
      <c r="X951" s="84"/>
      <c r="Y951" s="84"/>
      <c r="Z951" s="84"/>
      <c r="AA951" s="84"/>
      <c r="AB951" s="84"/>
      <c r="AC951" s="84"/>
      <c r="AD951" s="84"/>
    </row>
    <row r="952" spans="1:30" ht="15.75" customHeight="1">
      <c r="A952" s="84"/>
      <c r="B952" s="84"/>
      <c r="C952" s="84"/>
      <c r="D952" s="84"/>
      <c r="E952" s="84"/>
      <c r="F952" s="84"/>
      <c r="G952" s="84"/>
      <c r="H952" s="84"/>
      <c r="I952" s="84"/>
      <c r="J952" s="84"/>
      <c r="K952" s="84"/>
      <c r="L952" s="84"/>
      <c r="M952" s="84"/>
      <c r="N952" s="84"/>
      <c r="O952" s="84"/>
      <c r="P952" s="84"/>
      <c r="Q952" s="84"/>
      <c r="R952" s="84"/>
      <c r="S952" s="84"/>
      <c r="T952" s="84"/>
      <c r="U952" s="84"/>
      <c r="V952" s="84"/>
      <c r="W952" s="84"/>
      <c r="X952" s="84"/>
      <c r="Y952" s="84"/>
      <c r="Z952" s="84"/>
      <c r="AA952" s="84"/>
      <c r="AB952" s="84"/>
      <c r="AC952" s="84"/>
      <c r="AD952" s="84"/>
    </row>
    <row r="953" spans="1:30" ht="15.75" customHeight="1">
      <c r="A953" s="84"/>
      <c r="B953" s="84"/>
      <c r="C953" s="84"/>
      <c r="D953" s="84"/>
      <c r="E953" s="84"/>
      <c r="F953" s="84"/>
      <c r="G953" s="84"/>
      <c r="H953" s="84"/>
      <c r="I953" s="84"/>
      <c r="J953" s="84"/>
      <c r="K953" s="84"/>
      <c r="L953" s="84"/>
      <c r="M953" s="84"/>
      <c r="N953" s="84"/>
      <c r="O953" s="84"/>
      <c r="P953" s="84"/>
      <c r="Q953" s="84"/>
      <c r="R953" s="84"/>
      <c r="S953" s="84"/>
      <c r="T953" s="84"/>
      <c r="U953" s="84"/>
      <c r="V953" s="84"/>
      <c r="W953" s="84"/>
      <c r="X953" s="84"/>
      <c r="Y953" s="84"/>
      <c r="Z953" s="84"/>
      <c r="AA953" s="84"/>
      <c r="AB953" s="84"/>
      <c r="AC953" s="84"/>
      <c r="AD953" s="84"/>
    </row>
    <row r="954" spans="1:30" ht="15.75" customHeight="1">
      <c r="A954" s="84"/>
      <c r="B954" s="84"/>
      <c r="C954" s="84"/>
      <c r="D954" s="84"/>
      <c r="E954" s="84"/>
      <c r="F954" s="84"/>
      <c r="G954" s="84"/>
      <c r="H954" s="84"/>
      <c r="I954" s="84"/>
      <c r="J954" s="84"/>
      <c r="K954" s="84"/>
      <c r="L954" s="84"/>
      <c r="M954" s="84"/>
      <c r="N954" s="84"/>
      <c r="O954" s="84"/>
      <c r="P954" s="84"/>
      <c r="Q954" s="84"/>
      <c r="R954" s="84"/>
      <c r="S954" s="84"/>
      <c r="T954" s="84"/>
      <c r="U954" s="84"/>
      <c r="V954" s="84"/>
      <c r="W954" s="84"/>
      <c r="X954" s="84"/>
      <c r="Y954" s="84"/>
      <c r="Z954" s="84"/>
      <c r="AA954" s="84"/>
      <c r="AB954" s="84"/>
      <c r="AC954" s="84"/>
      <c r="AD954" s="84"/>
    </row>
    <row r="955" spans="1:30" ht="15.75" customHeight="1">
      <c r="A955" s="84"/>
      <c r="B955" s="84"/>
      <c r="C955" s="84"/>
      <c r="D955" s="84"/>
      <c r="E955" s="84"/>
      <c r="F955" s="84"/>
      <c r="G955" s="84"/>
      <c r="H955" s="84"/>
      <c r="I955" s="84"/>
      <c r="J955" s="84"/>
      <c r="K955" s="84"/>
      <c r="L955" s="84"/>
      <c r="M955" s="84"/>
      <c r="N955" s="84"/>
      <c r="O955" s="84"/>
      <c r="P955" s="84"/>
      <c r="Q955" s="84"/>
      <c r="R955" s="84"/>
      <c r="S955" s="84"/>
      <c r="T955" s="84"/>
      <c r="U955" s="84"/>
      <c r="V955" s="84"/>
      <c r="W955" s="84"/>
      <c r="X955" s="84"/>
      <c r="Y955" s="84"/>
      <c r="Z955" s="84"/>
      <c r="AA955" s="84"/>
      <c r="AB955" s="84"/>
      <c r="AC955" s="84"/>
      <c r="AD955" s="84"/>
    </row>
    <row r="956" spans="1:30" ht="15.75" customHeight="1">
      <c r="A956" s="84"/>
      <c r="B956" s="84"/>
      <c r="C956" s="84"/>
      <c r="D956" s="84"/>
      <c r="E956" s="84"/>
      <c r="F956" s="84"/>
      <c r="G956" s="84"/>
      <c r="H956" s="84"/>
      <c r="I956" s="84"/>
      <c r="J956" s="84"/>
      <c r="K956" s="84"/>
      <c r="L956" s="84"/>
      <c r="M956" s="84"/>
      <c r="N956" s="84"/>
      <c r="O956" s="84"/>
      <c r="P956" s="84"/>
      <c r="Q956" s="84"/>
      <c r="R956" s="84"/>
      <c r="S956" s="84"/>
      <c r="T956" s="84"/>
      <c r="U956" s="84"/>
      <c r="V956" s="84"/>
      <c r="W956" s="84"/>
      <c r="X956" s="84"/>
      <c r="Y956" s="84"/>
      <c r="Z956" s="84"/>
      <c r="AA956" s="84"/>
      <c r="AB956" s="84"/>
      <c r="AC956" s="84"/>
      <c r="AD956" s="84"/>
    </row>
    <row r="957" spans="1:30" ht="15.75" customHeight="1">
      <c r="A957" s="84"/>
      <c r="B957" s="84"/>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c r="AA957" s="84"/>
      <c r="AB957" s="84"/>
      <c r="AC957" s="84"/>
      <c r="AD957" s="84"/>
    </row>
    <row r="958" spans="1:30" ht="15.75" customHeight="1">
      <c r="A958" s="84"/>
      <c r="B958" s="84"/>
      <c r="C958" s="84"/>
      <c r="D958" s="84"/>
      <c r="E958" s="84"/>
      <c r="F958" s="84"/>
      <c r="G958" s="84"/>
      <c r="H958" s="84"/>
      <c r="I958" s="84"/>
      <c r="J958" s="84"/>
      <c r="K958" s="84"/>
      <c r="L958" s="84"/>
      <c r="M958" s="84"/>
      <c r="N958" s="84"/>
      <c r="O958" s="84"/>
      <c r="P958" s="84"/>
      <c r="Q958" s="84"/>
      <c r="R958" s="84"/>
      <c r="S958" s="84"/>
      <c r="T958" s="84"/>
      <c r="U958" s="84"/>
      <c r="V958" s="84"/>
      <c r="W958" s="84"/>
      <c r="X958" s="84"/>
      <c r="Y958" s="84"/>
      <c r="Z958" s="84"/>
      <c r="AA958" s="84"/>
      <c r="AB958" s="84"/>
      <c r="AC958" s="84"/>
      <c r="AD958" s="84"/>
    </row>
    <row r="959" spans="1:30" ht="15.75" customHeight="1">
      <c r="A959" s="84"/>
      <c r="B959" s="84"/>
      <c r="C959" s="84"/>
      <c r="D959" s="84"/>
      <c r="E959" s="84"/>
      <c r="F959" s="84"/>
      <c r="G959" s="84"/>
      <c r="H959" s="84"/>
      <c r="I959" s="84"/>
      <c r="J959" s="84"/>
      <c r="K959" s="84"/>
      <c r="L959" s="84"/>
      <c r="M959" s="84"/>
      <c r="N959" s="84"/>
      <c r="O959" s="84"/>
      <c r="P959" s="84"/>
      <c r="Q959" s="84"/>
      <c r="R959" s="84"/>
      <c r="S959" s="84"/>
      <c r="T959" s="84"/>
      <c r="U959" s="84"/>
      <c r="V959" s="84"/>
      <c r="W959" s="84"/>
      <c r="X959" s="84"/>
      <c r="Y959" s="84"/>
      <c r="Z959" s="84"/>
      <c r="AA959" s="84"/>
      <c r="AB959" s="84"/>
      <c r="AC959" s="84"/>
      <c r="AD959" s="84"/>
    </row>
    <row r="960" spans="1:30" ht="15.75" customHeight="1">
      <c r="A960" s="84"/>
      <c r="B960" s="84"/>
      <c r="C960" s="84"/>
      <c r="D960" s="84"/>
      <c r="E960" s="84"/>
      <c r="F960" s="84"/>
      <c r="G960" s="84"/>
      <c r="H960" s="84"/>
      <c r="I960" s="84"/>
      <c r="J960" s="84"/>
      <c r="K960" s="84"/>
      <c r="L960" s="84"/>
      <c r="M960" s="84"/>
      <c r="N960" s="84"/>
      <c r="O960" s="84"/>
      <c r="P960" s="84"/>
      <c r="Q960" s="84"/>
      <c r="R960" s="84"/>
      <c r="S960" s="84"/>
      <c r="T960" s="84"/>
      <c r="U960" s="84"/>
      <c r="V960" s="84"/>
      <c r="W960" s="84"/>
      <c r="X960" s="84"/>
      <c r="Y960" s="84"/>
      <c r="Z960" s="84"/>
      <c r="AA960" s="84"/>
      <c r="AB960" s="84"/>
      <c r="AC960" s="84"/>
      <c r="AD960" s="84"/>
    </row>
    <row r="961" spans="1:30" ht="15.75" customHeight="1">
      <c r="A961" s="84"/>
      <c r="B961" s="84"/>
      <c r="C961" s="84"/>
      <c r="D961" s="84"/>
      <c r="E961" s="84"/>
      <c r="F961" s="84"/>
      <c r="G961" s="84"/>
      <c r="H961" s="84"/>
      <c r="I961" s="84"/>
      <c r="J961" s="84"/>
      <c r="K961" s="84"/>
      <c r="L961" s="84"/>
      <c r="M961" s="84"/>
      <c r="N961" s="84"/>
      <c r="O961" s="84"/>
      <c r="P961" s="84"/>
      <c r="Q961" s="84"/>
      <c r="R961" s="84"/>
      <c r="S961" s="84"/>
      <c r="T961" s="84"/>
      <c r="U961" s="84"/>
      <c r="V961" s="84"/>
      <c r="W961" s="84"/>
      <c r="X961" s="84"/>
      <c r="Y961" s="84"/>
      <c r="Z961" s="84"/>
      <c r="AA961" s="84"/>
      <c r="AB961" s="84"/>
      <c r="AC961" s="84"/>
      <c r="AD961" s="84"/>
    </row>
    <row r="962" spans="1:30" ht="15.75" customHeight="1">
      <c r="A962" s="84"/>
      <c r="B962" s="84"/>
      <c r="C962" s="84"/>
      <c r="D962" s="84"/>
      <c r="E962" s="84"/>
      <c r="F962" s="84"/>
      <c r="G962" s="84"/>
      <c r="H962" s="84"/>
      <c r="I962" s="84"/>
      <c r="J962" s="84"/>
      <c r="K962" s="84"/>
      <c r="L962" s="84"/>
      <c r="M962" s="84"/>
      <c r="N962" s="84"/>
      <c r="O962" s="84"/>
      <c r="P962" s="84"/>
      <c r="Q962" s="84"/>
      <c r="R962" s="84"/>
      <c r="S962" s="84"/>
      <c r="T962" s="84"/>
      <c r="U962" s="84"/>
      <c r="V962" s="84"/>
      <c r="W962" s="84"/>
      <c r="X962" s="84"/>
      <c r="Y962" s="84"/>
      <c r="Z962" s="84"/>
      <c r="AA962" s="84"/>
      <c r="AB962" s="84"/>
      <c r="AC962" s="84"/>
      <c r="AD962" s="84"/>
    </row>
    <row r="963" spans="1:30" ht="15.75" customHeight="1">
      <c r="A963" s="84"/>
      <c r="B963" s="84"/>
      <c r="C963" s="84"/>
      <c r="D963" s="84"/>
      <c r="E963" s="84"/>
      <c r="F963" s="84"/>
      <c r="G963" s="84"/>
      <c r="H963" s="84"/>
      <c r="I963" s="84"/>
      <c r="J963" s="84"/>
      <c r="K963" s="84"/>
      <c r="L963" s="84"/>
      <c r="M963" s="84"/>
      <c r="N963" s="84"/>
      <c r="O963" s="84"/>
      <c r="P963" s="84"/>
      <c r="Q963" s="84"/>
      <c r="R963" s="84"/>
      <c r="S963" s="84"/>
      <c r="T963" s="84"/>
      <c r="U963" s="84"/>
      <c r="V963" s="84"/>
      <c r="W963" s="84"/>
      <c r="X963" s="84"/>
      <c r="Y963" s="84"/>
      <c r="Z963" s="84"/>
      <c r="AA963" s="84"/>
      <c r="AB963" s="84"/>
      <c r="AC963" s="84"/>
      <c r="AD963" s="84"/>
    </row>
    <row r="964" spans="1:30" ht="15.75" customHeight="1">
      <c r="A964" s="84"/>
      <c r="B964" s="84"/>
      <c r="C964" s="84"/>
      <c r="D964" s="84"/>
      <c r="E964" s="84"/>
      <c r="F964" s="84"/>
      <c r="G964" s="84"/>
      <c r="H964" s="84"/>
      <c r="I964" s="84"/>
      <c r="J964" s="84"/>
      <c r="K964" s="84"/>
      <c r="L964" s="84"/>
      <c r="M964" s="84"/>
      <c r="N964" s="84"/>
      <c r="O964" s="84"/>
      <c r="P964" s="84"/>
      <c r="Q964" s="84"/>
      <c r="R964" s="84"/>
      <c r="S964" s="84"/>
      <c r="T964" s="84"/>
      <c r="U964" s="84"/>
      <c r="V964" s="84"/>
      <c r="W964" s="84"/>
      <c r="X964" s="84"/>
      <c r="Y964" s="84"/>
      <c r="Z964" s="84"/>
      <c r="AA964" s="84"/>
      <c r="AB964" s="84"/>
      <c r="AC964" s="84"/>
      <c r="AD964" s="84"/>
    </row>
    <row r="965" spans="1:30" ht="15.75" customHeight="1">
      <c r="A965" s="84"/>
      <c r="B965" s="84"/>
      <c r="C965" s="84"/>
      <c r="D965" s="84"/>
      <c r="E965" s="84"/>
      <c r="F965" s="84"/>
      <c r="G965" s="84"/>
      <c r="H965" s="84"/>
      <c r="I965" s="84"/>
      <c r="J965" s="84"/>
      <c r="K965" s="84"/>
      <c r="L965" s="84"/>
      <c r="M965" s="84"/>
      <c r="N965" s="84"/>
      <c r="O965" s="84"/>
      <c r="P965" s="84"/>
      <c r="Q965" s="84"/>
      <c r="R965" s="84"/>
      <c r="S965" s="84"/>
      <c r="T965" s="84"/>
      <c r="U965" s="84"/>
      <c r="V965" s="84"/>
      <c r="W965" s="84"/>
      <c r="X965" s="84"/>
      <c r="Y965" s="84"/>
      <c r="Z965" s="84"/>
      <c r="AA965" s="84"/>
      <c r="AB965" s="84"/>
      <c r="AC965" s="84"/>
      <c r="AD965" s="84"/>
    </row>
    <row r="966" spans="1:30" ht="15.75" customHeight="1">
      <c r="A966" s="84"/>
      <c r="B966" s="84"/>
      <c r="C966" s="84"/>
      <c r="D966" s="84"/>
      <c r="E966" s="84"/>
      <c r="F966" s="84"/>
      <c r="G966" s="84"/>
      <c r="H966" s="84"/>
      <c r="I966" s="84"/>
      <c r="J966" s="84"/>
      <c r="K966" s="84"/>
      <c r="L966" s="84"/>
      <c r="M966" s="84"/>
      <c r="N966" s="84"/>
      <c r="O966" s="84"/>
      <c r="P966" s="84"/>
      <c r="Q966" s="84"/>
      <c r="R966" s="84"/>
      <c r="S966" s="84"/>
      <c r="T966" s="84"/>
      <c r="U966" s="84"/>
      <c r="V966" s="84"/>
      <c r="W966" s="84"/>
      <c r="X966" s="84"/>
      <c r="Y966" s="84"/>
      <c r="Z966" s="84"/>
      <c r="AA966" s="84"/>
      <c r="AB966" s="84"/>
      <c r="AC966" s="84"/>
      <c r="AD966" s="84"/>
    </row>
    <row r="967" spans="1:30" ht="15.75" customHeight="1">
      <c r="A967" s="84"/>
      <c r="B967" s="84"/>
      <c r="C967" s="84"/>
      <c r="D967" s="84"/>
      <c r="E967" s="84"/>
      <c r="F967" s="84"/>
      <c r="G967" s="84"/>
      <c r="H967" s="84"/>
      <c r="I967" s="84"/>
      <c r="J967" s="84"/>
      <c r="K967" s="84"/>
      <c r="L967" s="84"/>
      <c r="M967" s="84"/>
      <c r="N967" s="84"/>
      <c r="O967" s="84"/>
      <c r="P967" s="84"/>
      <c r="Q967" s="84"/>
      <c r="R967" s="84"/>
      <c r="S967" s="84"/>
      <c r="T967" s="84"/>
      <c r="U967" s="84"/>
      <c r="V967" s="84"/>
      <c r="W967" s="84"/>
      <c r="X967" s="84"/>
      <c r="Y967" s="84"/>
      <c r="Z967" s="84"/>
      <c r="AA967" s="84"/>
      <c r="AB967" s="84"/>
      <c r="AC967" s="84"/>
      <c r="AD967" s="84"/>
    </row>
    <row r="968" spans="1:30" ht="15.75" customHeight="1">
      <c r="A968" s="84"/>
      <c r="B968" s="84"/>
      <c r="C968" s="84"/>
      <c r="D968" s="84"/>
      <c r="E968" s="84"/>
      <c r="F968" s="84"/>
      <c r="G968" s="84"/>
      <c r="H968" s="84"/>
      <c r="I968" s="84"/>
      <c r="J968" s="84"/>
      <c r="K968" s="84"/>
      <c r="L968" s="84"/>
      <c r="M968" s="84"/>
      <c r="N968" s="84"/>
      <c r="O968" s="84"/>
      <c r="P968" s="84"/>
      <c r="Q968" s="84"/>
      <c r="R968" s="84"/>
      <c r="S968" s="84"/>
      <c r="T968" s="84"/>
      <c r="U968" s="84"/>
      <c r="V968" s="84"/>
      <c r="W968" s="84"/>
      <c r="X968" s="84"/>
      <c r="Y968" s="84"/>
      <c r="Z968" s="84"/>
      <c r="AA968" s="84"/>
      <c r="AB968" s="84"/>
      <c r="AC968" s="84"/>
      <c r="AD968" s="84"/>
    </row>
    <row r="969" spans="1:30" ht="15.75" customHeight="1">
      <c r="A969" s="84"/>
      <c r="B969" s="84"/>
      <c r="C969" s="84"/>
      <c r="D969" s="84"/>
      <c r="E969" s="84"/>
      <c r="F969" s="84"/>
      <c r="G969" s="84"/>
      <c r="H969" s="84"/>
      <c r="I969" s="84"/>
      <c r="J969" s="84"/>
      <c r="K969" s="84"/>
      <c r="L969" s="84"/>
      <c r="M969" s="84"/>
      <c r="N969" s="84"/>
      <c r="O969" s="84"/>
      <c r="P969" s="84"/>
      <c r="Q969" s="84"/>
      <c r="R969" s="84"/>
      <c r="S969" s="84"/>
      <c r="T969" s="84"/>
      <c r="U969" s="84"/>
      <c r="V969" s="84"/>
      <c r="W969" s="84"/>
      <c r="X969" s="84"/>
      <c r="Y969" s="84"/>
      <c r="Z969" s="84"/>
      <c r="AA969" s="84"/>
      <c r="AB969" s="84"/>
      <c r="AC969" s="84"/>
      <c r="AD969" s="84"/>
    </row>
    <row r="970" spans="1:30" ht="15.75" customHeight="1">
      <c r="A970" s="84"/>
      <c r="B970" s="84"/>
      <c r="C970" s="84"/>
      <c r="D970" s="84"/>
      <c r="E970" s="84"/>
      <c r="F970" s="84"/>
      <c r="G970" s="84"/>
      <c r="H970" s="84"/>
      <c r="I970" s="84"/>
      <c r="J970" s="84"/>
      <c r="K970" s="84"/>
      <c r="L970" s="84"/>
      <c r="M970" s="84"/>
      <c r="N970" s="84"/>
      <c r="O970" s="84"/>
      <c r="P970" s="84"/>
      <c r="Q970" s="84"/>
      <c r="R970" s="84"/>
      <c r="S970" s="84"/>
      <c r="T970" s="84"/>
      <c r="U970" s="84"/>
      <c r="V970" s="84"/>
      <c r="W970" s="84"/>
      <c r="X970" s="84"/>
      <c r="Y970" s="84"/>
      <c r="Z970" s="84"/>
      <c r="AA970" s="84"/>
      <c r="AB970" s="84"/>
      <c r="AC970" s="84"/>
      <c r="AD970" s="84"/>
    </row>
    <row r="971" spans="1:30" ht="15.75" customHeight="1">
      <c r="A971" s="84"/>
      <c r="B971" s="84"/>
      <c r="C971" s="84"/>
      <c r="D971" s="84"/>
      <c r="E971" s="84"/>
      <c r="F971" s="84"/>
      <c r="G971" s="84"/>
      <c r="H971" s="84"/>
      <c r="I971" s="84"/>
      <c r="J971" s="84"/>
      <c r="K971" s="84"/>
      <c r="L971" s="84"/>
      <c r="M971" s="84"/>
      <c r="N971" s="84"/>
      <c r="O971" s="84"/>
      <c r="P971" s="84"/>
      <c r="Q971" s="84"/>
      <c r="R971" s="84"/>
      <c r="S971" s="84"/>
      <c r="T971" s="84"/>
      <c r="U971" s="84"/>
      <c r="V971" s="84"/>
      <c r="W971" s="84"/>
      <c r="X971" s="84"/>
      <c r="Y971" s="84"/>
      <c r="Z971" s="84"/>
      <c r="AA971" s="84"/>
      <c r="AB971" s="84"/>
      <c r="AC971" s="84"/>
      <c r="AD971" s="84"/>
    </row>
    <row r="972" spans="1:30" ht="15.75" customHeight="1">
      <c r="A972" s="84"/>
      <c r="B972" s="84"/>
      <c r="C972" s="84"/>
      <c r="D972" s="84"/>
      <c r="E972" s="84"/>
      <c r="F972" s="84"/>
      <c r="G972" s="84"/>
      <c r="H972" s="84"/>
      <c r="I972" s="84"/>
      <c r="J972" s="84"/>
      <c r="K972" s="84"/>
      <c r="L972" s="84"/>
      <c r="M972" s="84"/>
      <c r="N972" s="84"/>
      <c r="O972" s="84"/>
      <c r="P972" s="84"/>
      <c r="Q972" s="84"/>
      <c r="R972" s="84"/>
      <c r="S972" s="84"/>
      <c r="T972" s="84"/>
      <c r="U972" s="84"/>
      <c r="V972" s="84"/>
      <c r="W972" s="84"/>
      <c r="X972" s="84"/>
      <c r="Y972" s="84"/>
      <c r="Z972" s="84"/>
      <c r="AA972" s="84"/>
      <c r="AB972" s="84"/>
      <c r="AC972" s="84"/>
      <c r="AD972" s="84"/>
    </row>
    <row r="973" spans="1:30" ht="15.75" customHeight="1">
      <c r="A973" s="84"/>
      <c r="B973" s="84"/>
      <c r="C973" s="84"/>
      <c r="D973" s="84"/>
      <c r="E973" s="84"/>
      <c r="F973" s="84"/>
      <c r="G973" s="84"/>
      <c r="H973" s="84"/>
      <c r="I973" s="84"/>
      <c r="J973" s="84"/>
      <c r="K973" s="84"/>
      <c r="L973" s="84"/>
      <c r="M973" s="84"/>
      <c r="N973" s="84"/>
      <c r="O973" s="84"/>
      <c r="P973" s="84"/>
      <c r="Q973" s="84"/>
      <c r="R973" s="84"/>
      <c r="S973" s="84"/>
      <c r="T973" s="84"/>
      <c r="U973" s="84"/>
      <c r="V973" s="84"/>
      <c r="W973" s="84"/>
      <c r="X973" s="84"/>
      <c r="Y973" s="84"/>
      <c r="Z973" s="84"/>
      <c r="AA973" s="84"/>
      <c r="AB973" s="84"/>
      <c r="AC973" s="84"/>
      <c r="AD973" s="84"/>
    </row>
    <row r="974" spans="1:30" ht="15.75" customHeight="1">
      <c r="A974" s="84"/>
      <c r="B974" s="84"/>
      <c r="C974" s="84"/>
      <c r="D974" s="84"/>
      <c r="E974" s="84"/>
      <c r="F974" s="84"/>
      <c r="G974" s="84"/>
      <c r="H974" s="84"/>
      <c r="I974" s="84"/>
      <c r="J974" s="84"/>
      <c r="K974" s="84"/>
      <c r="L974" s="84"/>
      <c r="M974" s="84"/>
      <c r="N974" s="84"/>
      <c r="O974" s="84"/>
      <c r="P974" s="84"/>
      <c r="Q974" s="84"/>
      <c r="R974" s="84"/>
      <c r="S974" s="84"/>
      <c r="T974" s="84"/>
      <c r="U974" s="84"/>
      <c r="V974" s="84"/>
      <c r="W974" s="84"/>
      <c r="X974" s="84"/>
      <c r="Y974" s="84"/>
      <c r="Z974" s="84"/>
      <c r="AA974" s="84"/>
      <c r="AB974" s="84"/>
      <c r="AC974" s="84"/>
      <c r="AD974" s="84"/>
    </row>
    <row r="975" spans="1:30" ht="15.75" customHeight="1">
      <c r="A975" s="84"/>
      <c r="B975" s="84"/>
      <c r="C975" s="84"/>
      <c r="D975" s="84"/>
      <c r="E975" s="84"/>
      <c r="F975" s="84"/>
      <c r="G975" s="84"/>
      <c r="H975" s="84"/>
      <c r="I975" s="84"/>
      <c r="J975" s="84"/>
      <c r="K975" s="84"/>
      <c r="L975" s="84"/>
      <c r="M975" s="84"/>
      <c r="N975" s="84"/>
      <c r="O975" s="84"/>
      <c r="P975" s="84"/>
      <c r="Q975" s="84"/>
      <c r="R975" s="84"/>
      <c r="S975" s="84"/>
      <c r="T975" s="84"/>
      <c r="U975" s="84"/>
      <c r="V975" s="84"/>
      <c r="W975" s="84"/>
      <c r="X975" s="84"/>
      <c r="Y975" s="84"/>
      <c r="Z975" s="84"/>
      <c r="AA975" s="84"/>
      <c r="AB975" s="84"/>
      <c r="AC975" s="84"/>
      <c r="AD975" s="84"/>
    </row>
    <row r="976" spans="1:30" ht="15.75" customHeight="1">
      <c r="A976" s="84"/>
      <c r="B976" s="84"/>
      <c r="C976" s="84"/>
      <c r="D976" s="84"/>
      <c r="E976" s="84"/>
      <c r="F976" s="84"/>
      <c r="G976" s="84"/>
      <c r="H976" s="84"/>
      <c r="I976" s="84"/>
      <c r="J976" s="84"/>
      <c r="K976" s="84"/>
      <c r="L976" s="84"/>
      <c r="M976" s="84"/>
      <c r="N976" s="84"/>
      <c r="O976" s="84"/>
      <c r="P976" s="84"/>
      <c r="Q976" s="84"/>
      <c r="R976" s="84"/>
      <c r="S976" s="84"/>
      <c r="T976" s="84"/>
      <c r="U976" s="84"/>
      <c r="V976" s="84"/>
      <c r="W976" s="84"/>
      <c r="X976" s="84"/>
      <c r="Y976" s="84"/>
      <c r="Z976" s="84"/>
      <c r="AA976" s="84"/>
      <c r="AB976" s="84"/>
      <c r="AC976" s="84"/>
      <c r="AD976" s="84"/>
    </row>
    <row r="977" spans="1:30" ht="15.75" customHeight="1">
      <c r="A977" s="84"/>
      <c r="B977" s="84"/>
      <c r="C977" s="84"/>
      <c r="D977" s="84"/>
      <c r="E977" s="84"/>
      <c r="F977" s="84"/>
      <c r="G977" s="84"/>
      <c r="H977" s="84"/>
      <c r="I977" s="84"/>
      <c r="J977" s="84"/>
      <c r="K977" s="84"/>
      <c r="L977" s="84"/>
      <c r="M977" s="84"/>
      <c r="N977" s="84"/>
      <c r="O977" s="84"/>
      <c r="P977" s="84"/>
      <c r="Q977" s="84"/>
      <c r="R977" s="84"/>
      <c r="S977" s="84"/>
      <c r="T977" s="84"/>
      <c r="U977" s="84"/>
      <c r="V977" s="84"/>
      <c r="W977" s="84"/>
      <c r="X977" s="84"/>
      <c r="Y977" s="84"/>
      <c r="Z977" s="84"/>
      <c r="AA977" s="84"/>
      <c r="AB977" s="84"/>
      <c r="AC977" s="84"/>
      <c r="AD977" s="84"/>
    </row>
    <row r="978" spans="1:30" ht="15.75" customHeight="1">
      <c r="A978" s="84"/>
      <c r="B978" s="84"/>
      <c r="C978" s="84"/>
      <c r="D978" s="84"/>
      <c r="E978" s="84"/>
      <c r="F978" s="84"/>
      <c r="G978" s="84"/>
      <c r="H978" s="84"/>
      <c r="I978" s="84"/>
      <c r="J978" s="84"/>
      <c r="K978" s="84"/>
      <c r="L978" s="84"/>
      <c r="M978" s="84"/>
      <c r="N978" s="84"/>
      <c r="O978" s="84"/>
      <c r="P978" s="84"/>
      <c r="Q978" s="84"/>
      <c r="R978" s="84"/>
      <c r="S978" s="84"/>
      <c r="T978" s="84"/>
      <c r="U978" s="84"/>
      <c r="V978" s="84"/>
      <c r="W978" s="84"/>
      <c r="X978" s="84"/>
      <c r="Y978" s="84"/>
      <c r="Z978" s="84"/>
      <c r="AA978" s="84"/>
      <c r="AB978" s="84"/>
      <c r="AC978" s="84"/>
      <c r="AD978" s="84"/>
    </row>
    <row r="979" spans="1:30" ht="15.75" customHeight="1">
      <c r="A979" s="84"/>
      <c r="B979" s="84"/>
      <c r="C979" s="84"/>
      <c r="D979" s="84"/>
      <c r="E979" s="84"/>
      <c r="F979" s="84"/>
      <c r="G979" s="84"/>
      <c r="H979" s="84"/>
      <c r="I979" s="84"/>
      <c r="J979" s="84"/>
      <c r="K979" s="84"/>
      <c r="L979" s="84"/>
      <c r="M979" s="84"/>
      <c r="N979" s="84"/>
      <c r="O979" s="84"/>
      <c r="P979" s="84"/>
      <c r="Q979" s="84"/>
      <c r="R979" s="84"/>
      <c r="S979" s="84"/>
      <c r="T979" s="84"/>
      <c r="U979" s="84"/>
      <c r="V979" s="84"/>
      <c r="W979" s="84"/>
      <c r="X979" s="84"/>
      <c r="Y979" s="84"/>
      <c r="Z979" s="84"/>
      <c r="AA979" s="84"/>
      <c r="AB979" s="84"/>
      <c r="AC979" s="84"/>
      <c r="AD979" s="84"/>
    </row>
    <row r="980" spans="1:30" ht="15.75" customHeight="1">
      <c r="A980" s="84"/>
      <c r="B980" s="84"/>
      <c r="C980" s="84"/>
      <c r="D980" s="84"/>
      <c r="E980" s="84"/>
      <c r="F980" s="84"/>
      <c r="G980" s="84"/>
      <c r="H980" s="84"/>
      <c r="I980" s="84"/>
      <c r="J980" s="84"/>
      <c r="K980" s="84"/>
      <c r="L980" s="84"/>
      <c r="M980" s="84"/>
      <c r="N980" s="84"/>
      <c r="O980" s="84"/>
      <c r="P980" s="84"/>
      <c r="Q980" s="84"/>
      <c r="R980" s="84"/>
      <c r="S980" s="84"/>
      <c r="T980" s="84"/>
      <c r="U980" s="84"/>
      <c r="V980" s="84"/>
      <c r="W980" s="84"/>
      <c r="X980" s="84"/>
      <c r="Y980" s="84"/>
      <c r="Z980" s="84"/>
      <c r="AA980" s="84"/>
      <c r="AB980" s="84"/>
      <c r="AC980" s="84"/>
      <c r="AD980" s="84"/>
    </row>
    <row r="981" spans="1:30" ht="15.75" customHeight="1">
      <c r="A981" s="84"/>
      <c r="B981" s="84"/>
      <c r="C981" s="84"/>
      <c r="D981" s="84"/>
      <c r="E981" s="84"/>
      <c r="F981" s="84"/>
      <c r="G981" s="84"/>
      <c r="H981" s="84"/>
      <c r="I981" s="84"/>
      <c r="J981" s="84"/>
      <c r="K981" s="84"/>
      <c r="L981" s="84"/>
      <c r="M981" s="84"/>
      <c r="N981" s="84"/>
      <c r="O981" s="84"/>
      <c r="P981" s="84"/>
      <c r="Q981" s="84"/>
      <c r="R981" s="84"/>
      <c r="S981" s="84"/>
      <c r="T981" s="84"/>
      <c r="U981" s="84"/>
      <c r="V981" s="84"/>
      <c r="W981" s="84"/>
      <c r="X981" s="84"/>
      <c r="Y981" s="84"/>
      <c r="Z981" s="84"/>
      <c r="AA981" s="84"/>
      <c r="AB981" s="84"/>
      <c r="AC981" s="84"/>
      <c r="AD981" s="84"/>
    </row>
    <row r="982" spans="1:30" ht="15.75" customHeight="1">
      <c r="A982" s="84"/>
      <c r="B982" s="84"/>
      <c r="C982" s="84"/>
      <c r="D982" s="84"/>
      <c r="E982" s="84"/>
      <c r="F982" s="84"/>
      <c r="G982" s="84"/>
      <c r="H982" s="84"/>
      <c r="I982" s="84"/>
      <c r="J982" s="84"/>
      <c r="K982" s="84"/>
      <c r="L982" s="84"/>
      <c r="M982" s="84"/>
      <c r="N982" s="84"/>
      <c r="O982" s="84"/>
      <c r="P982" s="84"/>
      <c r="Q982" s="84"/>
      <c r="R982" s="84"/>
      <c r="S982" s="84"/>
      <c r="T982" s="84"/>
      <c r="U982" s="84"/>
      <c r="V982" s="84"/>
      <c r="W982" s="84"/>
      <c r="X982" s="84"/>
      <c r="Y982" s="84"/>
      <c r="Z982" s="84"/>
      <c r="AA982" s="84"/>
      <c r="AB982" s="84"/>
      <c r="AC982" s="84"/>
      <c r="AD982" s="84"/>
    </row>
    <row r="983" spans="1:30" ht="15.75" customHeight="1">
      <c r="A983" s="84"/>
      <c r="B983" s="84"/>
      <c r="C983" s="84"/>
      <c r="D983" s="84"/>
      <c r="E983" s="84"/>
      <c r="F983" s="84"/>
      <c r="G983" s="84"/>
      <c r="H983" s="84"/>
      <c r="I983" s="84"/>
      <c r="J983" s="84"/>
      <c r="K983" s="84"/>
      <c r="L983" s="84"/>
      <c r="M983" s="84"/>
      <c r="N983" s="84"/>
      <c r="O983" s="84"/>
      <c r="P983" s="84"/>
      <c r="Q983" s="84"/>
      <c r="R983" s="84"/>
      <c r="S983" s="84"/>
      <c r="T983" s="84"/>
      <c r="U983" s="84"/>
      <c r="V983" s="84"/>
      <c r="W983" s="84"/>
      <c r="X983" s="84"/>
      <c r="Y983" s="84"/>
      <c r="Z983" s="84"/>
      <c r="AA983" s="84"/>
      <c r="AB983" s="84"/>
      <c r="AC983" s="84"/>
      <c r="AD983" s="84"/>
    </row>
    <row r="984" spans="1:30" ht="15.75" customHeight="1">
      <c r="A984" s="84"/>
      <c r="B984" s="84"/>
      <c r="C984" s="84"/>
      <c r="D984" s="84"/>
      <c r="E984" s="84"/>
      <c r="F984" s="84"/>
      <c r="G984" s="84"/>
      <c r="H984" s="84"/>
      <c r="I984" s="84"/>
      <c r="J984" s="84"/>
      <c r="K984" s="84"/>
      <c r="L984" s="84"/>
      <c r="M984" s="84"/>
      <c r="N984" s="84"/>
      <c r="O984" s="84"/>
      <c r="P984" s="84"/>
      <c r="Q984" s="84"/>
      <c r="R984" s="84"/>
      <c r="S984" s="84"/>
      <c r="T984" s="84"/>
      <c r="U984" s="84"/>
      <c r="V984" s="84"/>
      <c r="W984" s="84"/>
      <c r="X984" s="84"/>
      <c r="Y984" s="84"/>
      <c r="Z984" s="84"/>
      <c r="AA984" s="84"/>
      <c r="AB984" s="84"/>
      <c r="AC984" s="84"/>
      <c r="AD984" s="84"/>
    </row>
    <row r="985" spans="1:30" ht="15.75" customHeight="1">
      <c r="A985" s="84"/>
      <c r="B985" s="84"/>
      <c r="C985" s="84"/>
      <c r="D985" s="84"/>
      <c r="E985" s="84"/>
      <c r="F985" s="84"/>
      <c r="G985" s="84"/>
      <c r="H985" s="84"/>
      <c r="I985" s="84"/>
      <c r="J985" s="84"/>
      <c r="K985" s="84"/>
      <c r="L985" s="84"/>
      <c r="M985" s="84"/>
      <c r="N985" s="84"/>
      <c r="O985" s="84"/>
      <c r="P985" s="84"/>
      <c r="Q985" s="84"/>
      <c r="R985" s="84"/>
      <c r="S985" s="84"/>
      <c r="T985" s="84"/>
      <c r="U985" s="84"/>
      <c r="V985" s="84"/>
      <c r="W985" s="84"/>
      <c r="X985" s="84"/>
      <c r="Y985" s="84"/>
      <c r="Z985" s="84"/>
      <c r="AA985" s="84"/>
      <c r="AB985" s="84"/>
      <c r="AC985" s="84"/>
      <c r="AD985" s="84"/>
    </row>
    <row r="986" spans="1:30" ht="15.75" customHeight="1">
      <c r="A986" s="84"/>
      <c r="B986" s="84"/>
      <c r="C986" s="84"/>
      <c r="D986" s="84"/>
      <c r="E986" s="84"/>
      <c r="F986" s="84"/>
      <c r="G986" s="84"/>
      <c r="H986" s="84"/>
      <c r="I986" s="84"/>
      <c r="J986" s="84"/>
      <c r="K986" s="84"/>
      <c r="L986" s="84"/>
      <c r="M986" s="84"/>
      <c r="N986" s="84"/>
      <c r="O986" s="84"/>
      <c r="P986" s="84"/>
      <c r="Q986" s="84"/>
      <c r="R986" s="84"/>
      <c r="S986" s="84"/>
      <c r="T986" s="84"/>
      <c r="U986" s="84"/>
      <c r="V986" s="84"/>
      <c r="W986" s="84"/>
      <c r="X986" s="84"/>
      <c r="Y986" s="84"/>
      <c r="Z986" s="84"/>
      <c r="AA986" s="84"/>
      <c r="AB986" s="84"/>
      <c r="AC986" s="84"/>
      <c r="AD986" s="84"/>
    </row>
    <row r="987" spans="1:30" ht="15.75" customHeight="1">
      <c r="A987" s="84"/>
      <c r="B987" s="84"/>
      <c r="C987" s="84"/>
      <c r="D987" s="84"/>
      <c r="E987" s="84"/>
      <c r="F987" s="84"/>
      <c r="G987" s="84"/>
      <c r="H987" s="84"/>
      <c r="I987" s="84"/>
      <c r="J987" s="84"/>
      <c r="K987" s="84"/>
      <c r="L987" s="84"/>
      <c r="M987" s="84"/>
      <c r="N987" s="84"/>
      <c r="O987" s="84"/>
      <c r="P987" s="84"/>
      <c r="Q987" s="84"/>
      <c r="R987" s="84"/>
      <c r="S987" s="84"/>
      <c r="T987" s="84"/>
      <c r="U987" s="84"/>
      <c r="V987" s="84"/>
      <c r="W987" s="84"/>
      <c r="X987" s="84"/>
      <c r="Y987" s="84"/>
      <c r="Z987" s="84"/>
      <c r="AA987" s="84"/>
      <c r="AB987" s="84"/>
      <c r="AC987" s="84"/>
      <c r="AD987" s="84"/>
    </row>
    <row r="988" spans="1:30" ht="15.75" customHeight="1">
      <c r="A988" s="84"/>
      <c r="B988" s="84"/>
      <c r="C988" s="84"/>
      <c r="D988" s="84"/>
      <c r="E988" s="84"/>
      <c r="F988" s="84"/>
      <c r="G988" s="84"/>
      <c r="H988" s="84"/>
      <c r="I988" s="84"/>
      <c r="J988" s="84"/>
      <c r="K988" s="84"/>
      <c r="L988" s="84"/>
      <c r="M988" s="84"/>
      <c r="N988" s="84"/>
      <c r="O988" s="84"/>
      <c r="P988" s="84"/>
      <c r="Q988" s="84"/>
      <c r="R988" s="84"/>
      <c r="S988" s="84"/>
      <c r="T988" s="84"/>
      <c r="U988" s="84"/>
      <c r="V988" s="84"/>
      <c r="W988" s="84"/>
      <c r="X988" s="84"/>
      <c r="Y988" s="84"/>
      <c r="Z988" s="84"/>
      <c r="AA988" s="84"/>
      <c r="AB988" s="84"/>
      <c r="AC988" s="84"/>
      <c r="AD988" s="84"/>
    </row>
    <row r="989" spans="1:30" ht="15.75" customHeight="1">
      <c r="A989" s="84"/>
      <c r="B989" s="84"/>
      <c r="C989" s="84"/>
      <c r="D989" s="84"/>
      <c r="E989" s="84"/>
      <c r="F989" s="84"/>
      <c r="G989" s="84"/>
      <c r="H989" s="84"/>
      <c r="I989" s="84"/>
      <c r="J989" s="84"/>
      <c r="K989" s="84"/>
      <c r="L989" s="84"/>
      <c r="M989" s="84"/>
      <c r="N989" s="84"/>
      <c r="O989" s="84"/>
      <c r="P989" s="84"/>
      <c r="Q989" s="84"/>
      <c r="R989" s="84"/>
      <c r="S989" s="84"/>
      <c r="T989" s="84"/>
      <c r="U989" s="84"/>
      <c r="V989" s="84"/>
      <c r="W989" s="84"/>
      <c r="X989" s="84"/>
      <c r="Y989" s="84"/>
      <c r="Z989" s="84"/>
      <c r="AA989" s="84"/>
      <c r="AB989" s="84"/>
      <c r="AC989" s="84"/>
      <c r="AD989" s="84"/>
    </row>
    <row r="990" spans="1:30" ht="15.75" customHeight="1">
      <c r="A990" s="84"/>
      <c r="B990" s="84"/>
      <c r="C990" s="84"/>
      <c r="D990" s="84"/>
      <c r="E990" s="84"/>
      <c r="F990" s="84"/>
      <c r="G990" s="84"/>
      <c r="H990" s="84"/>
      <c r="I990" s="84"/>
      <c r="J990" s="84"/>
      <c r="K990" s="84"/>
      <c r="L990" s="84"/>
      <c r="M990" s="84"/>
      <c r="N990" s="84"/>
      <c r="O990" s="84"/>
      <c r="P990" s="84"/>
      <c r="Q990" s="84"/>
      <c r="R990" s="84"/>
      <c r="S990" s="84"/>
      <c r="T990" s="84"/>
      <c r="U990" s="84"/>
      <c r="V990" s="84"/>
      <c r="W990" s="84"/>
      <c r="X990" s="84"/>
      <c r="Y990" s="84"/>
      <c r="Z990" s="84"/>
      <c r="AA990" s="84"/>
      <c r="AB990" s="84"/>
      <c r="AC990" s="84"/>
      <c r="AD990" s="84"/>
    </row>
    <row r="991" spans="1:30" ht="15.75" customHeight="1">
      <c r="A991" s="84"/>
      <c r="B991" s="84"/>
      <c r="C991" s="84"/>
      <c r="D991" s="84"/>
      <c r="E991" s="84"/>
      <c r="F991" s="84"/>
      <c r="G991" s="84"/>
      <c r="H991" s="84"/>
      <c r="I991" s="84"/>
      <c r="J991" s="84"/>
      <c r="K991" s="84"/>
      <c r="L991" s="84"/>
      <c r="M991" s="84"/>
      <c r="N991" s="84"/>
      <c r="O991" s="84"/>
      <c r="P991" s="84"/>
      <c r="Q991" s="84"/>
      <c r="R991" s="84"/>
      <c r="S991" s="84"/>
      <c r="T991" s="84"/>
      <c r="U991" s="84"/>
      <c r="V991" s="84"/>
      <c r="W991" s="84"/>
      <c r="X991" s="84"/>
      <c r="Y991" s="84"/>
      <c r="Z991" s="84"/>
      <c r="AA991" s="84"/>
      <c r="AB991" s="84"/>
      <c r="AC991" s="84"/>
      <c r="AD991" s="84"/>
    </row>
    <row r="992" spans="1:30" ht="15.75" customHeight="1">
      <c r="A992" s="84"/>
      <c r="B992" s="84"/>
      <c r="C992" s="84"/>
      <c r="D992" s="84"/>
      <c r="E992" s="84"/>
      <c r="F992" s="84"/>
      <c r="G992" s="84"/>
      <c r="H992" s="84"/>
      <c r="I992" s="84"/>
      <c r="J992" s="84"/>
      <c r="K992" s="84"/>
      <c r="L992" s="84"/>
      <c r="M992" s="84"/>
      <c r="N992" s="84"/>
      <c r="O992" s="84"/>
      <c r="P992" s="84"/>
      <c r="Q992" s="84"/>
      <c r="R992" s="84"/>
      <c r="S992" s="84"/>
      <c r="T992" s="84"/>
      <c r="U992" s="84"/>
      <c r="V992" s="84"/>
      <c r="W992" s="84"/>
      <c r="X992" s="84"/>
      <c r="Y992" s="84"/>
      <c r="Z992" s="84"/>
      <c r="AA992" s="84"/>
      <c r="AB992" s="84"/>
      <c r="AC992" s="84"/>
      <c r="AD992" s="84"/>
    </row>
    <row r="993" spans="1:30" ht="15.75" customHeight="1">
      <c r="A993" s="84"/>
      <c r="B993" s="84"/>
      <c r="C993" s="84"/>
      <c r="D993" s="84"/>
      <c r="E993" s="84"/>
      <c r="F993" s="84"/>
      <c r="G993" s="84"/>
      <c r="H993" s="84"/>
      <c r="I993" s="84"/>
      <c r="J993" s="84"/>
      <c r="K993" s="84"/>
      <c r="L993" s="84"/>
      <c r="M993" s="84"/>
      <c r="N993" s="84"/>
      <c r="O993" s="84"/>
      <c r="P993" s="84"/>
      <c r="Q993" s="84"/>
      <c r="R993" s="84"/>
      <c r="S993" s="84"/>
      <c r="T993" s="84"/>
      <c r="U993" s="84"/>
      <c r="V993" s="84"/>
      <c r="W993" s="84"/>
      <c r="X993" s="84"/>
      <c r="Y993" s="84"/>
      <c r="Z993" s="84"/>
      <c r="AA993" s="84"/>
      <c r="AB993" s="84"/>
      <c r="AC993" s="84"/>
      <c r="AD993" s="84"/>
    </row>
    <row r="994" spans="1:30" ht="15.75" customHeight="1">
      <c r="A994" s="84"/>
      <c r="B994" s="84"/>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c r="AA994" s="84"/>
      <c r="AB994" s="84"/>
      <c r="AC994" s="84"/>
      <c r="AD994" s="84"/>
    </row>
    <row r="995" spans="1:30" ht="15.75" customHeight="1">
      <c r="A995" s="84"/>
      <c r="B995" s="84"/>
      <c r="C995" s="84"/>
      <c r="D995" s="84"/>
      <c r="E995" s="84"/>
      <c r="F995" s="84"/>
      <c r="G995" s="84"/>
      <c r="H995" s="84"/>
      <c r="I995" s="84"/>
      <c r="J995" s="84"/>
      <c r="K995" s="84"/>
      <c r="L995" s="84"/>
      <c r="M995" s="84"/>
      <c r="N995" s="84"/>
      <c r="O995" s="84"/>
      <c r="P995" s="84"/>
      <c r="Q995" s="84"/>
      <c r="R995" s="84"/>
      <c r="S995" s="84"/>
      <c r="T995" s="84"/>
      <c r="U995" s="84"/>
      <c r="V995" s="84"/>
      <c r="W995" s="84"/>
      <c r="X995" s="84"/>
      <c r="Y995" s="84"/>
      <c r="Z995" s="84"/>
      <c r="AA995" s="84"/>
      <c r="AB995" s="84"/>
      <c r="AC995" s="84"/>
      <c r="AD995" s="84"/>
    </row>
    <row r="996" spans="1:30" ht="15.75" customHeight="1">
      <c r="A996" s="84"/>
      <c r="B996" s="84"/>
      <c r="C996" s="84"/>
      <c r="D996" s="84"/>
      <c r="E996" s="84"/>
      <c r="F996" s="84"/>
      <c r="G996" s="84"/>
      <c r="H996" s="84"/>
      <c r="I996" s="84"/>
      <c r="J996" s="84"/>
      <c r="K996" s="84"/>
      <c r="L996" s="84"/>
      <c r="M996" s="84"/>
      <c r="N996" s="84"/>
      <c r="O996" s="84"/>
      <c r="P996" s="84"/>
      <c r="Q996" s="84"/>
      <c r="R996" s="84"/>
      <c r="S996" s="84"/>
      <c r="T996" s="84"/>
      <c r="U996" s="84"/>
      <c r="V996" s="84"/>
      <c r="W996" s="84"/>
      <c r="X996" s="84"/>
      <c r="Y996" s="84"/>
      <c r="Z996" s="84"/>
      <c r="AA996" s="84"/>
      <c r="AB996" s="84"/>
      <c r="AC996" s="84"/>
      <c r="AD996" s="84"/>
    </row>
    <row r="997" spans="1:30" ht="15.75" customHeight="1">
      <c r="A997" s="84"/>
      <c r="B997" s="84"/>
      <c r="C997" s="84"/>
      <c r="D997" s="84"/>
      <c r="E997" s="84"/>
      <c r="F997" s="84"/>
      <c r="G997" s="84"/>
      <c r="H997" s="84"/>
      <c r="I997" s="84"/>
      <c r="J997" s="84"/>
      <c r="K997" s="84"/>
      <c r="L997" s="84"/>
      <c r="M997" s="84"/>
      <c r="N997" s="84"/>
      <c r="O997" s="84"/>
      <c r="P997" s="84"/>
      <c r="Q997" s="84"/>
      <c r="R997" s="84"/>
      <c r="S997" s="84"/>
      <c r="T997" s="84"/>
      <c r="U997" s="84"/>
      <c r="V997" s="84"/>
      <c r="W997" s="84"/>
      <c r="X997" s="84"/>
      <c r="Y997" s="84"/>
      <c r="Z997" s="84"/>
      <c r="AA997" s="84"/>
      <c r="AB997" s="84"/>
      <c r="AC997" s="84"/>
      <c r="AD997" s="84"/>
    </row>
    <row r="998" spans="1:30" ht="15.75" customHeight="1">
      <c r="A998" s="84"/>
      <c r="B998" s="84"/>
      <c r="C998" s="84"/>
      <c r="D998" s="84"/>
      <c r="E998" s="84"/>
      <c r="F998" s="84"/>
      <c r="G998" s="84"/>
      <c r="H998" s="84"/>
      <c r="I998" s="84"/>
      <c r="J998" s="84"/>
      <c r="K998" s="84"/>
      <c r="L998" s="84"/>
      <c r="M998" s="84"/>
      <c r="N998" s="84"/>
      <c r="O998" s="84"/>
      <c r="P998" s="84"/>
      <c r="Q998" s="84"/>
      <c r="R998" s="84"/>
      <c r="S998" s="84"/>
      <c r="T998" s="84"/>
      <c r="U998" s="84"/>
      <c r="V998" s="84"/>
      <c r="W998" s="84"/>
      <c r="X998" s="84"/>
      <c r="Y998" s="84"/>
      <c r="Z998" s="84"/>
      <c r="AA998" s="84"/>
      <c r="AB998" s="84"/>
      <c r="AC998" s="84"/>
      <c r="AD998" s="84"/>
    </row>
    <row r="999" spans="1:30" ht="15.75" customHeight="1">
      <c r="A999" s="84"/>
      <c r="B999" s="84"/>
      <c r="C999" s="84"/>
      <c r="D999" s="84"/>
      <c r="E999" s="84"/>
      <c r="F999" s="84"/>
      <c r="G999" s="84"/>
      <c r="H999" s="84"/>
      <c r="I999" s="84"/>
      <c r="J999" s="84"/>
      <c r="K999" s="84"/>
      <c r="L999" s="84"/>
      <c r="M999" s="84"/>
      <c r="N999" s="84"/>
      <c r="O999" s="84"/>
      <c r="P999" s="84"/>
      <c r="Q999" s="84"/>
      <c r="R999" s="84"/>
      <c r="S999" s="84"/>
      <c r="T999" s="84"/>
      <c r="U999" s="84"/>
      <c r="V999" s="84"/>
      <c r="W999" s="84"/>
      <c r="X999" s="84"/>
      <c r="Y999" s="84"/>
      <c r="Z999" s="84"/>
      <c r="AA999" s="84"/>
      <c r="AB999" s="84"/>
      <c r="AC999" s="84"/>
      <c r="AD999" s="84"/>
    </row>
    <row r="1000" spans="1:30" ht="15.75" customHeight="1">
      <c r="A1000" s="84"/>
      <c r="B1000" s="84"/>
      <c r="C1000" s="84"/>
      <c r="D1000" s="84"/>
      <c r="E1000" s="84"/>
      <c r="F1000" s="84"/>
      <c r="G1000" s="84"/>
      <c r="H1000" s="84"/>
      <c r="I1000" s="84"/>
      <c r="J1000" s="84"/>
      <c r="K1000" s="84"/>
      <c r="L1000" s="84"/>
      <c r="M1000" s="84"/>
      <c r="N1000" s="84"/>
      <c r="O1000" s="84"/>
      <c r="P1000" s="84"/>
      <c r="Q1000" s="84"/>
      <c r="R1000" s="84"/>
      <c r="S1000" s="84"/>
      <c r="T1000" s="84"/>
      <c r="U1000" s="84"/>
      <c r="V1000" s="84"/>
      <c r="W1000" s="84"/>
      <c r="X1000" s="84"/>
      <c r="Y1000" s="84"/>
      <c r="Z1000" s="84"/>
      <c r="AA1000" s="84"/>
      <c r="AB1000" s="84"/>
      <c r="AC1000" s="84"/>
      <c r="AD1000" s="84"/>
    </row>
  </sheetData>
  <mergeCells count="12">
    <mergeCell ref="A1:A2"/>
    <mergeCell ref="B1:I2"/>
    <mergeCell ref="J1:L1"/>
    <mergeCell ref="J2:L2"/>
    <mergeCell ref="B3:I3"/>
    <mergeCell ref="J3:L3"/>
    <mergeCell ref="A16:A18"/>
    <mergeCell ref="A4:A5"/>
    <mergeCell ref="B4:L4"/>
    <mergeCell ref="B5:C5"/>
    <mergeCell ref="A6:A8"/>
    <mergeCell ref="A9:A15"/>
  </mergeCells>
  <hyperlinks>
    <hyperlink ref="N9" r:id="rId1" display="https://drive.google.com/drive/folders/1yan_ELdhtSvpT5u2fIUnlkug-9sr6BG1?usp=sharing" xr:uid="{05BDAD1E-3964-437D-97DA-1C6E5ED46C21}"/>
    <hyperlink ref="N12" r:id="rId2" xr:uid="{6D09AEFA-3813-4444-AE32-EBE40DDD8425}"/>
    <hyperlink ref="N13" r:id="rId3" display="https://drive.google.com/drive/folders/1OQhFHGCfd7EjeMVSYut_sXK3pAFyy1eo" xr:uid="{2807BCB6-4229-4CD0-ADB7-1F223C79762E}"/>
  </hyperlinks>
  <pageMargins left="0.7" right="0.7" top="0.75" bottom="0.75" header="0.3" footer="0.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cols>
    <col min="1" max="1" width="5.85546875" customWidth="1"/>
    <col min="2" max="2" width="17" customWidth="1"/>
    <col min="3" max="3" width="17.140625" bestFit="1" customWidth="1"/>
    <col min="4" max="4" width="17.140625" customWidth="1"/>
    <col min="5" max="5" width="13.85546875" customWidth="1"/>
    <col min="7" max="8" width="16.7109375" customWidth="1"/>
    <col min="9" max="9" width="35.7109375" customWidth="1"/>
    <col min="10" max="10" width="29.42578125" customWidth="1"/>
    <col min="13" max="13" width="13" bestFit="1" customWidth="1"/>
    <col min="14" max="14" width="16" customWidth="1"/>
    <col min="15" max="15" width="35.42578125" customWidth="1"/>
    <col min="18" max="18" width="13" bestFit="1" customWidth="1"/>
    <col min="19" max="19" width="15.42578125" customWidth="1"/>
    <col min="20" max="20" width="38.28515625" customWidth="1"/>
    <col min="23" max="24" width="17" customWidth="1"/>
    <col min="25" max="25" width="34.42578125" customWidth="1"/>
    <col min="28" max="29" width="16.140625" customWidth="1"/>
    <col min="30" max="30" width="37.85546875" customWidth="1"/>
    <col min="33" max="33" width="32.42578125" bestFit="1" customWidth="1"/>
    <col min="35" max="35" width="14.7109375" bestFit="1" customWidth="1"/>
  </cols>
  <sheetData>
    <row r="1" spans="1:39">
      <c r="B1" s="2" t="s">
        <v>91</v>
      </c>
      <c r="C1" s="3"/>
      <c r="D1" s="2" t="s">
        <v>92</v>
      </c>
      <c r="F1" s="586" t="s">
        <v>93</v>
      </c>
      <c r="G1" s="586"/>
      <c r="H1" s="586"/>
      <c r="I1" s="586"/>
      <c r="J1" s="586"/>
      <c r="L1" s="586" t="s">
        <v>94</v>
      </c>
      <c r="M1" s="586"/>
      <c r="N1" s="586"/>
      <c r="O1" s="586"/>
      <c r="Q1" s="586" t="s">
        <v>95</v>
      </c>
      <c r="R1" s="586"/>
      <c r="S1" s="586"/>
      <c r="T1" s="586"/>
      <c r="V1" s="586" t="s">
        <v>96</v>
      </c>
      <c r="W1" s="586"/>
      <c r="X1" s="586"/>
      <c r="Y1" s="586"/>
      <c r="AA1" s="586" t="s">
        <v>97</v>
      </c>
      <c r="AB1" s="586"/>
      <c r="AC1" s="586"/>
      <c r="AD1" s="586"/>
    </row>
    <row r="2" spans="1:39">
      <c r="B2" s="2" t="s">
        <v>98</v>
      </c>
      <c r="C2" s="3"/>
      <c r="D2" s="2" t="s">
        <v>99</v>
      </c>
      <c r="F2" s="4" t="s">
        <v>100</v>
      </c>
      <c r="G2" s="4" t="s">
        <v>101</v>
      </c>
      <c r="H2" s="4"/>
      <c r="I2" s="4" t="s">
        <v>102</v>
      </c>
      <c r="J2" s="4" t="s">
        <v>103</v>
      </c>
      <c r="L2" s="4" t="s">
        <v>100</v>
      </c>
      <c r="M2" s="4" t="s">
        <v>101</v>
      </c>
      <c r="N2" s="4"/>
      <c r="O2" s="4" t="s">
        <v>102</v>
      </c>
      <c r="Q2" s="4" t="s">
        <v>100</v>
      </c>
      <c r="R2" s="4" t="s">
        <v>101</v>
      </c>
      <c r="S2" s="4"/>
      <c r="T2" s="4" t="s">
        <v>102</v>
      </c>
      <c r="V2" s="4" t="s">
        <v>100</v>
      </c>
      <c r="W2" s="4" t="s">
        <v>101</v>
      </c>
      <c r="X2" s="4"/>
      <c r="Y2" s="4" t="s">
        <v>102</v>
      </c>
      <c r="AA2" s="4" t="s">
        <v>100</v>
      </c>
      <c r="AB2" s="4" t="s">
        <v>101</v>
      </c>
      <c r="AC2" s="4"/>
      <c r="AD2" s="4" t="s">
        <v>102</v>
      </c>
      <c r="AG2" t="s">
        <v>104</v>
      </c>
      <c r="AI2" t="s">
        <v>105</v>
      </c>
      <c r="AM2" t="s">
        <v>106</v>
      </c>
    </row>
    <row r="3" spans="1:39" ht="45">
      <c r="B3" s="2" t="s">
        <v>107</v>
      </c>
      <c r="C3" s="3"/>
      <c r="D3" s="2" t="s">
        <v>108</v>
      </c>
      <c r="F3" s="4">
        <v>1</v>
      </c>
      <c r="G3" s="4" t="s">
        <v>109</v>
      </c>
      <c r="H3" s="4" t="str">
        <f>CONCATENATE(F3,"-",G3)</f>
        <v>1-Rara vez</v>
      </c>
      <c r="I3" s="4" t="s">
        <v>110</v>
      </c>
      <c r="J3" s="4" t="s">
        <v>111</v>
      </c>
      <c r="L3" s="2">
        <v>1</v>
      </c>
      <c r="M3" s="4" t="s">
        <v>112</v>
      </c>
      <c r="N3" s="4" t="str">
        <f>CONCATENATE(L3,"-",M3)</f>
        <v>1-Insignificante</v>
      </c>
      <c r="O3" s="4" t="s">
        <v>113</v>
      </c>
      <c r="Q3" s="2">
        <v>1</v>
      </c>
      <c r="R3" s="4" t="s">
        <v>112</v>
      </c>
      <c r="S3" s="4" t="str">
        <f>CONCATENATE(Q3,"-",R3)</f>
        <v>1-Insignificante</v>
      </c>
      <c r="T3" s="4" t="s">
        <v>114</v>
      </c>
      <c r="V3" s="2">
        <v>1</v>
      </c>
      <c r="W3" s="4" t="s">
        <v>112</v>
      </c>
      <c r="X3" s="4" t="str">
        <f>CONCATENATE(V3,"-",W3)</f>
        <v>1-Insignificante</v>
      </c>
      <c r="Y3" s="4" t="s">
        <v>115</v>
      </c>
      <c r="AA3" s="2">
        <v>1</v>
      </c>
      <c r="AB3" s="4" t="s">
        <v>112</v>
      </c>
      <c r="AC3" s="4" t="str">
        <f>CONCATENATE(AA3,"-",AB3)</f>
        <v>1-Insignificante</v>
      </c>
      <c r="AD3" s="4"/>
      <c r="AG3" t="s">
        <v>116</v>
      </c>
      <c r="AI3" t="s">
        <v>117</v>
      </c>
      <c r="AK3" t="s">
        <v>70</v>
      </c>
      <c r="AM3" t="s">
        <v>48</v>
      </c>
    </row>
    <row r="4" spans="1:39" ht="45">
      <c r="B4" s="2" t="s">
        <v>118</v>
      </c>
      <c r="C4" s="3"/>
      <c r="D4" s="2" t="s">
        <v>119</v>
      </c>
      <c r="F4" s="4">
        <v>2</v>
      </c>
      <c r="G4" s="4" t="s">
        <v>120</v>
      </c>
      <c r="H4" s="4" t="str">
        <f>CONCATENATE(F4,"-",G4)</f>
        <v>2-Improbable</v>
      </c>
      <c r="I4" s="4" t="s">
        <v>121</v>
      </c>
      <c r="J4" s="4" t="s">
        <v>122</v>
      </c>
      <c r="L4" s="4">
        <v>2</v>
      </c>
      <c r="M4" s="4" t="s">
        <v>123</v>
      </c>
      <c r="N4" s="4" t="str">
        <f>CONCATENATE(L4,"-",M4)</f>
        <v>2-Menor</v>
      </c>
      <c r="O4" s="4" t="s">
        <v>124</v>
      </c>
      <c r="Q4" s="4">
        <v>2</v>
      </c>
      <c r="R4" s="4" t="s">
        <v>123</v>
      </c>
      <c r="S4" s="4" t="str">
        <f>CONCATENATE(Q4,"-",R4)</f>
        <v>2-Menor</v>
      </c>
      <c r="T4" s="4" t="s">
        <v>125</v>
      </c>
      <c r="V4" s="4">
        <v>2</v>
      </c>
      <c r="W4" s="4" t="s">
        <v>123</v>
      </c>
      <c r="X4" s="4" t="str">
        <f>CONCATENATE(V4,"-",W4)</f>
        <v>2-Menor</v>
      </c>
      <c r="Y4" s="4" t="s">
        <v>126</v>
      </c>
      <c r="AA4" s="4">
        <v>2</v>
      </c>
      <c r="AB4" s="4" t="s">
        <v>123</v>
      </c>
      <c r="AC4" s="4" t="str">
        <f>CONCATENATE(AA4,"-",AB4)</f>
        <v>2-Menor</v>
      </c>
      <c r="AD4" s="4"/>
      <c r="AG4" t="s">
        <v>127</v>
      </c>
      <c r="AI4" t="s">
        <v>128</v>
      </c>
      <c r="AK4" t="s">
        <v>69</v>
      </c>
    </row>
    <row r="5" spans="1:39" ht="45">
      <c r="B5" s="2" t="s">
        <v>129</v>
      </c>
      <c r="C5" s="3"/>
      <c r="D5" s="2" t="s">
        <v>78</v>
      </c>
      <c r="F5" s="4">
        <v>3</v>
      </c>
      <c r="G5" s="4" t="s">
        <v>130</v>
      </c>
      <c r="H5" s="4" t="str">
        <f>CONCATENATE(F5,"-",G5)</f>
        <v>3-Posible</v>
      </c>
      <c r="I5" s="4" t="s">
        <v>131</v>
      </c>
      <c r="J5" s="4" t="s">
        <v>132</v>
      </c>
      <c r="L5" s="4">
        <v>3</v>
      </c>
      <c r="M5" s="4" t="s">
        <v>72</v>
      </c>
      <c r="N5" s="4" t="str">
        <f>CONCATENATE(L5,"-",M5)</f>
        <v>3-Moderado</v>
      </c>
      <c r="O5" s="4" t="s">
        <v>133</v>
      </c>
      <c r="Q5" s="4">
        <v>3</v>
      </c>
      <c r="R5" s="4" t="s">
        <v>72</v>
      </c>
      <c r="S5" s="4" t="str">
        <f>CONCATENATE(Q5,"-",R5)</f>
        <v>3-Moderado</v>
      </c>
      <c r="T5" s="4" t="s">
        <v>134</v>
      </c>
      <c r="V5" s="4">
        <v>3</v>
      </c>
      <c r="W5" s="4" t="s">
        <v>72</v>
      </c>
      <c r="X5" s="4" t="str">
        <f>CONCATENATE(V5,"-",W5)</f>
        <v>3-Moderado</v>
      </c>
      <c r="Y5" s="4" t="s">
        <v>135</v>
      </c>
      <c r="AA5" s="4">
        <v>3</v>
      </c>
      <c r="AB5" s="4" t="s">
        <v>72</v>
      </c>
      <c r="AC5" s="4" t="str">
        <f>CONCATENATE(AA5,"-",AB5)</f>
        <v>3-Moderado</v>
      </c>
      <c r="AD5" s="4" t="s">
        <v>136</v>
      </c>
      <c r="AG5" t="s">
        <v>137</v>
      </c>
      <c r="AI5" t="s">
        <v>138</v>
      </c>
    </row>
    <row r="6" spans="1:39" ht="45">
      <c r="B6" s="2" t="s">
        <v>139</v>
      </c>
      <c r="C6" s="3"/>
      <c r="D6" s="2" t="s">
        <v>140</v>
      </c>
      <c r="F6" s="4">
        <v>4</v>
      </c>
      <c r="G6" s="4" t="s">
        <v>141</v>
      </c>
      <c r="H6" s="4" t="str">
        <f>CONCATENATE(F6,"-",G6)</f>
        <v>4-Probable</v>
      </c>
      <c r="I6" s="4" t="s">
        <v>142</v>
      </c>
      <c r="J6" s="4" t="s">
        <v>143</v>
      </c>
      <c r="L6" s="4">
        <v>4</v>
      </c>
      <c r="M6" s="4" t="s">
        <v>77</v>
      </c>
      <c r="N6" s="4" t="str">
        <f>CONCATENATE(L6,"-",M6)</f>
        <v>4-Mayor</v>
      </c>
      <c r="O6" s="4" t="s">
        <v>144</v>
      </c>
      <c r="Q6" s="4">
        <v>4</v>
      </c>
      <c r="R6" s="4" t="s">
        <v>77</v>
      </c>
      <c r="S6" s="4" t="str">
        <f>CONCATENATE(Q6,"-",R6)</f>
        <v>4-Mayor</v>
      </c>
      <c r="T6" s="4" t="s">
        <v>145</v>
      </c>
      <c r="V6" s="4">
        <v>4</v>
      </c>
      <c r="W6" s="4" t="s">
        <v>77</v>
      </c>
      <c r="X6" s="4" t="str">
        <f>CONCATENATE(V6,"-",W6)</f>
        <v>4-Mayor</v>
      </c>
      <c r="Y6" s="4" t="s">
        <v>146</v>
      </c>
      <c r="AA6" s="4">
        <v>4</v>
      </c>
      <c r="AB6" s="4" t="s">
        <v>77</v>
      </c>
      <c r="AC6" s="4" t="str">
        <f>CONCATENATE(AA6,"-",AB6)</f>
        <v>4-Mayor</v>
      </c>
      <c r="AD6" s="4" t="s">
        <v>147</v>
      </c>
      <c r="AG6" t="s">
        <v>119</v>
      </c>
      <c r="AI6" t="s">
        <v>148</v>
      </c>
    </row>
    <row r="7" spans="1:39" ht="45">
      <c r="B7" s="5" t="s">
        <v>149</v>
      </c>
      <c r="D7" s="2" t="s">
        <v>150</v>
      </c>
      <c r="F7" s="4">
        <v>5</v>
      </c>
      <c r="G7" s="4" t="s">
        <v>151</v>
      </c>
      <c r="H7" s="4" t="str">
        <f>CONCATENATE(F7,"-",G7)</f>
        <v>5-Casi seguro</v>
      </c>
      <c r="I7" s="4" t="s">
        <v>152</v>
      </c>
      <c r="J7" s="4" t="s">
        <v>153</v>
      </c>
      <c r="L7" s="4">
        <v>5</v>
      </c>
      <c r="M7" s="4" t="s">
        <v>154</v>
      </c>
      <c r="N7" s="4" t="str">
        <f>CONCATENATE(L7,"-",M7)</f>
        <v>5-Catastrofico</v>
      </c>
      <c r="O7" s="4" t="s">
        <v>155</v>
      </c>
      <c r="Q7" s="4">
        <v>5</v>
      </c>
      <c r="R7" s="4" t="s">
        <v>154</v>
      </c>
      <c r="S7" s="4" t="str">
        <f>CONCATENATE(Q7,"-",R7)</f>
        <v>5-Catastrofico</v>
      </c>
      <c r="T7" s="4" t="s">
        <v>156</v>
      </c>
      <c r="V7" s="4">
        <v>5</v>
      </c>
      <c r="W7" s="4" t="s">
        <v>154</v>
      </c>
      <c r="X7" s="4" t="str">
        <f>CONCATENATE(V7,"-",W7)</f>
        <v>5-Catastrofico</v>
      </c>
      <c r="Y7" s="4" t="s">
        <v>157</v>
      </c>
      <c r="AA7" s="4">
        <v>5</v>
      </c>
      <c r="AB7" s="4" t="s">
        <v>154</v>
      </c>
      <c r="AC7" s="4" t="str">
        <f>CONCATENATE(AA7,"-",AB7)</f>
        <v>5-Catastrofico</v>
      </c>
      <c r="AD7" s="4" t="s">
        <v>158</v>
      </c>
    </row>
    <row r="8" spans="1:39">
      <c r="B8" s="5" t="s">
        <v>159</v>
      </c>
      <c r="D8" s="5" t="s">
        <v>160</v>
      </c>
    </row>
    <row r="15" spans="1:39">
      <c r="A15" s="587" t="s">
        <v>93</v>
      </c>
      <c r="B15" s="6"/>
      <c r="C15" s="588" t="s">
        <v>48</v>
      </c>
      <c r="D15" s="588"/>
      <c r="E15" s="588"/>
      <c r="F15" s="588"/>
      <c r="G15" s="588"/>
    </row>
    <row r="16" spans="1:39">
      <c r="A16" s="587"/>
      <c r="B16" s="6"/>
      <c r="C16" s="6" t="s">
        <v>161</v>
      </c>
      <c r="D16" s="6" t="s">
        <v>162</v>
      </c>
      <c r="E16" s="6" t="s">
        <v>163</v>
      </c>
      <c r="F16" s="6" t="s">
        <v>164</v>
      </c>
      <c r="G16" s="6" t="s">
        <v>165</v>
      </c>
    </row>
    <row r="17" spans="1:7">
      <c r="A17" s="587"/>
      <c r="B17" s="6" t="s">
        <v>166</v>
      </c>
      <c r="C17" s="7">
        <v>1</v>
      </c>
      <c r="D17" s="7">
        <v>2</v>
      </c>
      <c r="E17" s="8">
        <v>3</v>
      </c>
      <c r="F17" s="9">
        <v>4</v>
      </c>
      <c r="G17" s="10">
        <v>5</v>
      </c>
    </row>
    <row r="18" spans="1:7">
      <c r="A18" s="587"/>
      <c r="B18" s="6" t="s">
        <v>76</v>
      </c>
      <c r="C18" s="11">
        <v>2</v>
      </c>
      <c r="D18" s="11">
        <v>4</v>
      </c>
      <c r="E18" s="8">
        <v>6</v>
      </c>
      <c r="F18" s="12">
        <v>8</v>
      </c>
      <c r="G18" s="10">
        <v>10</v>
      </c>
    </row>
    <row r="19" spans="1:7">
      <c r="A19" s="587"/>
      <c r="B19" s="6" t="s">
        <v>73</v>
      </c>
      <c r="C19" s="11">
        <v>3</v>
      </c>
      <c r="D19" s="8">
        <v>6</v>
      </c>
      <c r="E19" s="12">
        <v>9</v>
      </c>
      <c r="F19" s="10">
        <v>12</v>
      </c>
      <c r="G19" s="10">
        <v>15</v>
      </c>
    </row>
    <row r="20" spans="1:7">
      <c r="A20" s="587"/>
      <c r="B20" s="6" t="s">
        <v>167</v>
      </c>
      <c r="C20" s="8">
        <v>4</v>
      </c>
      <c r="D20" s="12">
        <v>8</v>
      </c>
      <c r="E20" s="12">
        <v>12</v>
      </c>
      <c r="F20" s="10">
        <v>16</v>
      </c>
      <c r="G20" s="13">
        <v>20</v>
      </c>
    </row>
    <row r="21" spans="1:7">
      <c r="A21" s="587"/>
      <c r="B21" s="6" t="s">
        <v>168</v>
      </c>
      <c r="C21" s="12">
        <v>5</v>
      </c>
      <c r="D21" s="12">
        <v>10</v>
      </c>
      <c r="E21" s="10">
        <v>15</v>
      </c>
      <c r="F21" s="10">
        <v>20</v>
      </c>
      <c r="G21" s="13">
        <v>25</v>
      </c>
    </row>
    <row r="25" spans="1:7">
      <c r="B25" t="s">
        <v>169</v>
      </c>
      <c r="C25" t="s">
        <v>170</v>
      </c>
      <c r="D25">
        <v>11</v>
      </c>
      <c r="E25" t="s">
        <v>171</v>
      </c>
      <c r="F25">
        <v>1</v>
      </c>
    </row>
    <row r="26" spans="1:7">
      <c r="C26" t="s">
        <v>172</v>
      </c>
      <c r="D26">
        <v>12</v>
      </c>
      <c r="E26" t="s">
        <v>173</v>
      </c>
      <c r="F26">
        <v>2</v>
      </c>
    </row>
    <row r="27" spans="1:7">
      <c r="C27" t="s">
        <v>174</v>
      </c>
      <c r="D27">
        <v>13</v>
      </c>
      <c r="E27" t="s">
        <v>175</v>
      </c>
      <c r="F27">
        <v>3</v>
      </c>
    </row>
    <row r="28" spans="1:7">
      <c r="C28" t="s">
        <v>176</v>
      </c>
      <c r="D28">
        <v>14</v>
      </c>
      <c r="E28" t="s">
        <v>177</v>
      </c>
      <c r="F28">
        <v>4</v>
      </c>
    </row>
    <row r="29" spans="1:7">
      <c r="C29" t="s">
        <v>178</v>
      </c>
      <c r="D29">
        <v>15</v>
      </c>
      <c r="E29" t="s">
        <v>179</v>
      </c>
      <c r="F29">
        <v>5</v>
      </c>
    </row>
    <row r="30" spans="1:7">
      <c r="B30" t="s">
        <v>180</v>
      </c>
      <c r="C30" t="s">
        <v>170</v>
      </c>
      <c r="D30">
        <v>21</v>
      </c>
      <c r="E30" t="s">
        <v>173</v>
      </c>
      <c r="F30">
        <v>6</v>
      </c>
    </row>
    <row r="31" spans="1:7">
      <c r="C31" t="s">
        <v>172</v>
      </c>
      <c r="D31">
        <v>22</v>
      </c>
      <c r="E31" t="s">
        <v>181</v>
      </c>
      <c r="F31">
        <v>7</v>
      </c>
    </row>
    <row r="32" spans="1:7">
      <c r="C32" t="s">
        <v>174</v>
      </c>
      <c r="D32">
        <v>23</v>
      </c>
      <c r="E32" t="s">
        <v>182</v>
      </c>
      <c r="F32">
        <v>8</v>
      </c>
    </row>
    <row r="33" spans="2:6">
      <c r="C33" t="s">
        <v>176</v>
      </c>
      <c r="D33">
        <v>24</v>
      </c>
      <c r="E33" t="s">
        <v>183</v>
      </c>
      <c r="F33">
        <v>9</v>
      </c>
    </row>
    <row r="34" spans="2:6">
      <c r="C34" t="s">
        <v>178</v>
      </c>
      <c r="D34">
        <v>25</v>
      </c>
      <c r="E34" t="s">
        <v>184</v>
      </c>
      <c r="F34">
        <v>10</v>
      </c>
    </row>
    <row r="35" spans="2:6">
      <c r="B35" t="s">
        <v>185</v>
      </c>
      <c r="C35" t="s">
        <v>170</v>
      </c>
      <c r="D35">
        <v>31</v>
      </c>
      <c r="E35" t="s">
        <v>186</v>
      </c>
      <c r="F35">
        <v>11</v>
      </c>
    </row>
    <row r="36" spans="2:6">
      <c r="C36" t="s">
        <v>172</v>
      </c>
      <c r="D36">
        <v>32</v>
      </c>
      <c r="E36" t="s">
        <v>182</v>
      </c>
      <c r="F36">
        <v>12</v>
      </c>
    </row>
    <row r="37" spans="2:6">
      <c r="C37" t="s">
        <v>174</v>
      </c>
      <c r="D37">
        <v>33</v>
      </c>
      <c r="E37" t="s">
        <v>187</v>
      </c>
      <c r="F37">
        <v>13</v>
      </c>
    </row>
    <row r="38" spans="2:6">
      <c r="C38" t="s">
        <v>176</v>
      </c>
      <c r="D38">
        <v>34</v>
      </c>
      <c r="E38" t="s">
        <v>188</v>
      </c>
      <c r="F38">
        <v>14</v>
      </c>
    </row>
    <row r="39" spans="2:6">
      <c r="C39" t="s">
        <v>178</v>
      </c>
      <c r="D39">
        <v>35</v>
      </c>
      <c r="E39" t="s">
        <v>189</v>
      </c>
      <c r="F39">
        <v>15</v>
      </c>
    </row>
    <row r="40" spans="2:6">
      <c r="B40" t="s">
        <v>190</v>
      </c>
      <c r="C40" t="s">
        <v>170</v>
      </c>
      <c r="D40">
        <v>41</v>
      </c>
      <c r="E40" t="s">
        <v>191</v>
      </c>
      <c r="F40">
        <v>16</v>
      </c>
    </row>
    <row r="41" spans="2:6">
      <c r="C41" t="s">
        <v>172</v>
      </c>
      <c r="D41">
        <v>42</v>
      </c>
      <c r="E41" t="s">
        <v>183</v>
      </c>
      <c r="F41">
        <v>17</v>
      </c>
    </row>
    <row r="42" spans="2:6">
      <c r="C42" t="s">
        <v>174</v>
      </c>
      <c r="D42">
        <v>43</v>
      </c>
      <c r="E42" t="s">
        <v>192</v>
      </c>
      <c r="F42">
        <v>18</v>
      </c>
    </row>
    <row r="43" spans="2:6">
      <c r="C43" t="s">
        <v>176</v>
      </c>
      <c r="D43">
        <v>44</v>
      </c>
      <c r="E43" t="s">
        <v>193</v>
      </c>
      <c r="F43">
        <v>19</v>
      </c>
    </row>
    <row r="44" spans="2:6">
      <c r="C44" t="s">
        <v>178</v>
      </c>
      <c r="D44">
        <v>45</v>
      </c>
      <c r="E44" t="s">
        <v>75</v>
      </c>
      <c r="F44">
        <v>20</v>
      </c>
    </row>
    <row r="45" spans="2:6">
      <c r="B45" t="s">
        <v>194</v>
      </c>
      <c r="C45" t="s">
        <v>170</v>
      </c>
      <c r="D45">
        <v>51</v>
      </c>
      <c r="E45" t="s">
        <v>195</v>
      </c>
      <c r="F45">
        <v>21</v>
      </c>
    </row>
    <row r="46" spans="2:6">
      <c r="C46" t="s">
        <v>172</v>
      </c>
      <c r="D46">
        <v>52</v>
      </c>
      <c r="E46" t="s">
        <v>79</v>
      </c>
      <c r="F46">
        <v>22</v>
      </c>
    </row>
    <row r="47" spans="2:6">
      <c r="C47" t="s">
        <v>174</v>
      </c>
      <c r="D47">
        <v>53</v>
      </c>
      <c r="E47" t="s">
        <v>189</v>
      </c>
      <c r="F47">
        <v>23</v>
      </c>
    </row>
    <row r="48" spans="2:6">
      <c r="C48" t="s">
        <v>176</v>
      </c>
      <c r="D48">
        <v>54</v>
      </c>
      <c r="E48" t="s">
        <v>75</v>
      </c>
      <c r="F48">
        <v>24</v>
      </c>
    </row>
    <row r="49" spans="2:6">
      <c r="C49" t="s">
        <v>178</v>
      </c>
      <c r="D49">
        <v>55</v>
      </c>
      <c r="E49" t="s">
        <v>196</v>
      </c>
      <c r="F49">
        <v>25</v>
      </c>
    </row>
    <row r="53" spans="2:6">
      <c r="B53" t="s">
        <v>169</v>
      </c>
      <c r="C53" t="s">
        <v>197</v>
      </c>
      <c r="D53">
        <v>5</v>
      </c>
      <c r="E53" t="s">
        <v>198</v>
      </c>
    </row>
    <row r="54" spans="2:6">
      <c r="C54" t="s">
        <v>199</v>
      </c>
      <c r="D54">
        <v>10</v>
      </c>
      <c r="E54" t="s">
        <v>79</v>
      </c>
    </row>
    <row r="55" spans="2:6">
      <c r="C55" t="s">
        <v>200</v>
      </c>
      <c r="D55">
        <v>20</v>
      </c>
      <c r="E55" t="s">
        <v>75</v>
      </c>
    </row>
    <row r="56" spans="2:6">
      <c r="B56" t="s">
        <v>180</v>
      </c>
      <c r="C56" t="s">
        <v>201</v>
      </c>
      <c r="D56">
        <v>10</v>
      </c>
      <c r="E56" t="s">
        <v>202</v>
      </c>
    </row>
    <row r="57" spans="2:6">
      <c r="C57" t="s">
        <v>203</v>
      </c>
      <c r="D57">
        <v>20</v>
      </c>
      <c r="E57" t="s">
        <v>204</v>
      </c>
    </row>
    <row r="58" spans="2:6">
      <c r="C58" t="s">
        <v>205</v>
      </c>
      <c r="D58">
        <v>40</v>
      </c>
      <c r="E58" t="s">
        <v>206</v>
      </c>
    </row>
    <row r="59" spans="2:6">
      <c r="B59" t="s">
        <v>185</v>
      </c>
      <c r="C59" t="s">
        <v>201</v>
      </c>
      <c r="D59">
        <v>15</v>
      </c>
      <c r="E59" t="s">
        <v>207</v>
      </c>
    </row>
    <row r="60" spans="2:6">
      <c r="C60" t="s">
        <v>203</v>
      </c>
      <c r="D60">
        <v>30</v>
      </c>
      <c r="E60" t="s">
        <v>208</v>
      </c>
    </row>
    <row r="61" spans="2:6">
      <c r="C61" t="s">
        <v>205</v>
      </c>
      <c r="D61">
        <v>60</v>
      </c>
      <c r="E61" t="s">
        <v>81</v>
      </c>
    </row>
    <row r="62" spans="2:6">
      <c r="B62" t="s">
        <v>190</v>
      </c>
      <c r="C62" t="s">
        <v>201</v>
      </c>
      <c r="D62">
        <v>20</v>
      </c>
      <c r="E62" t="s">
        <v>204</v>
      </c>
    </row>
    <row r="63" spans="2:6">
      <c r="C63" t="s">
        <v>203</v>
      </c>
      <c r="D63">
        <v>40</v>
      </c>
      <c r="E63" t="s">
        <v>206</v>
      </c>
    </row>
    <row r="64" spans="2:6">
      <c r="C64" t="s">
        <v>205</v>
      </c>
      <c r="D64">
        <v>80</v>
      </c>
      <c r="E64" t="s">
        <v>209</v>
      </c>
    </row>
    <row r="65" spans="2:5">
      <c r="B65" t="s">
        <v>194</v>
      </c>
      <c r="C65" t="s">
        <v>201</v>
      </c>
      <c r="D65">
        <v>25</v>
      </c>
      <c r="E65" t="s">
        <v>196</v>
      </c>
    </row>
    <row r="66" spans="2:5">
      <c r="C66" t="s">
        <v>203</v>
      </c>
      <c r="D66">
        <v>50</v>
      </c>
      <c r="E66" t="s">
        <v>210</v>
      </c>
    </row>
    <row r="67" spans="2:5">
      <c r="C67" t="s">
        <v>205</v>
      </c>
      <c r="D67">
        <v>100</v>
      </c>
      <c r="E67" t="s">
        <v>211</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GESTION DE RIESGOS</vt:lpstr>
      <vt:lpstr>RIESGOS DE CORRUPCION</vt:lpstr>
      <vt:lpstr>RACIONALIZACION TRAMITES</vt:lpstr>
      <vt:lpstr>RENDICION DE CUENTAS</vt:lpstr>
      <vt:lpstr>ATENCION AL USUARIO</vt:lpstr>
      <vt:lpstr>TRANSPARENCIA Y ACCESO INF</vt:lpstr>
      <vt:lpstr>PARTICIPACION CIUDADANA</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juand</cp:lastModifiedBy>
  <cp:lastPrinted>2019-01-30T16:42:27Z</cp:lastPrinted>
  <dcterms:created xsi:type="dcterms:W3CDTF">2017-01-23T15:51:20Z</dcterms:created>
  <dcterms:modified xsi:type="dcterms:W3CDTF">2022-01-14T13:44:08Z</dcterms:modified>
</cp:coreProperties>
</file>