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51CEAC87-97CB-9444-8BB7-6C01BC8F3ED4}" xr6:coauthVersionLast="47" xr6:coauthVersionMax="47" xr10:uidLastSave="{00000000-0000-0000-0000-000000000000}"/>
  <bookViews>
    <workbookView xWindow="0" yWindow="460" windowWidth="20500" windowHeight="7140" tabRatio="786" firstSheet="1" activeTab="5" xr2:uid="{00000000-000D-0000-FFFF-FFFF00000000}"/>
  </bookViews>
  <sheets>
    <sheet name="Gestión de Riesgos" sheetId="28" r:id="rId1"/>
    <sheet name="Riesgos de corrupción" sheetId="40" r:id="rId2"/>
    <sheet name="Racionalización de trámites " sheetId="39" r:id="rId3"/>
    <sheet name="RendiciónCuentas" sheetId="32" r:id="rId4"/>
    <sheet name="Atención al Ciudadano" sheetId="33" r:id="rId5"/>
    <sheet name="Tranparencia y Acceso a Inf. " sheetId="34" r:id="rId6"/>
    <sheet name="Participación Ciudadana" sheetId="35" r:id="rId7"/>
    <sheet name="Hoja2" sheetId="30"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'Gestión de Riesgos'!$A$9:$F$9</definedName>
    <definedName name="_xlnm._FilterDatabase" localSheetId="2" hidden="1">'Racionalización de trámites '!$A$19:$Q$23</definedName>
    <definedName name="_xlnm._FilterDatabase" localSheetId="1" hidden="1">'Riesgos de corrupción'!$A$6:$BI$46</definedName>
    <definedName name="A" localSheetId="0">#REF!</definedName>
    <definedName name="A" localSheetId="1">#REF!</definedName>
    <definedName name="A">#REF!</definedName>
    <definedName name="A_Obj1" localSheetId="0">OFFSET(#REF!,0,0,COUNTA(#REF!)-1,1)</definedName>
    <definedName name="A_Obj1" localSheetId="1">OFFSET(#REF!,0,0,COUNTA(#REF!)-1,1)</definedName>
    <definedName name="A_Obj1">OFFSET(#REF!,0,0,COUNTA(#REF!)-1,1)</definedName>
    <definedName name="A_Obj2" localSheetId="0">OFFSET(#REF!,0,0,COUNTA(#REF!)-1,1)</definedName>
    <definedName name="A_Obj2" localSheetId="1">OFFSET(#REF!,0,0,COUNTA(#REF!)-1,1)</definedName>
    <definedName name="A_Obj2">OFFSET(#REF!,0,0,COUNTA(#REF!)-1,1)</definedName>
    <definedName name="A_Obj3" localSheetId="0">OFFSET(#REF!,0,0,COUNTA(#REF!)-1,1)</definedName>
    <definedName name="A_Obj3" localSheetId="1">OFFSET(#REF!,0,0,COUNTA(#REF!)-1,1)</definedName>
    <definedName name="A_Obj3">OFFSET(#REF!,0,0,COUNTA(#REF!)-1,1)</definedName>
    <definedName name="A_Obj4" localSheetId="0">OFFSET(#REF!,0,0,COUNTA(#REF!)-1,1)</definedName>
    <definedName name="A_Obj4" localSheetId="1">OFFSET(#REF!,0,0,COUNTA(#REF!)-1,1)</definedName>
    <definedName name="A_Obj4">OFFSET(#REF!,0,0,COUNTA(#REF!)-1,1)</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ctcontrol">'[1]Explicación de los campos'!$AU$2:$AU$3</definedName>
    <definedName name="Afecta">[2]Hoja2!$AM$2:$AM$3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0">#REF!</definedName>
    <definedName name="ciudadano" localSheetId="1">#REF!</definedName>
    <definedName name="ciudadano">#REF!</definedName>
    <definedName name="clase">'[2]Explicación de los campos'!$G$2:$G$7</definedName>
    <definedName name="Confidencialidad">[2]Hoja2!$N$3:$N$7</definedName>
    <definedName name="ControlTipo">[3]Hoja2!$AI$3:$AI$6</definedName>
    <definedName name="Departamentos" localSheetId="0">#REF!</definedName>
    <definedName name="Departamentos" localSheetId="1">#REF!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juan">'[4]Explicación de los campos'!$AU$2:$AU$3</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OFFSET(#REF!,0,0,COUNTA(#REF!)-1,1)</definedName>
    <definedName name="Objetivos" localSheetId="1">OFFSET(#REF!,0,0,COUNTA(#REF!)-1,1)</definedName>
    <definedName name="Objetivos">OFFSET(#REF!,0,0,COUNTA(#REF!)-1,1)</definedName>
    <definedName name="Objjj" localSheetId="0">OFFSET(#REF!,0,0,COUNTA(#REF!)-1,1)</definedName>
    <definedName name="Objjj" localSheetId="1">OFFSET(#REF!,0,0,COUNTA(#REF!)-1,1)</definedName>
    <definedName name="Objjj">OFFSET(#REF!,0,0,COUNTA(#REF!)-1,1)</definedName>
    <definedName name="obkk" localSheetId="0">OFFSET(#REF!,0,0,COUNTA(#REF!)-1,1)</definedName>
    <definedName name="obkk" localSheetId="1">OFFSET(#REF!,0,0,COUNTA(#REF!)-1,1)</definedName>
    <definedName name="obkk">OFFSET(#REF!,0,0,COUNTA(#REF!)-1,1)</definedName>
    <definedName name="Periodicidad">'[1]Explicación de los campos'!$AS$8:$AS$9</definedName>
    <definedName name="Posibilidad">[3]Hoja2!$H$3:$H$7</definedName>
    <definedName name="Proposito">'[1]Explicación de los campos'!$AS$11:$AS$13</definedName>
    <definedName name="RiesgoClase3">'[3]Explicación de los campos'!$G$2:$G$8</definedName>
    <definedName name="Riesgos">'[4]Explicación de los campos'!$AU$8:$AU$10</definedName>
    <definedName name="SiNo">[3]Hoja2!$AK$3:$AK$4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45" i="40" l="1"/>
  <c r="AG45" i="40"/>
  <c r="AH45" i="40" s="1"/>
  <c r="AI45" i="40" s="1"/>
  <c r="AX45" i="40" s="1"/>
  <c r="AW45" i="40" s="1"/>
  <c r="K45" i="40"/>
  <c r="L45" i="40" s="1"/>
  <c r="AT45" i="40" s="1"/>
  <c r="AP44" i="40"/>
  <c r="AG44" i="40"/>
  <c r="AH44" i="40" s="1"/>
  <c r="AI44" i="40" s="1"/>
  <c r="AX44" i="40" s="1"/>
  <c r="AW44" i="40" s="1"/>
  <c r="K44" i="40"/>
  <c r="AW43" i="40"/>
  <c r="AV43" i="40"/>
  <c r="AU43" i="40"/>
  <c r="AY43" i="40" s="1"/>
  <c r="AP43" i="40"/>
  <c r="AG43" i="40"/>
  <c r="AW42" i="40"/>
  <c r="AU42" i="40"/>
  <c r="AP42" i="40"/>
  <c r="AG42" i="40"/>
  <c r="AW41" i="40"/>
  <c r="AU41" i="40"/>
  <c r="AY41" i="40" s="1"/>
  <c r="AP41" i="40"/>
  <c r="AG41" i="40"/>
  <c r="AP40" i="40"/>
  <c r="AH40" i="40"/>
  <c r="AI40" i="40" s="1"/>
  <c r="AX40" i="40" s="1"/>
  <c r="AW40" i="40" s="1"/>
  <c r="K40" i="40"/>
  <c r="L40" i="40" s="1"/>
  <c r="AW39" i="40"/>
  <c r="AP39" i="40"/>
  <c r="AW38" i="40"/>
  <c r="AP38" i="40"/>
  <c r="AW37" i="40"/>
  <c r="AP37" i="40"/>
  <c r="AW36" i="40"/>
  <c r="AP36" i="40"/>
  <c r="AV35" i="40"/>
  <c r="AT36" i="40" s="1"/>
  <c r="AU35" i="40"/>
  <c r="AP35" i="40"/>
  <c r="AG35" i="40"/>
  <c r="AH35" i="40" s="1"/>
  <c r="AI35" i="40" s="1"/>
  <c r="AX35" i="40" s="1"/>
  <c r="AW35" i="40" s="1"/>
  <c r="K35" i="40"/>
  <c r="AW34" i="40"/>
  <c r="AP34" i="40"/>
  <c r="AG34" i="40"/>
  <c r="AW33" i="40"/>
  <c r="AV33" i="40"/>
  <c r="AT34" i="40" s="1"/>
  <c r="AU33" i="40"/>
  <c r="AY33" i="40" s="1"/>
  <c r="AP33" i="40"/>
  <c r="AF33" i="40"/>
  <c r="AG33" i="40" s="1"/>
  <c r="AH33" i="40" s="1"/>
  <c r="AI33" i="40" s="1"/>
  <c r="K33" i="40"/>
  <c r="AW32" i="40"/>
  <c r="AV32" i="40"/>
  <c r="AU32" i="40"/>
  <c r="AY32" i="40" s="1"/>
  <c r="AP32" i="40"/>
  <c r="AG32" i="40"/>
  <c r="AW31" i="40"/>
  <c r="AV31" i="40"/>
  <c r="AU31" i="40"/>
  <c r="AP31" i="40"/>
  <c r="AF31" i="40"/>
  <c r="AG31" i="40" s="1"/>
  <c r="AH31" i="40" s="1"/>
  <c r="AI31" i="40" s="1"/>
  <c r="K31" i="40"/>
  <c r="AP29" i="40"/>
  <c r="AG29" i="40"/>
  <c r="AP28" i="40"/>
  <c r="AF28" i="40"/>
  <c r="AG28" i="40" s="1"/>
  <c r="AH28" i="40" s="1"/>
  <c r="AI28" i="40" s="1"/>
  <c r="AX28" i="40" s="1"/>
  <c r="K28" i="40"/>
  <c r="AP27" i="40"/>
  <c r="AG27" i="40"/>
  <c r="AP26" i="40"/>
  <c r="AG26" i="40"/>
  <c r="AP25" i="40"/>
  <c r="AF25" i="40"/>
  <c r="AG25" i="40" s="1"/>
  <c r="AH25" i="40" s="1"/>
  <c r="AI25" i="40" s="1"/>
  <c r="AX25" i="40" s="1"/>
  <c r="K25" i="40"/>
  <c r="AV24" i="40"/>
  <c r="AU24" i="40"/>
  <c r="AP24" i="40"/>
  <c r="AG24" i="40"/>
  <c r="AP23" i="40"/>
  <c r="AF23" i="40"/>
  <c r="AG23" i="40" s="1"/>
  <c r="AH23" i="40" s="1"/>
  <c r="AI23" i="40" s="1"/>
  <c r="AX23" i="40" s="1"/>
  <c r="K23" i="40"/>
  <c r="AP22" i="40"/>
  <c r="AG22" i="40"/>
  <c r="AP21" i="40"/>
  <c r="AG21" i="40"/>
  <c r="AP20" i="40"/>
  <c r="AF20" i="40"/>
  <c r="AG20" i="40" s="1"/>
  <c r="AH20" i="40" s="1"/>
  <c r="AI20" i="40" s="1"/>
  <c r="AX20" i="40" s="1"/>
  <c r="K20" i="40"/>
  <c r="L20" i="40" s="1"/>
  <c r="AX19" i="40"/>
  <c r="AW19" i="40" s="1"/>
  <c r="AP19" i="40"/>
  <c r="AG19" i="40"/>
  <c r="AH19" i="40" s="1"/>
  <c r="K19" i="40"/>
  <c r="L19" i="40" s="1"/>
  <c r="AP18" i="40"/>
  <c r="AF18" i="40"/>
  <c r="AG18" i="40" s="1"/>
  <c r="AH18" i="40" s="1"/>
  <c r="AI18" i="40" s="1"/>
  <c r="AX18" i="40" s="1"/>
  <c r="AW18" i="40" s="1"/>
  <c r="K18" i="40"/>
  <c r="L18" i="40" s="1"/>
  <c r="AP17" i="40"/>
  <c r="AG17" i="40"/>
  <c r="AP16" i="40"/>
  <c r="AF16" i="40"/>
  <c r="AG16" i="40" s="1"/>
  <c r="AH16" i="40" s="1"/>
  <c r="AI16" i="40" s="1"/>
  <c r="AX16" i="40" s="1"/>
  <c r="K16" i="40"/>
  <c r="L16" i="40" s="1"/>
  <c r="AP15" i="40"/>
  <c r="AG15" i="40"/>
  <c r="AP14" i="40"/>
  <c r="AG14" i="40"/>
  <c r="AF13" i="40"/>
  <c r="AG13" i="40" s="1"/>
  <c r="AH13" i="40" s="1"/>
  <c r="AI13" i="40" s="1"/>
  <c r="AX13" i="40" s="1"/>
  <c r="K13" i="40"/>
  <c r="L13" i="40" s="1"/>
  <c r="AT13" i="40" s="1"/>
  <c r="AJ35" i="40" l="1"/>
  <c r="AT16" i="40"/>
  <c r="AT19" i="40"/>
  <c r="AY42" i="40"/>
  <c r="AT18" i="40"/>
  <c r="AT40" i="40"/>
  <c r="AJ44" i="40"/>
  <c r="AJ13" i="40"/>
  <c r="AJ28" i="40"/>
  <c r="AY31" i="40"/>
  <c r="AJ33" i="40"/>
  <c r="AT20" i="40"/>
  <c r="AU20" i="40" s="1"/>
  <c r="AU16" i="40"/>
  <c r="AV16" i="40"/>
  <c r="AT17" i="40" s="1"/>
  <c r="AU19" i="40"/>
  <c r="AY19" i="40" s="1"/>
  <c r="AV19" i="40"/>
  <c r="AW20" i="40"/>
  <c r="AX21" i="40"/>
  <c r="AU13" i="40"/>
  <c r="AV13" i="40"/>
  <c r="AT14" i="40" s="1"/>
  <c r="AW13" i="40"/>
  <c r="AX14" i="40"/>
  <c r="AW16" i="40"/>
  <c r="AX17" i="40"/>
  <c r="AW17" i="40" s="1"/>
  <c r="AU18" i="40"/>
  <c r="AY18" i="40" s="1"/>
  <c r="AV18" i="40"/>
  <c r="AJ16" i="40"/>
  <c r="AJ18" i="40"/>
  <c r="L23" i="40"/>
  <c r="AT23" i="40" s="1"/>
  <c r="AJ23" i="40"/>
  <c r="AX26" i="40"/>
  <c r="AW25" i="40"/>
  <c r="AV34" i="40"/>
  <c r="AU34" i="40"/>
  <c r="AY34" i="40" s="1"/>
  <c r="AJ19" i="40"/>
  <c r="AJ20" i="40"/>
  <c r="AX24" i="40"/>
  <c r="AW24" i="40" s="1"/>
  <c r="AY24" i="40" s="1"/>
  <c r="AW23" i="40"/>
  <c r="AJ25" i="40"/>
  <c r="AX29" i="40"/>
  <c r="AW29" i="40" s="1"/>
  <c r="AW28" i="40"/>
  <c r="AJ31" i="40"/>
  <c r="AY35" i="40"/>
  <c r="AU40" i="40"/>
  <c r="AY40" i="40" s="1"/>
  <c r="AV40" i="40"/>
  <c r="AU45" i="40"/>
  <c r="AY45" i="40" s="1"/>
  <c r="AV45" i="40"/>
  <c r="AV36" i="40"/>
  <c r="AT37" i="40" s="1"/>
  <c r="AU36" i="40"/>
  <c r="AY36" i="40" s="1"/>
  <c r="L25" i="40"/>
  <c r="AT25" i="40" s="1"/>
  <c r="L28" i="40"/>
  <c r="AT28" i="40" s="1"/>
  <c r="L31" i="40"/>
  <c r="L33" i="40"/>
  <c r="AJ40" i="40"/>
  <c r="AJ45" i="40"/>
  <c r="L35" i="40"/>
  <c r="L44" i="40"/>
  <c r="AT44" i="40" s="1"/>
  <c r="AV20" i="40" l="1"/>
  <c r="AT21" i="40" s="1"/>
  <c r="AV25" i="40"/>
  <c r="AT26" i="40" s="1"/>
  <c r="AU25" i="40"/>
  <c r="AY25" i="40" s="1"/>
  <c r="AV37" i="40"/>
  <c r="AT38" i="40" s="1"/>
  <c r="AU37" i="40"/>
  <c r="AY37" i="40" s="1"/>
  <c r="AX27" i="40"/>
  <c r="AW27" i="40" s="1"/>
  <c r="AW26" i="40"/>
  <c r="AU23" i="40"/>
  <c r="AY23" i="40" s="1"/>
  <c r="AV23" i="40"/>
  <c r="AY13" i="40"/>
  <c r="AY20" i="40"/>
  <c r="AY16" i="40"/>
  <c r="AV44" i="40"/>
  <c r="AU44" i="40"/>
  <c r="AY44" i="40" s="1"/>
  <c r="AV28" i="40"/>
  <c r="AT29" i="40" s="1"/>
  <c r="AU28" i="40"/>
  <c r="AY28" i="40" s="1"/>
  <c r="AW14" i="40"/>
  <c r="AX15" i="40"/>
  <c r="AW15" i="40" s="1"/>
  <c r="AU14" i="40"/>
  <c r="AY14" i="40" s="1"/>
  <c r="AV14" i="40"/>
  <c r="AT15" i="40" s="1"/>
  <c r="AW21" i="40"/>
  <c r="AX22" i="40"/>
  <c r="AW22" i="40" s="1"/>
  <c r="AU21" i="40"/>
  <c r="AY21" i="40" s="1"/>
  <c r="AV21" i="40"/>
  <c r="AT22" i="40" s="1"/>
  <c r="AU17" i="40"/>
  <c r="AY17" i="40" s="1"/>
  <c r="AV17" i="40"/>
  <c r="AV29" i="40" l="1"/>
  <c r="AU29" i="40"/>
  <c r="AY29" i="40" s="1"/>
  <c r="AU22" i="40"/>
  <c r="AY22" i="40" s="1"/>
  <c r="AV22" i="40"/>
  <c r="AU15" i="40"/>
  <c r="AY15" i="40" s="1"/>
  <c r="AV15" i="40"/>
  <c r="AV38" i="40"/>
  <c r="AT39" i="40" s="1"/>
  <c r="AU38" i="40"/>
  <c r="AY38" i="40" s="1"/>
  <c r="AV26" i="40"/>
  <c r="AT27" i="40" s="1"/>
  <c r="AU26" i="40"/>
  <c r="AY26" i="40" s="1"/>
  <c r="AV27" i="40" l="1"/>
  <c r="AU27" i="40"/>
  <c r="AY27" i="40" s="1"/>
  <c r="AV39" i="40"/>
  <c r="AU39" i="40"/>
  <c r="AY39" i="40" s="1"/>
  <c r="AC7" i="30" l="1"/>
  <c r="X7" i="30"/>
  <c r="S7" i="30"/>
  <c r="N7" i="30"/>
  <c r="H7" i="30"/>
  <c r="AC6" i="30"/>
  <c r="X6" i="30"/>
  <c r="S6" i="30"/>
  <c r="N6" i="30"/>
  <c r="H6" i="30"/>
  <c r="AC5" i="30"/>
  <c r="X5" i="30"/>
  <c r="S5" i="30"/>
  <c r="N5" i="30"/>
  <c r="H5" i="30"/>
  <c r="AC4" i="30"/>
  <c r="X4" i="30"/>
  <c r="S4" i="30"/>
  <c r="N4" i="30"/>
  <c r="H4" i="30"/>
  <c r="AC3" i="30"/>
  <c r="X3" i="30"/>
  <c r="S3" i="30"/>
  <c r="N3" i="30"/>
  <c r="H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author>
  </authors>
  <commentList>
    <comment ref="BB11" authorId="0" shapeId="0" xr:uid="{00000000-0006-0000-0100-000001000000}">
      <text>
        <r>
          <rPr>
            <b/>
            <sz val="9"/>
            <color indexed="81"/>
            <rFont val="Tahoma"/>
            <family val="2"/>
          </rPr>
          <t xml:space="preserve">DDO: </t>
        </r>
        <r>
          <rPr>
            <sz val="9"/>
            <color indexed="81"/>
            <rFont val="Tahoma"/>
            <family val="2"/>
          </rPr>
          <t xml:space="preserve">en este campo se registra la persona delegada para generar el seguimiento y cargue de las actividades en el aplicativo. </t>
        </r>
        <r>
          <rPr>
            <sz val="9"/>
            <color indexed="81"/>
            <rFont val="Tahoma"/>
            <family val="2"/>
          </rPr>
          <t xml:space="preserve">
</t>
        </r>
      </text>
    </comment>
    <comment ref="BF11" authorId="0" shapeId="0" xr:uid="{00000000-0006-0000-0100-000002000000}">
      <text>
        <r>
          <rPr>
            <b/>
            <sz val="9"/>
            <color indexed="81"/>
            <rFont val="Tahoma"/>
            <family val="2"/>
          </rPr>
          <t xml:space="preserve">DDO: </t>
        </r>
        <r>
          <rPr>
            <sz val="9"/>
            <color indexed="81"/>
            <rFont val="Tahoma"/>
            <family val="2"/>
          </rPr>
          <t xml:space="preserve">En este Campo se diligencia la fecha en que se registre en el aplicativo los riesgos definidos por el proceso. 
</t>
        </r>
      </text>
    </comment>
    <comment ref="BG11" authorId="0" shapeId="0" xr:uid="{00000000-0006-0000-0100-000003000000}">
      <text>
        <r>
          <rPr>
            <b/>
            <sz val="9"/>
            <color indexed="81"/>
            <rFont val="Tahoma"/>
            <family val="2"/>
          </rPr>
          <t xml:space="preserve">DDO: </t>
        </r>
        <r>
          <rPr>
            <sz val="9"/>
            <color indexed="81"/>
            <rFont val="Tahoma"/>
            <family val="2"/>
          </rPr>
          <t xml:space="preserve">En este campo se registra la fecha máxima en que se va a realizar seguimiento de actividades de los controles. propuestos.  </t>
        </r>
      </text>
    </comment>
    <comment ref="BH11" authorId="0" shapeId="0" xr:uid="{00000000-0006-0000-0100-000004000000}">
      <text>
        <r>
          <rPr>
            <b/>
            <sz val="9"/>
            <color indexed="81"/>
            <rFont val="Tahoma"/>
            <family val="2"/>
          </rPr>
          <t>DDO:</t>
        </r>
        <r>
          <rPr>
            <sz val="9"/>
            <color indexed="81"/>
            <rFont val="Tahoma"/>
            <family val="2"/>
          </rPr>
          <t xml:space="preserve"> En este campo se diligencia el numero que genera el aplicativo, para el riesgo registrado. 
</t>
        </r>
      </text>
    </comment>
    <comment ref="BI11" authorId="0" shapeId="0" xr:uid="{00000000-0006-0000-0100-000005000000}">
      <text>
        <r>
          <rPr>
            <b/>
            <sz val="9"/>
            <color indexed="81"/>
            <rFont val="Tahoma"/>
            <family val="2"/>
          </rPr>
          <t>DDO:</t>
        </r>
        <r>
          <rPr>
            <sz val="9"/>
            <color indexed="81"/>
            <rFont val="Tahoma"/>
            <family val="2"/>
          </rPr>
          <t xml:space="preserve">Se registra cambios que se generen durante la vigencia, responsables, cambio de actividades, redacción, materializaciones , etc.  
</t>
        </r>
      </text>
    </comment>
  </commentList>
</comments>
</file>

<file path=xl/sharedStrings.xml><?xml version="1.0" encoding="utf-8"?>
<sst xmlns="http://schemas.openxmlformats.org/spreadsheetml/2006/main" count="2263" uniqueCount="946">
  <si>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</si>
  <si>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</si>
  <si>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</si>
  <si>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</si>
  <si>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</si>
  <si>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</si>
  <si>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</si>
  <si>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</si>
  <si>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</si>
  <si>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</si>
  <si>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</si>
  <si>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</si>
  <si>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</si>
  <si>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</si>
  <si>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</si>
  <si>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</si>
  <si>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</si>
  <si>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</si>
  <si>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</si>
  <si>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</si>
  <si>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</si>
  <si>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</si>
  <si>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4.4</t>
  </si>
  <si>
    <t>Informe de desempeño trimestral
Riesgos de corrupción emergentes identificados</t>
  </si>
  <si>
    <t>4.5</t>
  </si>
  <si>
    <t>Actualizar el mapa de riesgos de corrupción si se detecta la necesidad</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</si>
  <si>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</si>
  <si>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</si>
  <si>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</si>
  <si>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</si>
  <si>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</si>
  <si>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t>Revisar el contexto estrategico si se detectan cambios en los factores internos y externos</t>
  </si>
  <si>
    <t>Direccionamiento Estratégico y Articulación Gerencial</t>
  </si>
  <si>
    <t xml:space="preserve">Formato Plan Anticorrupción y de Atención al Ciudadano  </t>
  </si>
  <si>
    <t>Verificar y determinar riesgos emergentes si como resultado del monitoreo estos se manifiestan</t>
  </si>
  <si>
    <t>Código:                    E-DEAG-FR-049</t>
  </si>
  <si>
    <t>Versión:                                      1</t>
  </si>
  <si>
    <t>Fecha de Aprobación:     17/07/2017</t>
  </si>
  <si>
    <t xml:space="preserve">Publicar el mapa de riesgos de corrupción </t>
  </si>
  <si>
    <t xml:space="preserve">Divulgar el mapa de riesgos de corrupción </t>
  </si>
  <si>
    <t>Responsable</t>
  </si>
  <si>
    <t>Evidencia</t>
  </si>
  <si>
    <t>Gerencia de Buen Gobierno</t>
  </si>
  <si>
    <t>5.1</t>
  </si>
  <si>
    <t>Secretaría de Planeación</t>
  </si>
  <si>
    <t>5.2</t>
  </si>
  <si>
    <t>Primera y Segunda linea de Defensa (Líderes de procesos con riesgos de corrupción identificados)</t>
  </si>
  <si>
    <t>Monitorear y revisar controles eficaces y eficientes</t>
  </si>
  <si>
    <t>IDENTIFICACIÓN DE RIESGOS</t>
  </si>
  <si>
    <t>Proceso</t>
  </si>
  <si>
    <t>Si el Riesgo se materializará podria…</t>
  </si>
  <si>
    <t>Impacto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</si>
  <si>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</si>
  <si>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</si>
  <si>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</si>
  <si>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</si>
  <si>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</si>
  <si>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</si>
  <si>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</si>
  <si>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</si>
  <si>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</si>
  <si>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</si>
  <si>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</si>
  <si>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</si>
  <si>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</si>
  <si>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</si>
  <si>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</si>
  <si>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</si>
  <si>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</si>
  <si>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</si>
  <si>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</si>
  <si>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Asistencia Técnica</t>
  </si>
  <si>
    <t>No</t>
  </si>
  <si>
    <t>Si</t>
  </si>
  <si>
    <t>no</t>
  </si>
  <si>
    <t>Moderado</t>
  </si>
  <si>
    <t>3-Posible</t>
  </si>
  <si>
    <t>Promoción del Transporte y la Movilidad</t>
  </si>
  <si>
    <t>20-Extrema</t>
  </si>
  <si>
    <t>2-Improbable</t>
  </si>
  <si>
    <t>Mayor</t>
  </si>
  <si>
    <t>Financiero</t>
  </si>
  <si>
    <t>10-Alta</t>
  </si>
  <si>
    <t>Gestión Contractual</t>
  </si>
  <si>
    <t>60-Extrema</t>
  </si>
  <si>
    <t xml:space="preserve">Falta de controles </t>
  </si>
  <si>
    <t>Mesas de trabajo  de socialización realizadas con el 100% de los procesos.</t>
  </si>
  <si>
    <t>Secretaría de la Función Pública</t>
  </si>
  <si>
    <t>Revisar la Guía para la Gestión de Riesgos y la Política de Administración de Riesgos de la Adminsitración Departamental, según la Guía de Administración de Riesgos y Diseño de Controles expedida por el DAFP</t>
  </si>
  <si>
    <t xml:space="preserve">Actualizar el mapa de riesgos de corrupción en mesas de trabajo con los diferentes procesos de la Adminitración Departamental </t>
  </si>
  <si>
    <t>Mapa de riesgo de corrupción actualizado</t>
  </si>
  <si>
    <t>Socializar el mapa de riesgos de corrupción con los procesos de la Administración Departamental</t>
  </si>
  <si>
    <t>De acuerdo al plan anual de riesgo de cada proceso</t>
  </si>
  <si>
    <t>Análisis del contexto actualizado</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</si>
  <si>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</si>
  <si>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</si>
  <si>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</si>
  <si>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</si>
  <si>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</si>
  <si>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</si>
  <si>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</si>
  <si>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</si>
  <si>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</si>
  <si>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</si>
  <si>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</si>
  <si>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</si>
  <si>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</si>
  <si>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</si>
  <si>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</si>
  <si>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</si>
  <si>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</si>
  <si>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</si>
  <si>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</si>
  <si>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</si>
  <si>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</si>
  <si>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</si>
  <si>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</si>
  <si>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</si>
  <si>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</si>
  <si>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</si>
  <si>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</si>
  <si>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</si>
  <si>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</si>
  <si>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</si>
  <si>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</si>
  <si>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</si>
  <si>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</si>
  <si>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</si>
  <si>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</si>
  <si>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</si>
  <si>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</si>
  <si>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</si>
  <si>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</si>
  <si>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</si>
  <si>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</si>
  <si>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</si>
  <si>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</si>
  <si>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</si>
  <si>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</si>
  <si>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</si>
  <si>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</si>
  <si>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</si>
  <si>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</si>
  <si>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</si>
  <si>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</si>
  <si>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</si>
  <si>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</si>
  <si>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</si>
  <si>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</si>
  <si>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</si>
  <si>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</si>
  <si>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</si>
  <si>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</si>
  <si>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</si>
  <si>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</si>
  <si>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</si>
  <si>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</si>
  <si>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</si>
  <si>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</si>
  <si>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</si>
  <si>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</si>
  <si>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</si>
  <si>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</si>
  <si>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</si>
  <si>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</si>
  <si>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</si>
  <si>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</si>
  <si>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</si>
  <si>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</si>
  <si>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</si>
  <si>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</si>
  <si>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</si>
  <si>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</si>
  <si>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</si>
  <si>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</si>
  <si>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</si>
  <si>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</si>
  <si>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</si>
  <si>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</si>
  <si>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</si>
  <si>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</si>
  <si>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</si>
  <si>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</si>
  <si>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</si>
  <si>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</si>
  <si>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</si>
  <si>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</si>
  <si>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</si>
  <si>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</si>
  <si>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</si>
  <si>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</si>
  <si>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</si>
  <si>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</si>
  <si>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</si>
  <si>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</si>
  <si>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</si>
  <si>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</si>
  <si>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</si>
  <si>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</si>
  <si>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</si>
  <si>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</si>
  <si>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</si>
  <si>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</si>
  <si>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</si>
  <si>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</si>
  <si>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</si>
  <si>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</si>
  <si>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</si>
  <si>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</si>
  <si>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</si>
  <si>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</si>
  <si>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</si>
  <si>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</si>
  <si>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</si>
  <si>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</si>
  <si>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</si>
  <si>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</si>
  <si>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</si>
  <si>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</si>
  <si>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</si>
  <si>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</si>
  <si>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</si>
  <si>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</si>
  <si>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</si>
  <si>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</si>
  <si>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</si>
  <si>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</si>
  <si>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</si>
  <si>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</si>
  <si>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</si>
  <si>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</si>
  <si>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</si>
  <si>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</si>
  <si>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</si>
  <si>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Modelo Único – Hijo</t>
  </si>
  <si>
    <t>Inscrito</t>
  </si>
  <si>
    <t>Tecnologica</t>
  </si>
  <si>
    <t>Único</t>
  </si>
  <si>
    <t>Código:                        E-DEAG-FR-049</t>
  </si>
  <si>
    <t>Versión:                                             1</t>
  </si>
  <si>
    <t>Fecha de Aprobación:           17/07/2017</t>
  </si>
  <si>
    <t>Componente 3:  Rendición de cuentas</t>
  </si>
  <si>
    <t>Actividades</t>
  </si>
  <si>
    <r>
      <t xml:space="preserve">Subcomponente 1. </t>
    </r>
    <r>
      <rPr>
        <sz val="12"/>
        <color indexed="8"/>
        <rFont val="Arial"/>
        <family val="2"/>
      </rPr>
      <t>Información de calidad y en lenguaje comprensible.</t>
    </r>
  </si>
  <si>
    <t>1.3</t>
  </si>
  <si>
    <t>Secretaría de Prensa</t>
  </si>
  <si>
    <t>1.4</t>
  </si>
  <si>
    <r>
      <t>Subcomponente 2.</t>
    </r>
    <r>
      <rPr>
        <sz val="12"/>
        <color indexed="8"/>
        <rFont val="Arial"/>
        <family val="2"/>
      </rPr>
      <t xml:space="preserve">
Diálogo de doble vía con la ciudadanía y sus organizaciones.</t>
    </r>
  </si>
  <si>
    <t>Secretaría de Desarrollo e Inclusión Social</t>
  </si>
  <si>
    <t>2.4</t>
  </si>
  <si>
    <t>Secretaría TIC</t>
  </si>
  <si>
    <t>Código:                          E-DEAG-FR-049</t>
  </si>
  <si>
    <t>Versión:                                              1</t>
  </si>
  <si>
    <t>Fecha de Aprobación:            17/07/2017</t>
  </si>
  <si>
    <t>Componente 4:  Servicio al Ciudadano</t>
  </si>
  <si>
    <r>
      <t xml:space="preserve">Subcomponente 1.
</t>
    </r>
    <r>
      <rPr>
        <sz val="14"/>
        <color indexed="8"/>
        <rFont val="Arial"/>
        <family val="2"/>
      </rPr>
      <t xml:space="preserve">Estructura administrativa y Direccionamiento estratégico </t>
    </r>
  </si>
  <si>
    <t>Secretaría General</t>
  </si>
  <si>
    <r>
      <t xml:space="preserve">Subcomponente 2.
</t>
    </r>
    <r>
      <rPr>
        <sz val="14"/>
        <color indexed="8"/>
        <rFont val="Arial"/>
        <family val="2"/>
      </rPr>
      <t>Fortalecimiento de los canales de atención.</t>
    </r>
  </si>
  <si>
    <t>Secretaría de Planeación y Gerencia de Buen Gobierno</t>
  </si>
  <si>
    <t xml:space="preserve">Actualización e incorporación permanente del calendario de principales eventos de la Gobernación de Cundinamarca </t>
  </si>
  <si>
    <t>Calendario de eventos principales actualizado y disponible en la web.
Número de eventos publicados en la web</t>
  </si>
  <si>
    <t>2.5</t>
  </si>
  <si>
    <t>Secretaría General Secretaria TIC</t>
  </si>
  <si>
    <t>Administradores de PQRSD</t>
  </si>
  <si>
    <t>Secretaría General Secretaría TIC</t>
  </si>
  <si>
    <r>
      <t xml:space="preserve">Subcomponente 4. 
</t>
    </r>
    <r>
      <rPr>
        <sz val="14"/>
        <color indexed="8"/>
        <rFont val="Arial"/>
        <family val="2"/>
      </rPr>
      <t>Normativo y procedimental</t>
    </r>
  </si>
  <si>
    <t>Secretaría General
 Gerencia de Buen Gobierno</t>
  </si>
  <si>
    <t>Secretaría TIC, Secretaria de la Función Pública, Secretaría Jurídica y Secretaria General -Direccion de Gestion Documental</t>
  </si>
  <si>
    <t>Entidades del Sector Central</t>
  </si>
  <si>
    <r>
      <t xml:space="preserve">Subcomponente 5. </t>
    </r>
    <r>
      <rPr>
        <sz val="14"/>
        <color indexed="8"/>
        <rFont val="Arial"/>
        <family val="2"/>
      </rPr>
      <t>Relacionamiento con el ciudadano</t>
    </r>
  </si>
  <si>
    <t>Plan Anticorrupción y de Atención al Ciudadano</t>
  </si>
  <si>
    <t>Componente 5:  Transparencia y Acceso a la Información</t>
  </si>
  <si>
    <t>Código:          E-DEAG-FR-049</t>
  </si>
  <si>
    <t>Versión:                               1</t>
  </si>
  <si>
    <t>Fecha de Aprobación:17/07/2017</t>
  </si>
  <si>
    <t>Indicadores</t>
  </si>
  <si>
    <t>SEGUIMIENTO</t>
  </si>
  <si>
    <r>
      <t xml:space="preserve">Subcomponente 1. </t>
    </r>
    <r>
      <rPr>
        <sz val="14"/>
        <color indexed="8"/>
        <rFont val="Arial"/>
        <family val="2"/>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</si>
  <si>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</si>
  <si>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</si>
  <si>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
Todas las entidades
Secretaría TIC
 Secretaría de 
Prensa y Comunicaciones
</t>
  </si>
  <si>
    <t>Secretaría Jurídica</t>
  </si>
  <si>
    <t>Dirección de Contratación</t>
  </si>
  <si>
    <t>Actualización  de los trámites en el SUIT</t>
  </si>
  <si>
    <t>Reportar el 100% de los trámites en el SUIT</t>
  </si>
  <si>
    <t>1.5</t>
  </si>
  <si>
    <t xml:space="preserve">Hacer seguimiento a la actualización de las hojas de vida en el SIGEP para funcionarios y contratistas </t>
  </si>
  <si>
    <t>Tres seguimientos</t>
  </si>
  <si>
    <r>
      <t xml:space="preserve">Subcomponente 2. </t>
    </r>
    <r>
      <rPr>
        <sz val="14"/>
        <color indexed="8"/>
        <rFont val="Arial"/>
        <family val="2"/>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</si>
  <si>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</si>
  <si>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</si>
  <si>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</si>
  <si>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</si>
  <si>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Secretaría General </t>
  </si>
  <si>
    <r>
      <t xml:space="preserve">Subcomponente 3. </t>
    </r>
    <r>
      <rPr>
        <sz val="14"/>
        <color indexed="8"/>
        <rFont val="Arial"/>
        <family val="2"/>
      </rPr>
      <t>Elaboración los Instrumentos de Gestión de la Información</t>
    </r>
  </si>
  <si>
    <t>Instrumentos de gestión documental con el lleno de requisitos</t>
  </si>
  <si>
    <t xml:space="preserve">Secretaría General
</t>
  </si>
  <si>
    <t>Dirección de Gestión Documental.</t>
  </si>
  <si>
    <t>Dirección de Gestión Documental</t>
  </si>
  <si>
    <t>3.4</t>
  </si>
  <si>
    <t>Publicacion del 100% de actos administrativos actualizado, disponibles en la web</t>
  </si>
  <si>
    <t>No. de actos administrativos actualizado y disponibles en la web/No. total de actos administrativos emitidos</t>
  </si>
  <si>
    <t>3.5</t>
  </si>
  <si>
    <r>
      <t xml:space="preserve">Subcomponente 4. </t>
    </r>
    <r>
      <rPr>
        <sz val="14"/>
        <color indexed="8"/>
        <rFont val="Arial"/>
        <family val="2"/>
      </rPr>
      <t>Criterio diferencial de accesibilidad</t>
    </r>
  </si>
  <si>
    <t xml:space="preserve">Numero de Herramientas adoptadas. 
</t>
  </si>
  <si>
    <t>Elaboración, socialización,  implementación  de la guía diferencial de acceso a la información según el usuario</t>
  </si>
  <si>
    <t>Guía elaborada,socializada e implementada</t>
  </si>
  <si>
    <t>No. de guías elaboradas/ No. de guías propuestas</t>
  </si>
  <si>
    <t>Secretaría de Desarrollo Social</t>
  </si>
  <si>
    <r>
      <t xml:space="preserve">Subcomponente 5.
</t>
    </r>
    <r>
      <rPr>
        <sz val="14"/>
        <color indexed="8"/>
        <rFont val="Arial"/>
        <family val="2"/>
      </rPr>
      <t>Monitoreo del Acceso a la Información Pública</t>
    </r>
  </si>
  <si>
    <t>Realizar de manera aleatoria  cliente oculto para evaluar  el servicio que se presta a través de los canales; presencial, telefónico y virtual, dispuestos por la Administración Departamental y generar recomendaciones</t>
  </si>
  <si>
    <t xml:space="preserve">No.de dependencias monitoredas / Total dependecias de la Administración Departamental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</si>
  <si>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</si>
  <si>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</si>
  <si>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</si>
  <si>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</si>
  <si>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</si>
  <si>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</si>
  <si>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</si>
  <si>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</si>
  <si>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</si>
  <si>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Conocimiento y acceso a la información</t>
  </si>
  <si>
    <t>Secretaría de Gobierno - Dirección de Asuntos Municipales</t>
  </si>
  <si>
    <t>Garantizar el 100% de participación efectiva en los escenarios existentes</t>
  </si>
  <si>
    <t># de ciudadanos que participan</t>
  </si>
  <si>
    <t xml:space="preserve">Recursos </t>
  </si>
  <si>
    <t>Estrategias</t>
  </si>
  <si>
    <t>Secretaría de Educación</t>
  </si>
  <si>
    <t>Atender el 100% de solicitudes recibidas</t>
  </si>
  <si>
    <t># de solicitudes atentidas</t>
  </si>
  <si>
    <t>Dirección de Asuntos Municipales</t>
  </si>
  <si>
    <t xml:space="preserve"># de municipios acompañados </t>
  </si>
  <si>
    <t>Secretaría de Gobierno</t>
  </si>
  <si>
    <t>Seguimiento y evaluación</t>
  </si>
  <si>
    <t>Convocar a sesión al Consejo Departamental de Participación Ciudadana</t>
  </si>
  <si>
    <t>Dos sesiones del Consejo Departamental de Participación Ciudadana</t>
  </si>
  <si>
    <t># de sesiones del consejos realizadas</t>
  </si>
  <si>
    <t>Informe anual ante la Asamblea Departamental</t>
  </si>
  <si>
    <t>Informe Presentado</t>
  </si>
  <si>
    <t>Falta de lineamientos que restrinjan las posibilidades de corrupción</t>
  </si>
  <si>
    <t>Mapa de riesgos de corrupción actualizado
Evidencia de la revisión y actualización</t>
  </si>
  <si>
    <t xml:space="preserve">No. de actualizaciones adelantadas /No.  publicaciones requeridas por la normativa vigente </t>
  </si>
  <si>
    <t>No. de actualizaciónes de trámites en el SUIT/ No. de trámites en el SUIT</t>
  </si>
  <si>
    <t>No. de seguimientos realizados/ No. de seguimientos propuestos</t>
  </si>
  <si>
    <t xml:space="preserve">
Gerencia de Buen Gobierno
</t>
  </si>
  <si>
    <t>Secretaria de la Función Pública, Empresa Inmobiliaria y de Servicios Logísticos de Cundinamarca</t>
  </si>
  <si>
    <r>
      <rPr>
        <sz val="14"/>
        <color rgb="FFFF0000"/>
        <rFont val="Arial"/>
        <family val="2"/>
      </rPr>
      <t xml:space="preserve"> </t>
    </r>
    <r>
      <rPr>
        <sz val="14"/>
        <color theme="1"/>
        <rFont val="Arial"/>
        <family val="2"/>
      </rPr>
      <t>Actas de soc</t>
    </r>
    <r>
      <rPr>
        <sz val="14"/>
        <rFont val="Arial"/>
        <family val="2"/>
      </rPr>
      <t>ialización del mapa de riesgo de corrupción</t>
    </r>
  </si>
  <si>
    <t xml:space="preserve">
Secretaría de Planeación</t>
  </si>
  <si>
    <t>Promoción del Desarrollo de Salud</t>
  </si>
  <si>
    <t>Subcomponente 3. Talento Humano</t>
  </si>
  <si>
    <t>Código:  E-DEAG-FR- 095</t>
  </si>
  <si>
    <t>Versión: 1</t>
  </si>
  <si>
    <t xml:space="preserve">Formato monitoreo avance de ejecución Plan Anticorrupción y de Atención al Ciudadano  </t>
  </si>
  <si>
    <t>Fecha de aprobación:  12/08/2020</t>
  </si>
  <si>
    <t xml:space="preserve">Componente 2: Racionalización de Trámites </t>
  </si>
  <si>
    <t xml:space="preserve">PLANEACION ESTRATEGIA DE RACIONALIZACION </t>
  </si>
  <si>
    <t>Tipo racionalización</t>
  </si>
  <si>
    <t>Acciones racionalización</t>
  </si>
  <si>
    <t>Fecha final racionalización</t>
  </si>
  <si>
    <t>Plantilla Único - Hijo</t>
  </si>
  <si>
    <t>15238</t>
  </si>
  <si>
    <t>Impuesto de registro</t>
  </si>
  <si>
    <t>Pago en línea por pse</t>
  </si>
  <si>
    <t>Secretaria de Hacienda</t>
  </si>
  <si>
    <t>15303</t>
  </si>
  <si>
    <t>Impuesto al consumo de cigarrillos y tabaco elaborado de origen nacional</t>
  </si>
  <si>
    <t>Radicación, descarga y/o envío de documentos electrónicos</t>
  </si>
  <si>
    <r>
      <rPr>
        <b/>
        <sz val="16"/>
        <color indexed="8"/>
        <rFont val="Calibri"/>
        <family val="2"/>
      </rPr>
      <t xml:space="preserve">Subcomponente 5. </t>
    </r>
    <r>
      <rPr>
        <sz val="16"/>
        <color indexed="8"/>
        <rFont val="Calibri"/>
        <family val="2"/>
      </rPr>
      <t>Seguimiento</t>
    </r>
  </si>
  <si>
    <t>Protocolo de Atención al usuario incorporando piezas graficas y /o ayudas audiovisuales.</t>
  </si>
  <si>
    <t>Dirección de Atención al Usuario, Secretaría de Prensa, Ofinica de Protocolo y SecretariaTIC.</t>
  </si>
  <si>
    <t>Socializar el protocolo de Atención al Usuario para los servidores Públicos  de la Gobernación de Cundinamarca.</t>
  </si>
  <si>
    <t xml:space="preserve">Todas las Secretarias del Sector Central </t>
  </si>
  <si>
    <t xml:space="preserve">Actualizar el portafolio de servicios y oferta institucional de la Gobernación de Cundinamarca cuatrimestralmente. </t>
  </si>
  <si>
    <t xml:space="preserve">
30/04/2021
30/08/2021
30/12/2021</t>
  </si>
  <si>
    <t xml:space="preserve">Secretaría General y
Secretaria de Desarrollo Social </t>
  </si>
  <si>
    <t>Promover la apropiación de la Estrategia de Lenguaje Claro a los servidores públicos de la Gobernación de Cundinamarca.</t>
  </si>
  <si>
    <t>01/03/2021 al 31/12/2021</t>
  </si>
  <si>
    <t>Reporte y socialización trimestral clasificado de PQRSDF.</t>
  </si>
  <si>
    <t>Administradores de PQRSD todas las Secretarias del Sector Central</t>
  </si>
  <si>
    <t xml:space="preserve"> Realizar sensibilización y orientación a los servidores públicos de la Gobernación de Cundinamarca en el manejo del aplicativo mercurio y  la respuesta oportuna a las PQRSDF de los usurios. </t>
  </si>
  <si>
    <t xml:space="preserve"> Promover la implementación de la Política Interna de protección de datos personales. </t>
  </si>
  <si>
    <t>Todas las Secretarias del Sector Central y descentralizado.</t>
  </si>
  <si>
    <t xml:space="preserve">23 micrositios actualizados </t>
  </si>
  <si>
    <t xml:space="preserve">23 micrositios / No. de micrositios  </t>
  </si>
  <si>
    <t>Secretaria de Tic y Gerencia de Buen Gobierno</t>
  </si>
  <si>
    <t>Todas las entidades del Sector Central</t>
  </si>
  <si>
    <t>Actualizacion de los micrositios web de las entidades del sector central de  la Gobernación de Cundinamarca ( Estructura Organizacional, procedimientos,servicios, oferta institucional , funcionamiento, contratación).</t>
  </si>
  <si>
    <t>30/04/2021
30/08/2021
30/12/2021</t>
  </si>
  <si>
    <t xml:space="preserve">Prestar asistencia tecnica  a las entidades del Sector Central de la Gobernación de Cundinamarca en implementación de las TRD y del sistema de Gestión Documental </t>
  </si>
  <si>
    <t xml:space="preserve">No. De visitas programadas/ No. De visitas realizadas
</t>
  </si>
  <si>
    <t>1. Formato de  Asistencia Tecnica a las entidades del Sector Central de la Gobernación de Cundinamarca
2. Cronograma de Actividades</t>
  </si>
  <si>
    <t xml:space="preserve">Trimestral </t>
  </si>
  <si>
    <t>Actualización de los actos administrativos disponibles en linea para facilitar la consulta de los usuarios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</si>
  <si>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</si>
  <si>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</si>
  <si>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</si>
  <si>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</si>
  <si>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</si>
  <si>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</si>
  <si>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</si>
  <si>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
Secretaria General
Secretaria de Desarrollo Social
</t>
  </si>
  <si>
    <t>Secretaria de la Función Publica y Empresa Inmobiliaria y de Servicios Logisticos de Cundiamarca</t>
  </si>
  <si>
    <t>Aplicar cliente oculto a todas la dependencias del sector central durante el 2021 y rendir informe semestral de resultados</t>
  </si>
  <si>
    <t xml:space="preserve">30/06/2021
30/11/2021
</t>
  </si>
  <si>
    <t>Medición del tiempo de respuesta a las PQRSDF</t>
  </si>
  <si>
    <t>Informe de indicador oportunidad de respuesta a PQRSDF</t>
  </si>
  <si>
    <t xml:space="preserve">Dirección de Atención al Usuario, Secretaría de Prensa, Secretaria de la Función Pública y Secretaria TIC </t>
  </si>
  <si>
    <t>Gerencia de Buen Gobierno y 
Secretaría General, Secretaria Planeación y Secretaria Tic. (quien es el doliente )</t>
  </si>
  <si>
    <t xml:space="preserve">Adoptar la caracterización de usuarios para garantizar la accesibilidad y atender las necesidades de los mismos. </t>
  </si>
  <si>
    <t xml:space="preserve">Informe trimestral  de oportunidad de respuesta
</t>
  </si>
  <si>
    <t xml:space="preserve">Diseñar piezas gráficas y /o ayudas audiovisuales que faciliten la divulgación de temas relacionados con el plan anticorrupción en la socialización del  Protocolo de Atención al Usuario. 
 </t>
  </si>
  <si>
    <t>Mantener actualizado el portafolio de servicios y oferta institucional de la Gobernación de Cundinamarca.</t>
  </si>
  <si>
    <t>1.Actas de seguimiento y control  de 12 mesas de trabajo con los administradores de PQRSDF, para fortalecer respuesta oportuna. 
 2.  La Secretaría de las TIC generará cronograma y realizará capacitaciones para el manejo del aplicativo mercurio reportando a la Dirección de Atención al Usuario mensualmente el consolidado de servidores públicos capacitados.</t>
  </si>
  <si>
    <t xml:space="preserve">1. Actas de seguimiento y control  de 4 mesas de trabajo con la participacion de las secretarías responsables de la proteccion de datos. </t>
  </si>
  <si>
    <t>Salidas de la Unidad Móvil a los municipios del Departamento de Cundinamarca, para prestar servicios de atención al usuario.</t>
  </si>
  <si>
    <t xml:space="preserve">Descentralizar la oferta instritucional de la Gobernación de Cundinamarca a través de las Ferias de Servicios   de la Gobernación de Cundinamarca. </t>
  </si>
  <si>
    <t xml:space="preserve">Informe y registro de número de municipios y  usuarios atendidos a través de la unidad móvil en servicio al usuario. </t>
  </si>
  <si>
    <t>Informe Ferias de Servicios presenciales y virtuales realizadas, con número de municipios y  usuarios participantes y atendidos.</t>
  </si>
  <si>
    <t xml:space="preserve">1. Realizar campañas de socialización y promoción del protocolo de atención al usuario a través de los mecanismos internos de comunicación institucional.         2.  Realizar cronograma para la vigencia 2021 de capacitaciones para todas las áreas de la sede central de la Gobernación de Cundinamarca.       </t>
  </si>
  <si>
    <t xml:space="preserve">
1. Generar actividad una (1)  usuarios internos de criterio de accesibilidad.
2. Generar actividad una (1) usuario externos de  criterio de accesibilidad.</t>
  </si>
  <si>
    <t>1. Elaborar cronograma de capacitaciones  de apropiación de la estrategia de Lenguaje Claro para la vigencia 2021. 
2. Presentar informe detallado,seguimiento y control  de la apropiación de la estrategia de Lenguaje Claro.</t>
  </si>
  <si>
    <t xml:space="preserve">1. Generar y socializar en reunión  de administradores de PQRSDF, informe trimestral indicador oportunidad en la respuesta. 
2.  Un reporte trimestral  de PQRSD publicándolo en el  SIGC isolucion 
3. Elaboración y envió de informe detallada de las PQRSDF pendientes de contestación en tiempo y fuera de tiempo , semanalmente a los administradores de PQRSDF.                                                    
4. Solicitar al área de desarrollo organizacional el registro de las medidas correctivas en isolucion de las Secretarías , que contesten fuera de tiempo las PQRSDF, registradas en los informes trimestrales del indicador de oportunidad en la respuesta, para su gestión. 
</t>
  </si>
  <si>
    <t>1. Informe consolidado semestralmente de la caracterización de usuario , realizada por cada una de las  Secretarías deL Sector Central de conformidad con los resultados obtenidos</t>
  </si>
  <si>
    <t>1, Política de Administración de Riesgos de la Adminsitración Departamental
2, Guía de Administración de Riesgos y Diseño de Controles revisada</t>
  </si>
  <si>
    <t>Socializar la Política de Administración de Riesgos de Corrupción</t>
  </si>
  <si>
    <t>30 de junio de 2021</t>
  </si>
  <si>
    <t xml:space="preserve">Actualizar y cargar las actividades de tratamiento a los riesgos de corrupción en el software Isolución </t>
  </si>
  <si>
    <t>Actividades de tratamiento actualizadas y cargadas en software Isolución</t>
  </si>
  <si>
    <t>Secretarías de Planeación , TIC, Prensa</t>
  </si>
  <si>
    <t xml:space="preserve">Entidades cooperantes </t>
  </si>
  <si>
    <t>01/01/2021 31/12/2021</t>
  </si>
  <si>
    <t xml:space="preserve">Despacho del Gobernador y  Secretaria Juridica  </t>
  </si>
  <si>
    <t xml:space="preserve">Entidades y Direcciones cooperantes </t>
  </si>
  <si>
    <t xml:space="preserve">Dirección de Infraestructura de Datos Espaciales y Estadísticos </t>
  </si>
  <si>
    <t>2.6</t>
  </si>
  <si>
    <t>30 de noviembre de 2021</t>
  </si>
  <si>
    <t xml:space="preserve">Secretaria Jurídica - Direccion de contratación </t>
  </si>
  <si>
    <t xml:space="preserve">Publicar todos los documentos de los procesos contractuales en la plataforma SECOP II dentro de los pazos establecidos </t>
  </si>
  <si>
    <t xml:space="preserve">No. de procesos adelantados/No. de contratos publicados </t>
  </si>
  <si>
    <t>100% de documentos de los procesos contractuales publicados en SECOP II</t>
  </si>
  <si>
    <t>Adopción y socializaciòn manual para la defensa jurídica del Sector Central del Departamento de Cundinamarca, en el proceso Constitucional de Tutela.</t>
  </si>
  <si>
    <t>Adopción y Socialización manual de tutela.</t>
  </si>
  <si>
    <t>Manual /Socialización</t>
  </si>
  <si>
    <t>Capacitación: Política de Prevenciòn del Daño Antijurídico del Sector Central del Departamento de Cundinamarca, adoptada mediante Decreto 386 de 2020.</t>
  </si>
  <si>
    <t>Capacitación</t>
  </si>
  <si>
    <t>No.de capacitaciones  propuestas/No.de capacitaciones realizadas</t>
  </si>
  <si>
    <t>Desarrollar actividades que permitan promover y fortalecer en los estudiantes de grados 10° y 11°, la cultura de la participación ciudadana</t>
  </si>
  <si>
    <t xml:space="preserve">% de Instituciones Educativas de municipios no certificados del departamento  que hicieron parte activa de actividades de promoción y fortalecimiento de la cultura de la participación ciudadana </t>
  </si>
  <si>
    <t>Revisión e implementación del  modelo  de presupuestos participativos en el Departamento de Cundinamarca</t>
  </si>
  <si>
    <t>Modelo implementado progresivamente</t>
  </si>
  <si>
    <t xml:space="preserve">Creación o dotación de oficinas, direcciones, coordinaciones  o delegación de un referente de participación en los 116 municipios </t>
  </si>
  <si>
    <t xml:space="preserve">Socialización  y sostenibilidad del desarrollo tecnológico </t>
  </si>
  <si>
    <t>Cumplimiento ordenanza 0106 de 2019</t>
  </si>
  <si>
    <t>% de avance de la implemetación</t>
  </si>
  <si>
    <t>2.7</t>
  </si>
  <si>
    <t>Brindar a 200.000 niños, niñas y adolescentes matriculados en las IED la alimentación escolar anualmente.</t>
  </si>
  <si>
    <t>Secretaría de Educación
Dirección de Cobertura</t>
  </si>
  <si>
    <t>3.3</t>
  </si>
  <si>
    <t xml:space="preserve">Secretarias sector central </t>
  </si>
  <si>
    <t>30/06/2021   31/12/2021</t>
  </si>
  <si>
    <t>30/04/2021
30/07/2021
31/10/2021
30/12/2021</t>
  </si>
  <si>
    <t xml:space="preserve">30 de abril de 2021
31 de julio de 2021
31 de octubre de 2021
15 de diciembre de 2021 </t>
  </si>
  <si>
    <t xml:space="preserve">30 de abril de 2021
31 de julio de 2021
31 de octubre de 2021
 </t>
  </si>
  <si>
    <t>31 de marzo de 2021</t>
  </si>
  <si>
    <t>31 de mayo de 2021</t>
  </si>
  <si>
    <t>31 de diciembre de 2021</t>
  </si>
  <si>
    <t>1. Número de informes de supervisión elaborados. 
2. Número de contratos reportados en SUPERVISA</t>
  </si>
  <si>
    <t>Reportar contratos en SUPERVISA y elaborar informes de supervision que acreditan el recibo a satisfacción de bienes, obras y/o servicios.</t>
  </si>
  <si>
    <t>30 de mayo de 2021</t>
  </si>
  <si>
    <t>Primera y Segunda linea de Defensa (Líderes de procesos con riesgos de corrupción identificados), y Gerencia de Buen Gobierno</t>
  </si>
  <si>
    <t xml:space="preserve">Realizar el acompañamiento en la elaboración estudios previos y pliegos, emitiendo los conceptos pertinentes en el comité de contratación. </t>
  </si>
  <si>
    <t xml:space="preserve">Mantener actualizado y socializar el manual de contratación de la entidad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</si>
  <si>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</si>
  <si>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 Emitir directriz sobre modificaciones contractuales y socializarla
</t>
  </si>
  <si>
    <t>Realizar seguimiento a la efectividad de los controles incorporados - Riesgos de corrupción 2021</t>
  </si>
  <si>
    <t>Recibo a satisfacción y/o pago de objetos contractuales que no corresponden a las especificaciones técnicas exigidas o no fueron ejecutados</t>
  </si>
  <si>
    <t xml:space="preserve">Socializar  la Política Pública de Participación Ciudadana por solicitud de los municipios del Departamento                  </t>
  </si>
  <si>
    <t xml:space="preserve"> Política Pública de Participación Ciudadana socializada a municipios del Departamento que lo soliciten</t>
  </si>
  <si>
    <t># de socializaciones realizadas / # de solicitudes recibidas</t>
  </si>
  <si>
    <t>Fortalecer  los espacios de participación existentes en el Departamento de Cundinamarca</t>
  </si>
  <si>
    <t>Aumentar la incidencia de los espacios y mecanismos de participación en la toma  de decisiones de interés público</t>
  </si>
  <si>
    <t>Realizar mesas de trabajo para articular la destinación de recursos del presupuesto, para actividades de participación ciudadana</t>
  </si>
  <si>
    <t>Incrementar la destinación de recursos para el fomento de la participación ciudadana</t>
  </si>
  <si>
    <t>Aumentar en un 20% los recursos destinados para el fomento de la participación ciudadana</t>
  </si>
  <si>
    <t>Fomentar la cultura de participación ciudadana en estudiantes de educación media</t>
  </si>
  <si>
    <t>Promover la cultura de la participación ciudadana en los estudiantes de los grados 10 y 11, en el 20% de las Instituciones Educativas de municipios no certificados del Departamento de Cundinamarca</t>
  </si>
  <si>
    <t>Atender las solicitudes de acompañamiento o asesoría en materia de participación ciudadana</t>
  </si>
  <si>
    <t>Brindar asistencia técnica en mecanismos de participación, sus instancias, formulación de políticas públicas, veedurias, consejos y comités de orden Departamental y Municipal</t>
  </si>
  <si>
    <t># de solicitudes atentidas /# solicitudes recibidas</t>
  </si>
  <si>
    <t>Incorporar de forma progresiva y metodológica la práctica de presupuestos participativos en el Departamento de Cundinamarca</t>
  </si>
  <si>
    <t>Integrar acciones destinadas a proveer recursos técnicos, físicos y humanos</t>
  </si>
  <si>
    <t xml:space="preserve">Acompañamiento a la creación de oficinas, direcciones, coordinaciones  o delegación de un referente de participación en los 116 municipios </t>
  </si>
  <si>
    <t xml:space="preserve"> Implementar la herramienta tecnológica CUNCEJAAP</t>
  </si>
  <si>
    <t>Facilitar el diálogo con los Concejales frente a la Administración Departamental</t>
  </si>
  <si>
    <t xml:space="preserve"> # de asistencias realizadas a los concejales </t>
  </si>
  <si>
    <t xml:space="preserve">Implementar la Política Pública de Participación Ciudadana </t>
  </si>
  <si>
    <t xml:space="preserve"> Politica Pública de Participación Ciudadana implementada en el 12 %  del  territorio Departamental</t>
  </si>
  <si>
    <t>Fomentar la creación y particpación de veedurías ciudadanas para el programa de alimentación escolar en los municipios no certificados del Departamento</t>
  </si>
  <si>
    <r>
      <t>Realizar acompañamiento al programa de alimentaci</t>
    </r>
    <r>
      <rPr>
        <sz val="11"/>
        <color theme="1"/>
        <rFont val="Calibri"/>
        <family val="2"/>
        <scheme val="minor"/>
      </rPr>
      <t xml:space="preserve">ón escolar a través de veedurías municipales </t>
    </r>
  </si>
  <si>
    <t>#  de veedurías conformadas por municipio referente al programa de alimentación escolar</t>
  </si>
  <si>
    <t xml:space="preserve">Evaluar la implementación de la Política Pública de Participación Ciudadana </t>
  </si>
  <si>
    <t xml:space="preserve">El segundo semestre de cada año se presentará un informe de la implementación de la Política Pública de Participación Ciudadana </t>
  </si>
  <si>
    <t># de informes presentados ante la Asamblea Departamental</t>
  </si>
  <si>
    <t>Encuesta bienal</t>
  </si>
  <si>
    <t xml:space="preserve">Establecer el impacto a mediano y largo plazo, y verificar la evolución de las metas de resultado en la implementación de la Política Pública de Participación Ciudadana </t>
  </si>
  <si>
    <t xml:space="preserve"># de informes presentados ante el Consejo Departamental de Participación Ciudadana </t>
  </si>
  <si>
    <t>Dirección de Defensa Judicial y Extrajudicial</t>
  </si>
  <si>
    <t>Mejora a implementar</t>
  </si>
  <si>
    <t>Beneficio al ciudadano y/o entidad</t>
  </si>
  <si>
    <t>Fecha inicio</t>
  </si>
  <si>
    <t>15234</t>
  </si>
  <si>
    <t>Devolución y/o compensación de pagos en exceso y pagos de lo no debido</t>
  </si>
  <si>
    <t xml:space="preserve">No existe un buzón de correo electrónico que permita la recepción y envío de documentación </t>
  </si>
  <si>
    <t>Habilitar buzón de correo para la descarga y envío de documentos electrónicos</t>
  </si>
  <si>
    <t>Ampliación de los canales de atención, evitar desplazamientos para el usuario y reducir costos</t>
  </si>
  <si>
    <t>30/04/2021</t>
  </si>
  <si>
    <t>El trámite se puede realizar solo presencialmente</t>
  </si>
  <si>
    <t>Consultar a través del RUES el certificado de Existencia y representación legal</t>
  </si>
  <si>
    <t>Reducir la presentación de documentos para agilizar los procesos que soportan el trámite, asi como la reducción de costos</t>
  </si>
  <si>
    <t>Normativa</t>
  </si>
  <si>
    <t>Eliminación de documentos</t>
  </si>
  <si>
    <t>Secretaría de Hacienda</t>
  </si>
  <si>
    <t>Únicamente se esta atendiendo a los contribuyentes presencialmente y a traves de linea telefónica</t>
  </si>
  <si>
    <t>Habilitar la atención a los contribuyentes a través de salas virtuales para tener un servicio mas personalizado. Atención a los contribuyentes a través de Salas virtuales en la siguiente URL: http://www4.cundinamarca.gov.co/g/impuesto-de-registro</t>
  </si>
  <si>
    <t>Administrativa</t>
  </si>
  <si>
    <t>Aumento de canales y/o puntos de atención</t>
  </si>
  <si>
    <t>15297</t>
  </si>
  <si>
    <t>Tornaguía de tránsito</t>
  </si>
  <si>
    <t xml:space="preserve">No existe un buzon de correo electronico que permita la recepción y envio de documentación </t>
  </si>
  <si>
    <t>Habilitar buzon de correo para la descarga y envío de documentos electronicos</t>
  </si>
  <si>
    <t>15299</t>
  </si>
  <si>
    <t>Tornaguía de movilización</t>
  </si>
  <si>
    <t>15301</t>
  </si>
  <si>
    <t>Tornaguía de reenvíos</t>
  </si>
  <si>
    <t>15307</t>
  </si>
  <si>
    <t>Impuesto al consumo de licores, vinos, aperitivos y similares de origen nacional</t>
  </si>
  <si>
    <t xml:space="preserve">El pago se realiza de manera presencial en los puntos de pago definidos por la Gobernación </t>
  </si>
  <si>
    <t>Habilitar pago por PSE (Proveedor de Servicios Electrónicos) mediante el cual los usuarios podrán hacer sus pagos en linea a través de Internet.</t>
  </si>
  <si>
    <t>Ampliación de los canales de atención, evitar desplazamientos al usuario y reducir costos</t>
  </si>
  <si>
    <t>15309</t>
  </si>
  <si>
    <t>Impuesto al consumo de cervezas, sifones, refajos y mezclas nacionales</t>
  </si>
  <si>
    <t>15321</t>
  </si>
  <si>
    <t>Impuesto sobre vehículos automotores</t>
  </si>
  <si>
    <t>Habilitar la atención a los contribuyentes a través de salas virtuales para tener un servicio mas personalizado. Atención a los contribuyentes a través de Salas virtuales en la siguiente URL: http://www4.cundinamarca.gov.co/g/impuesto-sobre-vehiculos</t>
  </si>
  <si>
    <t>15881</t>
  </si>
  <si>
    <t>Impuesto al consumo de cigarrillos y tabaco elaborado de origen extranjero</t>
  </si>
  <si>
    <t>15883</t>
  </si>
  <si>
    <t>Impuesto al consumo de licores, vinos, aperitivos y similares de origen extranjero</t>
  </si>
  <si>
    <t>17141</t>
  </si>
  <si>
    <t>Impuesto al consumo de cervezas, sifones, refajos y mezclas de origen extranjero</t>
  </si>
  <si>
    <t>17178</t>
  </si>
  <si>
    <t>Legalización de las tornaguías</t>
  </si>
  <si>
    <t>Ampliación de los canales de atención, evitar desplazamientos alusuario y reducir costos</t>
  </si>
  <si>
    <t>17179</t>
  </si>
  <si>
    <t>Señalización de los productos gravados con el impuesto al consumo</t>
  </si>
  <si>
    <t>17182</t>
  </si>
  <si>
    <t>Anulación de las tornaguías</t>
  </si>
  <si>
    <t>17304</t>
  </si>
  <si>
    <t>Registro de los sujetos pasivos o responsables del impuesto al consumo</t>
  </si>
  <si>
    <t>Actualmente se exige la presentación del certificado de existencia y representación legal</t>
  </si>
  <si>
    <t>17305</t>
  </si>
  <si>
    <t>Facilidades de pago para los deudores de obligaciones tributarias</t>
  </si>
  <si>
    <t>57675</t>
  </si>
  <si>
    <t>Solicitud de Cancelación de Bodega de Rentas</t>
  </si>
  <si>
    <t>58663</t>
  </si>
  <si>
    <t>Adición y/o Asociación de Productos</t>
  </si>
  <si>
    <t>Consultar a través del RUES el certificado de Existencia y representación legal. Interoperabilidad externa con https://www.rues.org.co/ para la consulta en linea del certificado de existencia y representación legal</t>
  </si>
  <si>
    <t>59024</t>
  </si>
  <si>
    <t>Solicitud de Desestampillaje o Reposición de Estampillas de Productos Gravados con el Impuesto al Consumo</t>
  </si>
  <si>
    <t>59285</t>
  </si>
  <si>
    <t>Solicitud de Renovación Registro INVIMA, Agotamiento de Producto y Actualización de Datos del Contribuyente</t>
  </si>
  <si>
    <t>60918</t>
  </si>
  <si>
    <t>Solicitud de inscripción de bodega de rentas</t>
  </si>
  <si>
    <t>60923</t>
  </si>
  <si>
    <t>Solicitud modificación de inscripción de bodega de rentas</t>
  </si>
  <si>
    <t>Tecnológica</t>
  </si>
  <si>
    <t xml:space="preserve">Adecuar los espacios físicos de la sede administrativa de la Gobernación de Cundinamarc, adoptando dos (2) acciones de fortalecimiento de los criterios de accesibilidad física del complejo administrativo Gobernación de Cundinamarca. 
</t>
  </si>
  <si>
    <t xml:space="preserve">Adelantar dos (2) actividades de sensibilización a los servidores públicos de la normatividad vigente en términos de PQRSDF </t>
  </si>
  <si>
    <t>Secretaria Jurídica</t>
  </si>
  <si>
    <t xml:space="preserve">Secretaría General
  </t>
  </si>
  <si>
    <t>30/06/2021 30/09/2021</t>
  </si>
  <si>
    <t xml:space="preserve">Realizar jornadas de capacitación frente a la normatividad aplicable </t>
  </si>
  <si>
    <t xml:space="preserve">Líderes de cada proceso </t>
  </si>
  <si>
    <t>Socializar la estrategia de Rendición de Cuentas</t>
  </si>
  <si>
    <t>Listado de Asistencia y Presentación en Power Point. (Video de socialización si aplica)</t>
  </si>
  <si>
    <t xml:space="preserve">Definir los canales para la divulgación de  la información  atendiendo a los requerimientos de cada espacio de diálogo definido en el cronograma. </t>
  </si>
  <si>
    <t>Informe de resultado de encuestas de selección de canales.</t>
  </si>
  <si>
    <t>Públicar en página Web Informes Previos a diálogos virtuales Rendición de Cuentas</t>
  </si>
  <si>
    <t>Informe previo publicado en la página Web.</t>
  </si>
  <si>
    <t>Publicar en página Web Informe Previo a Audiencia Pública de Rendición de Cuentas</t>
  </si>
  <si>
    <t>Publicar Informe Previo a Audiencia Pública de Rendición de Cuentas de Niños, niñas, adolescentes y jóvenes.</t>
  </si>
  <si>
    <t>1.6</t>
  </si>
  <si>
    <t>Enviar por correo electrónico los informes preparatorios a los grupos de interés identificados.</t>
  </si>
  <si>
    <t>Correos electrónicos con el informe previo enviado.</t>
  </si>
  <si>
    <t>1.7</t>
  </si>
  <si>
    <t>1.8</t>
  </si>
  <si>
    <t>Publicar las convocatorias para participar en los espacios de diálogo y audiencias.</t>
  </si>
  <si>
    <t>Piezas de comunicación en redes sociales, página Web y CIAC.
Cuñas radiales, anuncios de televisión y prensa impresa o digitial, mensajes de texto, correo electrónico, boletines impresos o digitales.</t>
  </si>
  <si>
    <t xml:space="preserve">Secretaría de Prensa </t>
  </si>
  <si>
    <t>Realizar Dialogos virtuales de Rendición de Cuentas</t>
  </si>
  <si>
    <t>Informe ejercicios de Rendición  de Cuentas
Videos de diálogos de Rendición de Cuentas</t>
  </si>
  <si>
    <t>Realizar audiencia pública de Rendición de Cuentas</t>
  </si>
  <si>
    <t>Informe ejercicios de Rendición  de Cuentas
Videos de audiencia de Rendición de Cuentas</t>
  </si>
  <si>
    <t xml:space="preserve">Secretarías de Planeación, Prensa y Gerencia de Buen Gobierno </t>
  </si>
  <si>
    <t>Realizar audiencia pública de Rendición de Cuentas de niños, niñas, adolescentes y jóvenes.</t>
  </si>
  <si>
    <t>Realizar programas radiales con preguntas en vivo al gabinete departamental.</t>
  </si>
  <si>
    <t>Certificación de la emisora sobre el programa realizado.
Videos si aplica.</t>
  </si>
  <si>
    <t>Brindar capacitaciones a grupos de interés sobre participación ciudadana.</t>
  </si>
  <si>
    <t>Registro de asistentes.</t>
  </si>
  <si>
    <t>Secretaría de Gobierno
Secretaría de Desarrollo Social
Secretaría de la Mujer y Equidad de género.</t>
  </si>
  <si>
    <t>Implementar la estrategia de incentivos al servidor público relacionados con el proceso de Rendición de Cuentas de acuerdo con el decreto 392 de 2020</t>
  </si>
  <si>
    <t>Informe de implementación de la estrategia de incentivos en el componente de Rendición de Cuentas.</t>
  </si>
  <si>
    <t>Secretaría de la Función Pública.
Gerencia de Buen Gobierno</t>
  </si>
  <si>
    <t>Responder por escrito en el término de quince días hábiles a las preguntas de los ciudadanos formuladas en el marco del proceso de Rendición de Cuentas.</t>
  </si>
  <si>
    <t>Registro de comunicaciones enviadas.</t>
  </si>
  <si>
    <t>Entidades responsable del evento.
Secretaría de Planeación.</t>
  </si>
  <si>
    <t>Publicar las respuestas e inquietudes recibidas en los eventos de rendición de cuentas.</t>
  </si>
  <si>
    <t>Informe consolidado y publicado en la página Web.</t>
  </si>
  <si>
    <t>Realizar la encuesta de satisfacción de Rendiciónde Cuentas.</t>
  </si>
  <si>
    <t>Registro de encuestas realizadas.</t>
  </si>
  <si>
    <t>3.6</t>
  </si>
  <si>
    <t>Realizar la encuesta de satisfacción de Rendiciónde Cuentas de NNAJ</t>
  </si>
  <si>
    <t>3.7</t>
  </si>
  <si>
    <t>3.8</t>
  </si>
  <si>
    <t>Analizar el nivel de satisfacción, recomendaciones y sugerencias obtenidas en las encuestas realizadas en los eventos de Rendición de Cuentas.</t>
  </si>
  <si>
    <t>Informe de análisis y recomendaciones sobre el resultado de la Rendición de Cuentas.</t>
  </si>
  <si>
    <t>Secretaría de Planeación y Secretaria de Desarrollo e Inclusión Social</t>
  </si>
  <si>
    <t>Publicar los resultados de Rendición de Cuentas.</t>
  </si>
  <si>
    <t>Informe de Rendición de Cuentas publicado en página Web.</t>
  </si>
  <si>
    <t>Subcomponente 3.  Responsabilidad</t>
  </si>
  <si>
    <t>ABRIL</t>
  </si>
  <si>
    <t>MAYO</t>
  </si>
  <si>
    <t>JUNIO</t>
  </si>
  <si>
    <t>JULIO</t>
  </si>
  <si>
    <t>AGOSTO</t>
  </si>
  <si>
    <t>SEPTIEMBRE</t>
  </si>
  <si>
    <t>OCTUBRE</t>
  </si>
  <si>
    <t>NOVIEMBRE</t>
  </si>
  <si>
    <t>DICIEMBRE</t>
  </si>
  <si>
    <t>X</t>
  </si>
  <si>
    <t xml:space="preserve">MES EJECUCION </t>
  </si>
  <si>
    <t xml:space="preserve">Dos informes en la vigencia </t>
  </si>
  <si>
    <t xml:space="preserve">30 de abril de 2021
31 de diciembre de 2021 </t>
  </si>
  <si>
    <t>Fuente:  Adaptado de Curso Riesgo Operativo Universidad del Rosario por Dirección de Gestión y Desempeño Institucional de Función Pública,  2020.</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</si>
  <si>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</si>
  <si>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Secretarío de Gobierno</t>
  </si>
  <si>
    <t>UAEGRD- Secretaria de  Gobierno</t>
  </si>
  <si>
    <t>Director</t>
  </si>
  <si>
    <t>Gina Lorena Herrera Parra</t>
  </si>
  <si>
    <t>Reducir (mitigar)</t>
  </si>
  <si>
    <t>Con Registro</t>
  </si>
  <si>
    <t>Aleatoria</t>
  </si>
  <si>
    <t>Documentado</t>
  </si>
  <si>
    <t>Manual</t>
  </si>
  <si>
    <t>Realizar trimestralmente una revision aleatoria al seguimiento del proceso de entrega de ayuda humanitaria, al procedimiento, protocolos, formatos y actas de entrega.</t>
  </si>
  <si>
    <t>si</t>
  </si>
  <si>
    <t>Usuarios, productos y practicas , organizacionales</t>
  </si>
  <si>
    <t xml:space="preserve">Posibilidad de recibir cualquier dádiva o beneficio a nombre propio o de terceros, para desviar las entregas de ayuda humanitaria. </t>
  </si>
  <si>
    <t xml:space="preserve">El proceso de entrega de ayudas humantiarias a las comunidaddes se realiza con el concurso de muchos actores, que pese a estar plenamente identificados, pueden ignorar los controles previstos durante las entregas. </t>
  </si>
  <si>
    <t>Personas que solicitan entregas de ayudas humanitarias que no han seguido el protocolo con la alcaldía para la entrega de  las mismas</t>
  </si>
  <si>
    <t>Económico y Reputacional</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</si>
  <si>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</si>
  <si>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</si>
  <si>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Fortalecimiento Territorial</t>
  </si>
  <si>
    <t>Secretarío Jurídico</t>
  </si>
  <si>
    <t>Dirección de defensa Judicial y Extrajudicial</t>
  </si>
  <si>
    <t>Director de defensa Judicial y Extrajudicial</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</si>
  <si>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</si>
  <si>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Posibilidad de recibir cualquier dádiva o beneficio a nombre propio o de terceros, u omitir actuacions procesales, para favorecer a la contraparte.</t>
  </si>
  <si>
    <t>Inadecuada defensa de la entidad, por parte del apoderado judicial, por acción u omisión en cumplimiento de las facultades otorgadas, entre otras, dejando de solictar pruebas relevantes para el proceso.</t>
  </si>
  <si>
    <t xml:space="preserve">Sanciones judiciales,Disciplinarias, penales y fiscales. </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</si>
  <si>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</si>
  <si>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</si>
  <si>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Gestión Jurídica</t>
  </si>
  <si>
    <t>Secretrio Jurídico</t>
  </si>
  <si>
    <t>Dirección e contratación</t>
  </si>
  <si>
    <t>Director de Contratación</t>
  </si>
  <si>
    <t>Juan Carlos Gomez</t>
  </si>
  <si>
    <t>Continua</t>
  </si>
  <si>
    <t xml:space="preserve">La dirección de contratación realiza anualmente seguimiento a la liquidación de contratos y convenios que así lo tengan establecidos, para garantizar su debida finalización. Evidencia informe de liquidación de contratos y convenios. </t>
  </si>
  <si>
    <t>Despacho del Gobernador</t>
  </si>
  <si>
    <t>Oficina de control Interno</t>
  </si>
  <si>
    <t>Jefe Oficina Controlñ Interno</t>
  </si>
  <si>
    <t>Yoana Aguirre</t>
  </si>
  <si>
    <t>Sin Documentar</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</si>
  <si>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</si>
  <si>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</si>
  <si>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</si>
  <si>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Ejecucion y Administracion de procesos</t>
  </si>
  <si>
    <t xml:space="preserve">Posibilidad de recibir o solicitar cualquier dádiva a nombre propio o de terceros, para favorecer al contratista frente a la omsión o retraso en las obligaciones contractuales o poscontractuales. </t>
  </si>
  <si>
    <t>Omisión del supervisor o de los encargados del seguimiento de verificar las obligaciones en el contrato para el cumplimiento del objeto contractual y su alcance para darlos por recibidos y ordenar su pago.</t>
  </si>
  <si>
    <t>Reputacional</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</si>
  <si>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</si>
  <si>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</si>
  <si>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Jefe Oficina de Control Interno</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</si>
  <si>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</si>
  <si>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</si>
  <si>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realiza la actualización, publicación y socialización de los formatos del proceso de gestión contractual de acuerdo a los requerimientos de SECOP II y la normatividad legal vigente.</t>
  </si>
  <si>
    <t>La dirección de contratación genera circulares con lineamientos sobre el proceso contractual, según directrices del orden nacional o Departamental para garantizar procesos contractuales ajustados a la normatividad legal vigente.</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</si>
  <si>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</si>
  <si>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Posibilidad de recibir o solicitar cualquier dádiva a nombre propio o de un tercero, para favorecer a un proponente en la adjudicación de un contrato</t>
  </si>
  <si>
    <t>Elaboración de pliegos de condiciones por parte de los equipos estructuradores, con requisitos que favorezcan a un posible contratista u oferente.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</si>
  <si>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</si>
  <si>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Luis Armando Rojas Quevedo</t>
  </si>
  <si>
    <t>Dirección de Tesorería</t>
  </si>
  <si>
    <t>Técnico</t>
  </si>
  <si>
    <t>María Cristina Clavijo Vanegas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</si>
  <si>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</si>
  <si>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Ignorar la mejor tasa de interés ofrecida por las entidades bancarias</t>
  </si>
  <si>
    <t>Director Financiero de Tesorería</t>
  </si>
  <si>
    <t>Luis Armando Rojas Quecedo</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</si>
  <si>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</si>
  <si>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Fraude Interno</t>
  </si>
  <si>
    <t>Posibilidad de recibir cualquier dádiva o beneficio, a nombre propio o de terceros, para favorecer a una entidad bancaria con la apertura de cuentas o inversiones.</t>
  </si>
  <si>
    <t>Selección de las entidades bancarias sin tener presente la solidez, calificación y respaldo al momento de aperturar las cuentas.</t>
  </si>
  <si>
    <t>Direccionar la apertura de cuentas para ciertas entidades bancarias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</si>
  <si>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</si>
  <si>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</si>
  <si>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Gestión Financiera</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</si>
  <si>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</si>
  <si>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 xml:space="preserve">Liquidación manual de algunas destinaciones específicas del recaudo, generando descuidos prevenibles. </t>
  </si>
  <si>
    <t>Dumar Albeiro David Bonilla</t>
  </si>
  <si>
    <t>Oficina de Análisis Financiero</t>
  </si>
  <si>
    <t>Jefe Oficina de Análisis Financiero</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</si>
  <si>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</si>
  <si>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Posibilidad de recibir cualquier dádiva o beneficio, a nombre propio o de terceros, para que al distribuir el recaudo se haga una destinación específica diferente, con fines de favorecer otros sectores.</t>
  </si>
  <si>
    <t xml:space="preserve">Desvío por acción u omisión en la distribución especifica de los recursos, contrariando la normatividad vigente.  </t>
  </si>
  <si>
    <t>Distribución diferente del recaudo</t>
  </si>
  <si>
    <t>Diana Ramos</t>
  </si>
  <si>
    <t>Direccion de Inspección, Vigilancia y Control</t>
  </si>
  <si>
    <t xml:space="preserve">Director </t>
  </si>
  <si>
    <t>Jhon Morera</t>
  </si>
  <si>
    <t>Direccion de Desarrollos de Servicios</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</si>
  <si>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</si>
  <si>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No hay mecanismos de supervisión directa a la información brindada para la orientación del trámite al usuario.</t>
  </si>
  <si>
    <t>Javier Suarez</t>
  </si>
  <si>
    <t xml:space="preserve">Dirección de </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</si>
  <si>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</si>
  <si>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Posibilidad de solicitar cualquier dadiva o beneficio a nombre propio o de terceros por acelarar o dilatar el trámite en forma indebida en términos  de ley y derecho  de turno.</t>
  </si>
  <si>
    <t>Carencia de herramientas tecnológicas para el seguimiento, control y monitoreo de la gestión del  trámite.</t>
  </si>
  <si>
    <t>Entrega de información incompleta, incorrecta y no oportuna para la gestión del trámite.</t>
  </si>
  <si>
    <t>El proceso de Promoción del Desarrollo de Salud inicia con la identificación de las necesidades en materia de salud de la población Cundinamarquesa y finaliza en el control de los factores de riesgo y de la prestación de los servicios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</si>
  <si>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</si>
  <si>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Yoana Marcela Aguirre</t>
  </si>
  <si>
    <t>Contratista (Asesor)</t>
  </si>
  <si>
    <t>Mauricio Galeano</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</si>
  <si>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</si>
  <si>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Ausencia de actividades de socialización y apropiación del código de ética del auditor y estatuto de auditoría interna</t>
  </si>
  <si>
    <t>Falta de apropiación del código de ética del auditor</t>
  </si>
  <si>
    <t>Profesional Especializado (E)</t>
  </si>
  <si>
    <t>Jairo Sánchez</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</si>
  <si>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</si>
  <si>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Desconocimiento del estatuto de auditoría</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</si>
  <si>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</si>
  <si>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Posibilidad de recibir o solicitar cualquier dádiva para entregar resultados de evaluaciones independientes que no se ajusten  a la realidad del proceso o secretaría evaluadas.</t>
  </si>
  <si>
    <t>Debilidades en el seguimiento a la planeación y ejecución de auditorías</t>
  </si>
  <si>
    <t>Debilidades en el uso de herramientas definidas para orientar las actividades de auditoría</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</si>
  <si>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</si>
  <si>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</si>
  <si>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Evaluación y seguimiento</t>
  </si>
  <si>
    <t>Jonathan Ramirez</t>
  </si>
  <si>
    <t>S Planeación</t>
  </si>
  <si>
    <t>Contratista</t>
  </si>
  <si>
    <t>Pablo Mendoza</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</si>
  <si>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</si>
  <si>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</si>
  <si>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Posibilidad de recibir cualquier dádiva o beneficio a nombre propio o de terceros por la prestación del servicio de la asistencia técnica</t>
  </si>
  <si>
    <t>Desconocimiento por parte de los beneficiarios de los requisitos y características de las asistencias técnicas</t>
  </si>
  <si>
    <t xml:space="preserve">Solicitar pagos no reglamentados en beneficio propio o de un tercero durante la asistencia técnica  </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</si>
  <si>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</si>
  <si>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</si>
  <si>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Subdirector de Fiscalización</t>
  </si>
  <si>
    <t xml:space="preserve">Subdirección de Fiscalización </t>
  </si>
  <si>
    <t xml:space="preserve">Edgar Ricardo Lombo Bastidas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</si>
  <si>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</si>
  <si>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</si>
  <si>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Director de Rentas y Gestión Tributaria
Dirección de Ejecuciones Fiscales</t>
  </si>
  <si>
    <t>Dirección de Rentas y Gestión Tributaria
Dirección de Ejecuciones Fiscales</t>
  </si>
  <si>
    <t>Subdirecotr de atencion al contribuyente 
Director de ejecuciones fiscales</t>
  </si>
  <si>
    <t>Carlos Arturo Ballesteros 
Luis Augusto Ruiz</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</si>
  <si>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</si>
  <si>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Posibilidad de recibir cualquier dádiva o beneficio a nombre propio o de terceros para permitir la evasión de las obligaciones tributarias y de las sanciones o multas impuestas.</t>
  </si>
  <si>
    <t>Manipulación de la información</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</si>
  <si>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</si>
  <si>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</si>
  <si>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Gestión de los Ingresos</t>
  </si>
  <si>
    <t>Cristóbal Sierra Sierra</t>
  </si>
  <si>
    <t>Dirección de Atención al Usuario</t>
  </si>
  <si>
    <t>Profesional Universitario</t>
  </si>
  <si>
    <t>Emilse Bohórquez Bello</t>
  </si>
  <si>
    <t>Evitar</t>
  </si>
  <si>
    <t>Automático</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</si>
  <si>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</si>
  <si>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diaria</t>
  </si>
  <si>
    <t>Posibilidad de recibir cualquier dádiva o beneficio a nombre propio o de terceros para realizar la radicación y direccionamiento  de las comunicaciones externas recibidas, sin el cumplimiento de los requisitos establecidos para la recepción de las mismas.</t>
  </si>
  <si>
    <t>Manipulación de la documentación para dilatar o agilizar los trámites correspondientes.</t>
  </si>
  <si>
    <t>Omitir la verificación de requisitos y criterios establecidos en la actividad de radicación</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</si>
  <si>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</si>
  <si>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</si>
  <si>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Atención al Usuario</t>
  </si>
  <si>
    <t xml:space="preserve">Marcela Machado Acevedo </t>
  </si>
  <si>
    <t xml:space="preserve">Secretaria de Asuntos Internacionales </t>
  </si>
  <si>
    <t>Jefe de la Oficina de Asuntos Economicos Internacionales</t>
  </si>
  <si>
    <t xml:space="preserve">Alexander Garzon </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</si>
  <si>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</si>
  <si>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</si>
  <si>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 xml:space="preserve">Direccionamiento de la verificación de diagnósticos y criterios de potencialidad exportadora de las empresas. </t>
  </si>
  <si>
    <t xml:space="preserve">Interés de las empresas de acceder rápidamente, sin cumplimiento de criterios establecidos por la SAI a programas o acciones de internacionalización. </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</si>
  <si>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</si>
  <si>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</si>
  <si>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Gestión de Asuntos Internacionales</t>
  </si>
  <si>
    <t>Jonathan Ramirez Guerrero</t>
  </si>
  <si>
    <t>Dirección de Seguimiento y Evaluación</t>
  </si>
  <si>
    <t>Director Técnico</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</si>
  <si>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</si>
  <si>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</si>
  <si>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Posibilidad de recibir cualquier dádiva o beneficio a nombre propio o de terceros para omitir o alterar información en el proceso de rendición de cuentas.</t>
  </si>
  <si>
    <t>Manipulación de la información que se reporta para la rendición de cuentas.</t>
  </si>
  <si>
    <t>Realización de rendición de cuentas de forma sesgada</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</si>
  <si>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</si>
  <si>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</si>
  <si>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Jorge Alberto Godoy Lozano</t>
  </si>
  <si>
    <t>Dirección de Política Sectorial</t>
  </si>
  <si>
    <t>Director de Política Sectorial</t>
  </si>
  <si>
    <t>Oscar Eduardo Rocha</t>
  </si>
  <si>
    <t>El Director de Política Sectorial de la Secretaría de Transporte y Movilidad, emitirá certificación con periodicidad mensual donde se evidencie cumplimiento de los requisitos establecidos para los tramites que se adelantan en la dirección</t>
  </si>
  <si>
    <t>Alejandra Rodriguez Prieto</t>
  </si>
  <si>
    <t>Dirección de Servicios de la Movilidad</t>
  </si>
  <si>
    <t>Gerente  de sedes operativas en tránsito</t>
  </si>
  <si>
    <t>Alexander Ernesto Hortua Gonzalez</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</si>
  <si>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</si>
  <si>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gerente de sedes operativas en tránsito de la Secretaría de Transporte y Movilidad, mensualmente debe vigilar y validar la asignación de usuarios de consulta a través de los formatos para la administración de perfiles-utilización de software circulemos.</t>
  </si>
  <si>
    <t>Posibilidad de recibir cualquier dádiva o beneficio a nombre propio o de terceros para efectuar de manera irregular o agilizar, trámites, servicios administrativos y/o procesos por infracciones a las normas de tránsito.</t>
  </si>
  <si>
    <t>Manipulación indebida de la información de los tramites que presta la Secretaría de Transporte y Movilidad</t>
  </si>
  <si>
    <t>Manipulación indebida de las plataformas tecnológicas y sistemas de información.</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</si>
  <si>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</si>
  <si>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</si>
  <si>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Documentación</t>
  </si>
  <si>
    <t>Calificación</t>
  </si>
  <si>
    <t>Implementación</t>
  </si>
  <si>
    <t xml:space="preserve">Registro de Actualizaciones </t>
  </si>
  <si>
    <t>Numero de Riesgo en Aplicativo</t>
  </si>
  <si>
    <t>Fecha Compromiso</t>
  </si>
  <si>
    <t>Fecha Implementación</t>
  </si>
  <si>
    <t>Jefe del Área del Responsable</t>
  </si>
  <si>
    <t>Área del Responsable</t>
  </si>
  <si>
    <t>Cargo del Responsable</t>
  </si>
  <si>
    <t>Nombre del Responsable</t>
  </si>
  <si>
    <t xml:space="preserve">Plan de acción </t>
  </si>
  <si>
    <t>Tratamiento</t>
  </si>
  <si>
    <t>Zona de Riesgo Final</t>
  </si>
  <si>
    <t>%</t>
  </si>
  <si>
    <t>Impacto Residual Final</t>
  </si>
  <si>
    <t>Probabilidad Residual Final</t>
  </si>
  <si>
    <t>Probabilidad Residual</t>
  </si>
  <si>
    <t>Atributos</t>
  </si>
  <si>
    <t>Afectación</t>
  </si>
  <si>
    <t>Descripción del Control</t>
  </si>
  <si>
    <t>No. Control</t>
  </si>
  <si>
    <t>Zona de Riesgo Inherente</t>
  </si>
  <si>
    <t>Impacto 
Inherente</t>
  </si>
  <si>
    <t>Calificación Impacto</t>
  </si>
  <si>
    <t>Suma Afirmaciones</t>
  </si>
  <si>
    <t>Probabilidad Inherente</t>
  </si>
  <si>
    <t>Frecuencia con la cual se realiza la actividad</t>
  </si>
  <si>
    <t>Clasificación del Riesgo</t>
  </si>
  <si>
    <t>Descripción del Riesgo</t>
  </si>
  <si>
    <t>Causa Raíz</t>
  </si>
  <si>
    <t>Causa Inmediata</t>
  </si>
  <si>
    <t>Alcance</t>
  </si>
  <si>
    <t>Objetivo</t>
  </si>
  <si>
    <t xml:space="preserve">Referencia </t>
  </si>
  <si>
    <t>Plan de Acción</t>
  </si>
  <si>
    <t>Evaluación del riesgo - Nivel del riesgo residual</t>
  </si>
  <si>
    <t>Evaluación del riesgo - Valoración de los controles</t>
  </si>
  <si>
    <t>Análisis del riesgo inherente</t>
  </si>
  <si>
    <t>Identificación del riesgo</t>
  </si>
  <si>
    <t xml:space="preserve">Fecha de aprobación: </t>
  </si>
  <si>
    <t>Alcance:</t>
  </si>
  <si>
    <t>Objetivo:</t>
  </si>
  <si>
    <t>Proceso:</t>
  </si>
  <si>
    <t>Fecha de aprobación:  19/08/2021</t>
  </si>
  <si>
    <t>Versión: 09</t>
  </si>
  <si>
    <t>Código: E - PID - FR - 081</t>
  </si>
  <si>
    <t>PLANIFICACION DEL DESARROLLO INSTITUCIONAL</t>
  </si>
  <si>
    <t>#3835</t>
  </si>
  <si>
    <t>1 de enero de 2021</t>
  </si>
  <si>
    <t xml:space="preserve">Elaboración y adopción tres (3)  instrumentos archivísticos del programa de gestión documental:
a) Formato único de inventario documental -FUID
b) Hoja de control de prestamo de documentos 
c) modelo del sistema integrado de conservación
</t>
  </si>
  <si>
    <t>Licencia de funcionamiento para establecimientos educativos promovidos por particulares para prestar el servicio público educativo en los niveles de preescolar, básica y media</t>
  </si>
  <si>
    <t xml:space="preserve">Las solicitudes son radicadas en el Centro Integral de Atención al Usuario CIAU de manera presencial </t>
  </si>
  <si>
    <t xml:space="preserve">Habilitación de correo para la radicación de los documentos  </t>
  </si>
  <si>
    <t>Disminución en el tiempo de obtención de la licencia, disminución de los costos de desplazamiento para el usuario y gastos de papelería</t>
  </si>
  <si>
    <t xml:space="preserve">Tecnólogica </t>
  </si>
  <si>
    <t>Secretaría                     de                     Educación</t>
  </si>
  <si>
    <t xml:space="preserve">El pago actualmente se realiza en la sucursal bancaria de manera presencial </t>
  </si>
  <si>
    <t xml:space="preserve">Habilitar el pago electrónico a través de PSE  </t>
  </si>
  <si>
    <t>Dismución  de los costos de desplazamiento para el usuario</t>
  </si>
  <si>
    <t>Pago en linea por PSE</t>
  </si>
  <si>
    <t>El tiempo de obtención de licencia de funcionamiento es de 6 meses</t>
  </si>
  <si>
    <t>El tiempo de obtención de la licencia pasará de 6 meses a 3 meses</t>
  </si>
  <si>
    <t>Disminución en el tiempo de obtención de la licencia de funcionamiento</t>
  </si>
  <si>
    <t xml:space="preserve">Reducción del tiempo de respuesta o duración del trámite </t>
  </si>
  <si>
    <t>Registro o renovación de programas de las instituciones promovidas por particulares que ofrezcan el servicio educativo para el trabajo y el desarrollo humano</t>
  </si>
  <si>
    <t xml:space="preserve">Disminución de los costos de desplazamiento para el usuario Y Disminusión de los gastos de papeleria </t>
  </si>
  <si>
    <t>El tiempo de obtención del registro de programas es de 6 meses</t>
  </si>
  <si>
    <t>El tiempo de obtención del registro pasará de 6 meses a 4 meses</t>
  </si>
  <si>
    <t>Disminución en el tiempo de obtención del registro de programas</t>
  </si>
  <si>
    <t>Licencia de funcionamiento de instituciones educativas que ofrezcan programas de educación formal de adultos</t>
  </si>
  <si>
    <t>Disminución  de los costos de desplazamiento para el usuario</t>
  </si>
  <si>
    <t>El tiempo de obtención de licencia de funcionamiento es de 4 meses</t>
  </si>
  <si>
    <t>El tiempo de obtención de la licencia pasará de 4 meses a 3 meses</t>
  </si>
  <si>
    <t>Disminución en el tiempo de obtención de la licencia</t>
  </si>
  <si>
    <t>Licencia de funcionamiento para las instituciones promovidas por particulares que ofrezcan el servicio educativo para el trabajo y el desarrollo humano</t>
  </si>
  <si>
    <t>Disminución de los costos de desplazamiento para el usuario</t>
  </si>
  <si>
    <t>Clausura de un establecimiento educativo oficial o privado</t>
  </si>
  <si>
    <t>El tiempo de obtención de la resolución de cierre es de 30 días hábiles</t>
  </si>
  <si>
    <t>La obtención del acto administrativo de clausura de un establecimiento educativo pasa de 30 días hábiles a 15 días hábiles</t>
  </si>
  <si>
    <t>Disminución en el tiempo de obtención de la resolución de clausura de un establecimiento educativo</t>
  </si>
  <si>
    <t xml:space="preserve">Reducción del tiempo de respuesta o duración del trámite  </t>
  </si>
  <si>
    <t>Cambio de sede de un establecimiento educativo</t>
  </si>
  <si>
    <t>El tiempo de obtención de la resolución de cambio de sede es de 30 días hábiles</t>
  </si>
  <si>
    <t>La obtención del acto administrativo de autorización del cambio de sede  pasa de 30 días hábiles a 15 días hábiles</t>
  </si>
  <si>
    <t xml:space="preserve">Disminución en el tiempo de obtención de la resolución de cambio de sede </t>
  </si>
  <si>
    <t>Cambio de propietario de un establecimiento educativo</t>
  </si>
  <si>
    <t>El tiempo de obtención de la resolución de cambio de propietario es de 30 días hábiles</t>
  </si>
  <si>
    <t>La obtención del acto administrativo que autoriza el cambio de propietario pasa de 30 días hábiles a 15 días hábiles</t>
  </si>
  <si>
    <t>Disminución en el tiempo de obtención de la resolución de cierre</t>
  </si>
  <si>
    <t>Certificado de existencia y representación legal de las instituciones de educación para el trabajo y el desarrollo humano</t>
  </si>
  <si>
    <t xml:space="preserve">Habilitar el pago electrónico a traves de PSE  </t>
  </si>
  <si>
    <t>Reliquidación pensional para docentes oficiales</t>
  </si>
  <si>
    <t xml:space="preserve">Las solicitudes son radicadas de manera presencial en la Dirección de Personal Docente </t>
  </si>
  <si>
    <t>las solicitudes se pueden radicar por el Sistema de Atención al Ciudadano SAC 2.0</t>
  </si>
  <si>
    <t>Sustitución pensional para docentes oficiales</t>
  </si>
  <si>
    <t>Cesantías parciales para docentes oficiales</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</si>
  <si>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</si>
  <si>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</si>
  <si>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</si>
  <si>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</si>
  <si>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</si>
  <si>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</si>
  <si>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</si>
  <si>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</si>
  <si>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(3)  instrumentos archivísticos</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</si>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</sst>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240A]d&quot; de &quot;mmmm&quot; de &quot;yyyy;@"/>
    <numFmt numFmtId="165" formatCode="d/mm/yyyy;@"/>
    <numFmt numFmtId="166" formatCode="0.0%"/>
    <numFmt numFmtId="167" formatCode="0.000"/>
    <numFmt numFmtId="168" formatCode="_-* #,##0.000_-;\-* #,##0.000_-;_-* &quot;-&quot;??_-;_-@_-"/>
  </numFmts>
  <fonts count="73">
    <font>
      <sz val="11"/>
      <color theme="1"/>
      <name val="Calibri"/>
      <family val="2"/>
      <scheme val="minor"/>
    </font>
    <font>
      <sz val="12"/>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b/>
      <sz val="9"/>
      <color indexed="81"/>
      <name val="Tahoma"/>
      <family val="2"/>
    </font>
    <font>
      <sz val="9"/>
      <color indexed="81"/>
      <name val="Tahoma"/>
      <family val="2"/>
    </font>
    <font>
      <sz val="14"/>
      <color theme="1"/>
      <name val="Tahoma"/>
      <family val="2"/>
    </font>
    <font>
      <sz val="11"/>
      <name val="Calibri"/>
      <family val="2"/>
      <scheme val="minor"/>
    </font>
    <font>
      <sz val="12"/>
      <color rgb="FFFF0000"/>
      <name val="Arial"/>
      <family val="2"/>
    </font>
    <font>
      <b/>
      <sz val="16"/>
      <color theme="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theme="1"/>
      <name val="Tahoma"/>
      <family val="2"/>
    </font>
    <font>
      <sz val="12"/>
      <color theme="1"/>
      <name val="Tahoma"/>
      <family val="2"/>
    </font>
    <font>
      <b/>
      <sz val="14"/>
      <color theme="1"/>
      <name val="Calibri"/>
      <family val="2"/>
      <scheme val="minor"/>
    </font>
    <font>
      <b/>
      <sz val="12"/>
      <color indexed="59"/>
      <name val="SansSerif"/>
    </font>
    <font>
      <b/>
      <sz val="12"/>
      <color indexed="8"/>
      <name val="SansSerif"/>
    </font>
    <font>
      <sz val="10"/>
      <color indexed="8"/>
      <name val="SansSerif"/>
    </font>
    <font>
      <b/>
      <sz val="20"/>
      <color theme="1"/>
      <name val="Calibri"/>
      <family val="2"/>
      <scheme val="minor"/>
    </font>
    <font>
      <b/>
      <sz val="14"/>
      <name val="Arial"/>
      <family val="2"/>
    </font>
    <font>
      <sz val="14"/>
      <color rgb="FF000000"/>
      <name val="Arial"/>
      <family val="2"/>
    </font>
    <font>
      <b/>
      <sz val="14"/>
      <color rgb="FF000000"/>
      <name val="Calibri"/>
      <family val="2"/>
      <scheme val="minor"/>
    </font>
    <font>
      <b/>
      <sz val="14"/>
      <color rgb="FF000000"/>
      <name val="Arial"/>
      <family val="2"/>
    </font>
    <font>
      <b/>
      <sz val="12"/>
      <color rgb="FF000000"/>
      <name val="Arial"/>
      <family val="2"/>
    </font>
    <font>
      <sz val="12"/>
      <color indexed="8"/>
      <name val="Arial"/>
      <family val="2"/>
    </font>
    <font>
      <b/>
      <sz val="12"/>
      <name val="Arial"/>
      <family val="2"/>
    </font>
    <font>
      <i/>
      <sz val="12"/>
      <color rgb="FF4472C4"/>
      <name val="Calibri"/>
      <family val="2"/>
      <scheme val="minor"/>
    </font>
    <font>
      <i/>
      <sz val="11"/>
      <color rgb="FF4472C4"/>
      <name val="Calibri"/>
      <family val="2"/>
      <scheme val="minor"/>
    </font>
    <font>
      <b/>
      <sz val="16"/>
      <color rgb="FF000000"/>
      <name val="Calibri"/>
      <family val="2"/>
    </font>
    <font>
      <sz val="14"/>
      <color indexed="8"/>
      <name val="Arial"/>
      <family val="2"/>
    </font>
    <font>
      <b/>
      <sz val="14"/>
      <color theme="1"/>
      <name val="Arial"/>
      <family val="2"/>
    </font>
    <font>
      <sz val="11"/>
      <color rgb="FF000000"/>
      <name val="Calibri"/>
      <family val="2"/>
    </font>
    <font>
      <b/>
      <sz val="18"/>
      <color rgb="FF000000"/>
      <name val="Calibri"/>
      <family val="2"/>
    </font>
    <font>
      <sz val="18"/>
      <color theme="1"/>
      <name val="Calibri"/>
      <family val="2"/>
      <scheme val="minor"/>
    </font>
    <font>
      <b/>
      <sz val="14"/>
      <color rgb="FF000000"/>
      <name val="Calibri"/>
      <family val="2"/>
    </font>
    <font>
      <b/>
      <sz val="22"/>
      <color rgb="FF000000"/>
      <name val="Calibri"/>
      <family val="2"/>
    </font>
    <font>
      <b/>
      <sz val="20"/>
      <name val="Calibri"/>
      <family val="2"/>
    </font>
    <font>
      <b/>
      <sz val="14"/>
      <name val="Calibri"/>
      <family val="2"/>
    </font>
    <font>
      <b/>
      <sz val="16"/>
      <name val="Arial"/>
      <family val="2"/>
    </font>
    <font>
      <b/>
      <sz val="10"/>
      <name val="Arial"/>
      <family val="2"/>
    </font>
    <font>
      <b/>
      <sz val="10"/>
      <color rgb="FF000000"/>
      <name val="Arial"/>
      <family val="2"/>
    </font>
    <font>
      <sz val="10"/>
      <color theme="1"/>
      <name val="Arial"/>
      <family val="2"/>
    </font>
    <font>
      <sz val="11"/>
      <name val="Verdana"/>
      <family val="2"/>
    </font>
    <font>
      <sz val="14"/>
      <color rgb="FFFF0000"/>
      <name val="Arial"/>
      <family val="2"/>
    </font>
    <font>
      <b/>
      <sz val="16"/>
      <color theme="1"/>
      <name val="Tahoma"/>
      <family val="2"/>
    </font>
    <font>
      <sz val="11"/>
      <name val="Arial"/>
      <family val="2"/>
    </font>
    <font>
      <sz val="8"/>
      <name val="Calibri"/>
      <family val="2"/>
      <scheme val="minor"/>
    </font>
    <font>
      <sz val="11"/>
      <color theme="0"/>
      <name val="Calibri (Cuerpo)"/>
    </font>
    <font>
      <b/>
      <sz val="12"/>
      <name val="Calibri"/>
      <family val="2"/>
      <scheme val="minor"/>
    </font>
    <font>
      <sz val="12"/>
      <name val="Calibri"/>
      <family val="2"/>
      <scheme val="minor"/>
    </font>
    <font>
      <b/>
      <sz val="9"/>
      <color rgb="FF000000"/>
      <name val="Arial"/>
      <family val="2"/>
    </font>
    <font>
      <sz val="11"/>
      <color theme="1"/>
      <name val="Calibri"/>
      <family val="2"/>
      <scheme val="minor"/>
    </font>
    <font>
      <sz val="11"/>
      <color theme="1"/>
      <name val="Arial Narrow"/>
      <family val="2"/>
    </font>
    <font>
      <b/>
      <sz val="11"/>
      <color theme="1"/>
      <name val="Arial Narrow"/>
      <family val="2"/>
    </font>
    <font>
      <b/>
      <sz val="11"/>
      <color theme="9" tint="-0.249977111117893"/>
      <name val="Arial Narrow"/>
      <family val="2"/>
    </font>
    <font>
      <sz val="9"/>
      <color theme="1"/>
      <name val="Arial Narrow"/>
      <family val="2"/>
    </font>
    <font>
      <sz val="11"/>
      <name val="Arial Narrow"/>
      <family val="2"/>
    </font>
    <font>
      <b/>
      <sz val="11"/>
      <color theme="0"/>
      <name val="Arial Narrow"/>
      <family val="2"/>
    </font>
    <font>
      <b/>
      <sz val="10"/>
      <color theme="0"/>
      <name val="Arial Narrow"/>
      <family val="2"/>
    </font>
    <font>
      <b/>
      <sz val="14"/>
      <color theme="0"/>
      <name val="Arial Narrow"/>
      <family val="2"/>
    </font>
    <font>
      <sz val="11"/>
      <color theme="0"/>
      <name val="Arial Narrow"/>
      <family val="2"/>
    </font>
    <font>
      <sz val="12"/>
      <color theme="1"/>
      <name val="Arial Narrow"/>
      <family val="2"/>
    </font>
    <font>
      <b/>
      <sz val="9"/>
      <color theme="1"/>
      <name val="Arial Narrow"/>
      <family val="2"/>
    </font>
    <font>
      <sz val="14"/>
      <color theme="0"/>
      <name val="Arial Narrow"/>
      <family val="2"/>
    </font>
  </fonts>
  <fills count="23">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indexed="9"/>
        <bgColor indexed="64"/>
      </patternFill>
    </fill>
    <fill>
      <patternFill patternType="solid">
        <fgColor rgb="FFCCCCCC"/>
      </patternFill>
    </fill>
    <fill>
      <patternFill patternType="solid">
        <fgColor rgb="FFBDD7EE"/>
        <bgColor indexed="64"/>
      </patternFill>
    </fill>
    <fill>
      <patternFill patternType="solid">
        <fgColor rgb="FFFFFFFF"/>
        <bgColor indexed="64"/>
      </patternFill>
    </fill>
    <fill>
      <patternFill patternType="solid">
        <fgColor rgb="FFDDEBF7"/>
        <bgColor indexed="64"/>
      </patternFill>
    </fill>
    <fill>
      <patternFill patternType="solid">
        <fgColor theme="8" tint="0.79998168889431442"/>
        <bgColor indexed="64"/>
      </patternFill>
    </fill>
    <fill>
      <patternFill patternType="solid">
        <fgColor rgb="FFFFFFFF"/>
        <bgColor rgb="FFFFFFFF"/>
      </patternFill>
    </fill>
    <fill>
      <patternFill patternType="solid">
        <fgColor theme="0"/>
        <bgColor rgb="FFFFFFFF"/>
      </patternFill>
    </fill>
    <fill>
      <patternFill patternType="solid">
        <fgColor rgb="FF0070C0"/>
        <bgColor indexed="64"/>
      </patternFill>
    </fill>
    <fill>
      <patternFill patternType="solid">
        <fgColor theme="9" tint="0.59999389629810485"/>
        <bgColor indexed="64"/>
      </patternFill>
    </fill>
    <fill>
      <patternFill patternType="solid">
        <fgColor theme="4"/>
        <bgColor indexed="64"/>
      </patternFill>
    </fill>
  </fills>
  <borders count="100">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theme="4" tint="-0.24994659260841701"/>
      </left>
      <right/>
      <top/>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rgb="FF2F75B5"/>
      </left>
      <right/>
      <top/>
      <bottom/>
      <diagonal/>
    </border>
    <border>
      <left style="thick">
        <color theme="4"/>
      </left>
      <right style="medium">
        <color rgb="FF2F75B5"/>
      </right>
      <top style="medium">
        <color rgb="FF2F75B5"/>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theme="4"/>
      </right>
      <top style="medium">
        <color theme="4"/>
      </top>
      <bottom style="medium">
        <color theme="4"/>
      </bottom>
      <diagonal/>
    </border>
    <border>
      <left style="thick">
        <color theme="4"/>
      </left>
      <right style="medium">
        <color rgb="FF2F75B5"/>
      </right>
      <top/>
      <bottom/>
      <diagonal/>
    </border>
    <border>
      <left style="medium">
        <color rgb="FF2F75B5"/>
      </left>
      <right style="medium">
        <color rgb="FF2F75B5"/>
      </right>
      <top/>
      <bottom style="medium">
        <color rgb="FF2F75B5"/>
      </bottom>
      <diagonal/>
    </border>
    <border>
      <left style="thick">
        <color theme="4"/>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rgb="FF2F75B5"/>
      </left>
      <right/>
      <top style="thin">
        <color indexed="64"/>
      </top>
      <bottom/>
      <diagonal/>
    </border>
    <border>
      <left style="thin">
        <color indexed="64"/>
      </left>
      <right/>
      <top/>
      <bottom style="medium">
        <color rgb="FF2F75B5"/>
      </bottom>
      <diagonal/>
    </border>
    <border>
      <left style="medium">
        <color indexed="64"/>
      </left>
      <right style="medium">
        <color indexed="64"/>
      </right>
      <top style="medium">
        <color indexed="64"/>
      </top>
      <bottom style="medium">
        <color theme="4"/>
      </bottom>
      <diagonal/>
    </border>
    <border>
      <left style="medium">
        <color indexed="64"/>
      </left>
      <right style="medium">
        <color indexed="64"/>
      </right>
      <top style="medium">
        <color theme="4"/>
      </top>
      <bottom style="medium">
        <color indexed="64"/>
      </bottom>
      <diagonal/>
    </border>
    <border>
      <left/>
      <right style="medium">
        <color theme="4"/>
      </right>
      <top/>
      <bottom style="medium">
        <color theme="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rgb="FF000000"/>
      </bottom>
      <diagonal/>
    </border>
    <border>
      <left style="medium">
        <color rgb="FF2F75B5"/>
      </left>
      <right/>
      <top/>
      <bottom style="medium">
        <color rgb="FF2F75B5"/>
      </bottom>
      <diagonal/>
    </border>
    <border>
      <left style="medium">
        <color theme="4" tint="-0.249977111117893"/>
      </left>
      <right/>
      <top style="medium">
        <color theme="4" tint="-0.249977111117893"/>
      </top>
      <bottom style="medium">
        <color theme="4" tint="-0.249977111117893"/>
      </bottom>
      <diagonal/>
    </border>
    <border>
      <left style="medium">
        <color rgb="FF2F75B5"/>
      </left>
      <right/>
      <top style="medium">
        <color rgb="FF2F75B5"/>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thin">
        <color indexed="64"/>
      </left>
      <right style="medium">
        <color theme="4"/>
      </right>
      <top style="medium">
        <color theme="4"/>
      </top>
      <bottom/>
      <diagonal/>
    </border>
    <border>
      <left style="thin">
        <color indexed="64"/>
      </left>
      <right style="medium">
        <color theme="4"/>
      </right>
      <top/>
      <bottom/>
      <diagonal/>
    </border>
    <border>
      <left style="thin">
        <color indexed="64"/>
      </left>
      <right style="medium">
        <color theme="4"/>
      </right>
      <top/>
      <bottom style="medium">
        <color theme="4"/>
      </bottom>
      <diagonal/>
    </border>
    <border>
      <left style="thin">
        <color indexed="64"/>
      </left>
      <right/>
      <top/>
      <bottom style="medium">
        <color theme="4" tint="-0.249977111117893"/>
      </bottom>
      <diagonal/>
    </border>
    <border>
      <left/>
      <right/>
      <top/>
      <bottom style="medium">
        <color theme="4" tint="-0.249977111117893"/>
      </bottom>
      <diagonal/>
    </border>
    <border>
      <left/>
      <right style="medium">
        <color theme="4"/>
      </right>
      <top/>
      <bottom style="medium">
        <color theme="4" tint="-0.249977111117893"/>
      </bottom>
      <diagonal/>
    </border>
    <border>
      <left style="dashed">
        <color theme="9" tint="-0.24994659260841701"/>
      </left>
      <right/>
      <top/>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hair">
        <color theme="9"/>
      </left>
      <right style="hair">
        <color theme="9"/>
      </right>
      <top style="hair">
        <color theme="9"/>
      </top>
      <bottom style="hair">
        <color theme="9"/>
      </bottom>
      <diagonal/>
    </border>
    <border>
      <left style="dashed">
        <color theme="9" tint="-0.24994659260841701"/>
      </left>
      <right style="dashed">
        <color theme="9" tint="-0.24994659260841701"/>
      </right>
      <top/>
      <bottom style="dashed">
        <color theme="9" tint="-0.24994659260841701"/>
      </bottom>
      <diagonal/>
    </border>
    <border>
      <left style="thin">
        <color indexed="64"/>
      </left>
      <right style="dashed">
        <color theme="9" tint="-0.24994659260841701"/>
      </right>
      <top/>
      <bottom style="dashed">
        <color theme="9" tint="-0.24994659260841701"/>
      </bottom>
      <diagonal/>
    </border>
    <border>
      <left style="dashed">
        <color theme="9" tint="-0.24994659260841701"/>
      </left>
      <right style="thin">
        <color indexed="64"/>
      </right>
      <top/>
      <bottom style="dashed">
        <color theme="9" tint="-0.24994659260841701"/>
      </bottom>
      <diagonal/>
    </border>
    <border>
      <left style="thin">
        <color indexed="64"/>
      </left>
      <right style="dashed">
        <color theme="9" tint="-0.24994659260841701"/>
      </right>
      <top style="dashed">
        <color theme="9" tint="-0.24994659260841701"/>
      </top>
      <bottom/>
      <diagonal/>
    </border>
    <border>
      <left style="dashed">
        <color theme="9" tint="-0.24994659260841701"/>
      </left>
      <right style="thin">
        <color indexed="64"/>
      </right>
      <top style="dashed">
        <color theme="9" tint="-0.24994659260841701"/>
      </top>
      <bottom/>
      <diagonal/>
    </border>
  </borders>
  <cellStyleXfs count="8">
    <xf numFmtId="0" fontId="0" fillId="0" borderId="0"/>
    <xf numFmtId="0" fontId="3" fillId="0" borderId="0"/>
    <xf numFmtId="0" fontId="2" fillId="0" borderId="0"/>
    <xf numFmtId="0" fontId="2" fillId="0" borderId="0"/>
    <xf numFmtId="0" fontId="6" fillId="0" borderId="0"/>
    <xf numFmtId="0" fontId="20" fillId="0" borderId="0" applyNumberFormat="0" applyFill="0" applyBorder="0" applyAlignment="0" applyProtection="0"/>
    <xf numFmtId="43" fontId="60" fillId="0" borderId="0" applyFont="0" applyFill="0" applyBorder="0" applyAlignment="0" applyProtection="0"/>
    <xf numFmtId="9" fontId="60" fillId="0" borderId="0" applyFont="0" applyFill="0" applyBorder="0" applyAlignment="0" applyProtection="0"/>
  </cellStyleXfs>
  <cellXfs count="448">
    <xf numFmtId="0" fontId="0" fillId="0" borderId="0" xfId="0"/>
    <xf numFmtId="0" fontId="2" fillId="0" borderId="0" xfId="2"/>
    <xf numFmtId="0" fontId="2" fillId="0" borderId="0" xfId="2" applyBorder="1" applyAlignment="1"/>
    <xf numFmtId="0" fontId="2" fillId="0" borderId="1" xfId="2" applyBorder="1" applyAlignment="1"/>
    <xf numFmtId="0" fontId="10" fillId="0" borderId="2" xfId="0" applyFont="1" applyFill="1" applyBorder="1" applyAlignment="1" applyProtection="1">
      <alignment horizontal="left" vertical="center"/>
    </xf>
    <xf numFmtId="14" fontId="10" fillId="0" borderId="2" xfId="0" applyNumberFormat="1" applyFont="1" applyFill="1" applyBorder="1" applyAlignment="1" applyProtection="1">
      <alignment vertical="center"/>
    </xf>
    <xf numFmtId="0" fontId="10" fillId="0" borderId="2" xfId="0" applyFont="1" applyFill="1" applyBorder="1" applyAlignment="1" applyProtection="1">
      <alignment vertical="center"/>
    </xf>
    <xf numFmtId="0" fontId="2" fillId="0" borderId="2" xfId="2" applyBorder="1" applyAlignment="1"/>
    <xf numFmtId="0" fontId="2" fillId="0" borderId="0" xfId="2" applyFill="1"/>
    <xf numFmtId="0" fontId="2" fillId="0" borderId="0" xfId="2" applyFill="1" applyBorder="1" applyAlignment="1">
      <alignment horizontal="center" vertical="center" wrapText="1" shrinkToFit="1"/>
    </xf>
    <xf numFmtId="0" fontId="12" fillId="0" borderId="0" xfId="2" applyFont="1" applyFill="1" applyBorder="1" applyAlignment="1">
      <alignment wrapText="1"/>
    </xf>
    <xf numFmtId="0" fontId="2" fillId="0" borderId="0" xfId="2" applyBorder="1"/>
    <xf numFmtId="0" fontId="13" fillId="0" borderId="27" xfId="2" applyFont="1" applyFill="1" applyBorder="1" applyAlignment="1">
      <alignment horizontal="center" vertical="center" wrapText="1"/>
    </xf>
    <xf numFmtId="0" fontId="7" fillId="0" borderId="27" xfId="2" applyFont="1" applyFill="1" applyBorder="1" applyAlignment="1">
      <alignment horizontal="center" vertical="center" wrapText="1"/>
    </xf>
    <xf numFmtId="0" fontId="14" fillId="0" borderId="27" xfId="2" applyFont="1" applyFill="1" applyBorder="1" applyAlignment="1">
      <alignment horizontal="center" vertical="center" wrapText="1"/>
    </xf>
    <xf numFmtId="0" fontId="15" fillId="4" borderId="27" xfId="2" applyFont="1" applyFill="1" applyBorder="1" applyAlignment="1">
      <alignment horizontal="center"/>
    </xf>
    <xf numFmtId="0" fontId="15" fillId="4" borderId="27" xfId="2" applyFont="1" applyFill="1" applyBorder="1" applyAlignment="1">
      <alignment horizontal="center" wrapText="1"/>
    </xf>
    <xf numFmtId="164" fontId="7" fillId="0" borderId="27" xfId="2" applyNumberFormat="1" applyFont="1" applyFill="1" applyBorder="1" applyAlignment="1">
      <alignment horizontal="center" vertical="center"/>
    </xf>
    <xf numFmtId="164" fontId="7" fillId="0" borderId="27" xfId="2" applyNumberFormat="1" applyFont="1" applyFill="1" applyBorder="1" applyAlignment="1">
      <alignment horizontal="center" vertical="center" wrapText="1"/>
    </xf>
    <xf numFmtId="0" fontId="0" fillId="0" borderId="3" xfId="0" applyBorder="1"/>
    <xf numFmtId="0" fontId="0" fillId="0" borderId="0" xfId="0" applyBorder="1"/>
    <xf numFmtId="0" fontId="0" fillId="0" borderId="3" xfId="0" applyBorder="1" applyAlignment="1">
      <alignment wrapText="1"/>
    </xf>
    <xf numFmtId="0" fontId="0" fillId="0" borderId="6" xfId="0" applyFill="1" applyBorder="1"/>
    <xf numFmtId="0" fontId="11" fillId="7" borderId="0" xfId="0" applyFont="1" applyFill="1" applyAlignment="1"/>
    <xf numFmtId="0" fontId="19" fillId="8" borderId="0" xfId="0" applyFont="1" applyFill="1" applyAlignment="1">
      <alignment wrapText="1"/>
    </xf>
    <xf numFmtId="0" fontId="19" fillId="9" borderId="0" xfId="0" applyFont="1" applyFill="1" applyAlignment="1">
      <alignment wrapText="1"/>
    </xf>
    <xf numFmtId="0" fontId="11" fillId="10" borderId="0" xfId="5" applyFont="1" applyFill="1" applyAlignment="1">
      <alignment wrapText="1"/>
    </xf>
    <xf numFmtId="0" fontId="19" fillId="11" borderId="0" xfId="0" applyFont="1" applyFill="1" applyAlignment="1">
      <alignment wrapText="1"/>
    </xf>
    <xf numFmtId="0" fontId="11" fillId="8" borderId="0" xfId="5" applyFont="1" applyFill="1" applyAlignment="1">
      <alignment wrapText="1"/>
    </xf>
    <xf numFmtId="0" fontId="19" fillId="10" borderId="0" xfId="0" applyFont="1" applyFill="1" applyAlignment="1">
      <alignment wrapText="1"/>
    </xf>
    <xf numFmtId="0" fontId="11" fillId="11" borderId="0" xfId="5" applyFont="1" applyFill="1" applyAlignment="1">
      <alignment wrapText="1"/>
    </xf>
    <xf numFmtId="0" fontId="23" fillId="5" borderId="3" xfId="2" applyFont="1" applyFill="1" applyBorder="1" applyAlignment="1">
      <alignment vertical="center"/>
    </xf>
    <xf numFmtId="0" fontId="2" fillId="0" borderId="0" xfId="3"/>
    <xf numFmtId="0" fontId="21" fillId="4" borderId="0" xfId="0" applyFont="1" applyFill="1" applyAlignment="1" applyProtection="1">
      <alignment vertical="center"/>
      <protection locked="0"/>
    </xf>
    <xf numFmtId="0" fontId="35" fillId="0" borderId="0" xfId="0" applyFont="1" applyAlignment="1">
      <alignment vertical="center" wrapText="1"/>
    </xf>
    <xf numFmtId="0" fontId="36" fillId="0" borderId="0" xfId="0" applyFont="1" applyAlignment="1">
      <alignment vertical="center" wrapText="1"/>
    </xf>
    <xf numFmtId="0" fontId="21" fillId="0" borderId="50" xfId="0" applyFont="1" applyFill="1" applyBorder="1" applyAlignment="1" applyProtection="1">
      <alignment horizontal="left" vertical="center"/>
    </xf>
    <xf numFmtId="0" fontId="0" fillId="0" borderId="51" xfId="0" applyBorder="1"/>
    <xf numFmtId="0" fontId="21" fillId="0" borderId="52" xfId="0" applyFont="1" applyFill="1" applyBorder="1" applyAlignment="1" applyProtection="1">
      <alignment horizontal="left" vertical="center"/>
    </xf>
    <xf numFmtId="0" fontId="0" fillId="0" borderId="53" xfId="0" applyBorder="1"/>
    <xf numFmtId="14" fontId="21" fillId="0" borderId="11" xfId="0" applyNumberFormat="1" applyFont="1" applyFill="1" applyBorder="1" applyAlignment="1" applyProtection="1">
      <alignment vertical="center"/>
    </xf>
    <xf numFmtId="0" fontId="32" fillId="15" borderId="40" xfId="0" applyFont="1" applyFill="1" applyBorder="1" applyAlignment="1">
      <alignment horizontal="center" vertical="center"/>
    </xf>
    <xf numFmtId="0" fontId="32" fillId="15" borderId="40" xfId="0" applyFont="1" applyFill="1" applyBorder="1" applyAlignment="1">
      <alignment horizontal="center" vertical="center" wrapText="1"/>
    </xf>
    <xf numFmtId="0" fontId="39" fillId="0" borderId="40" xfId="0" applyFont="1" applyFill="1" applyBorder="1" applyAlignment="1">
      <alignment horizontal="center" vertical="center" wrapText="1"/>
    </xf>
    <xf numFmtId="165" fontId="14" fillId="0" borderId="40"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42" fillId="0" borderId="0" xfId="0" applyFont="1"/>
    <xf numFmtId="14" fontId="22" fillId="0" borderId="9" xfId="0" applyNumberFormat="1" applyFont="1" applyFill="1" applyBorder="1" applyAlignment="1" applyProtection="1">
      <alignment vertical="center"/>
    </xf>
    <xf numFmtId="0" fontId="43" fillId="4" borderId="40" xfId="0" applyFont="1" applyFill="1" applyBorder="1" applyAlignment="1">
      <alignment horizontal="center" vertical="center"/>
    </xf>
    <xf numFmtId="0" fontId="32" fillId="4" borderId="40" xfId="0" applyFont="1" applyFill="1" applyBorder="1" applyAlignment="1">
      <alignment horizontal="center" vertical="center" wrapText="1"/>
    </xf>
    <xf numFmtId="0" fontId="32" fillId="4" borderId="40" xfId="0" applyFont="1" applyFill="1" applyBorder="1" applyAlignment="1">
      <alignment horizontal="center" vertical="center"/>
    </xf>
    <xf numFmtId="0" fontId="0" fillId="4" borderId="0" xfId="0" applyFill="1"/>
    <xf numFmtId="0" fontId="29" fillId="4" borderId="40" xfId="0" applyFont="1" applyFill="1" applyBorder="1" applyAlignment="1">
      <alignment horizontal="center" vertical="center" wrapText="1"/>
    </xf>
    <xf numFmtId="0" fontId="7" fillId="4" borderId="40" xfId="0" applyFont="1" applyFill="1" applyBorder="1" applyAlignment="1">
      <alignment horizontal="center" vertical="center" wrapText="1"/>
    </xf>
    <xf numFmtId="14" fontId="29" fillId="4" borderId="40" xfId="0" applyNumberFormat="1"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40" xfId="0" applyFont="1" applyFill="1" applyBorder="1" applyAlignment="1">
      <alignment horizontal="center" vertical="center"/>
    </xf>
    <xf numFmtId="14" fontId="7" fillId="4" borderId="40" xfId="0" applyNumberFormat="1" applyFont="1" applyFill="1" applyBorder="1" applyAlignment="1">
      <alignment horizontal="center" vertical="center" wrapText="1"/>
    </xf>
    <xf numFmtId="14" fontId="29" fillId="4" borderId="40" xfId="0" applyNumberFormat="1" applyFont="1" applyFill="1" applyBorder="1" applyAlignment="1">
      <alignment horizontal="center" vertical="center"/>
    </xf>
    <xf numFmtId="0" fontId="11" fillId="0" borderId="0" xfId="0" applyFont="1"/>
    <xf numFmtId="0" fontId="28" fillId="15" borderId="29" xfId="0" applyFont="1" applyFill="1" applyBorder="1" applyAlignment="1">
      <alignment horizontal="center" vertical="center" wrapText="1"/>
    </xf>
    <xf numFmtId="0" fontId="28" fillId="15" borderId="29" xfId="0" applyFont="1" applyFill="1" applyBorder="1" applyAlignment="1">
      <alignment horizontal="center" vertical="center"/>
    </xf>
    <xf numFmtId="0" fontId="48" fillId="4" borderId="27" xfId="0" applyFont="1" applyFill="1" applyBorder="1" applyAlignment="1">
      <alignment horizontal="center" vertical="center" wrapText="1"/>
    </xf>
    <xf numFmtId="0" fontId="2" fillId="4" borderId="27" xfId="0" applyFont="1" applyFill="1" applyBorder="1" applyAlignment="1">
      <alignment horizontal="center" vertical="center" wrapText="1"/>
    </xf>
    <xf numFmtId="165" fontId="2" fillId="4" borderId="27" xfId="0" applyNumberFormat="1" applyFont="1" applyFill="1" applyBorder="1" applyAlignment="1">
      <alignment horizontal="center" vertical="center" wrapText="1"/>
    </xf>
    <xf numFmtId="0" fontId="11" fillId="0" borderId="0" xfId="0" applyFont="1" applyBorder="1"/>
    <xf numFmtId="0" fontId="49" fillId="4" borderId="27" xfId="0" applyFont="1" applyFill="1" applyBorder="1" applyAlignment="1">
      <alignment horizontal="center" vertical="center" wrapText="1"/>
    </xf>
    <xf numFmtId="0" fontId="49" fillId="15" borderId="27" xfId="0" applyFont="1" applyFill="1" applyBorder="1" applyAlignment="1">
      <alignment horizontal="center" vertical="center" wrapText="1"/>
    </xf>
    <xf numFmtId="0" fontId="50" fillId="15" borderId="27" xfId="0" applyFont="1" applyFill="1" applyBorder="1" applyAlignment="1">
      <alignment horizontal="center" vertical="center" wrapText="1"/>
    </xf>
    <xf numFmtId="0" fontId="51" fillId="0" borderId="0" xfId="0" applyFont="1"/>
    <xf numFmtId="0" fontId="51" fillId="0" borderId="0" xfId="0" applyFont="1" applyBorder="1"/>
    <xf numFmtId="0" fontId="2" fillId="0" borderId="31" xfId="2" applyBorder="1"/>
    <xf numFmtId="0" fontId="2" fillId="0" borderId="0" xfId="2" applyAlignment="1">
      <alignment wrapText="1"/>
    </xf>
    <xf numFmtId="0" fontId="23" fillId="0" borderId="0" xfId="2" applyFont="1" applyAlignment="1">
      <alignment vertical="center"/>
    </xf>
    <xf numFmtId="0" fontId="23" fillId="5" borderId="0" xfId="2" applyFont="1" applyFill="1" applyAlignment="1">
      <alignment vertical="center"/>
    </xf>
    <xf numFmtId="0" fontId="23" fillId="5" borderId="25" xfId="2" applyFont="1" applyFill="1" applyBorder="1" applyAlignment="1">
      <alignment vertical="center"/>
    </xf>
    <xf numFmtId="0" fontId="26" fillId="12" borderId="0" xfId="3" applyFont="1" applyFill="1" applyAlignment="1">
      <alignment horizontal="left" vertical="top" wrapText="1"/>
    </xf>
    <xf numFmtId="0" fontId="26" fillId="12" borderId="0" xfId="3" applyFont="1" applyFill="1" applyAlignment="1">
      <alignment horizontal="center" vertical="top" wrapText="1"/>
    </xf>
    <xf numFmtId="0" fontId="0" fillId="0" borderId="0" xfId="0" applyAlignment="1">
      <alignment wrapText="1"/>
    </xf>
    <xf numFmtId="0" fontId="7" fillId="0" borderId="40" xfId="0" applyFont="1" applyFill="1" applyBorder="1" applyAlignment="1">
      <alignment horizontal="left" vertical="center" wrapText="1"/>
    </xf>
    <xf numFmtId="0" fontId="7" fillId="0" borderId="40" xfId="0" applyFont="1" applyFill="1" applyBorder="1" applyAlignment="1">
      <alignment vertical="center" wrapText="1"/>
    </xf>
    <xf numFmtId="0" fontId="52" fillId="4" borderId="40" xfId="0" applyFont="1" applyFill="1" applyBorder="1" applyAlignment="1">
      <alignment horizontal="center" vertical="center" wrapText="1"/>
    </xf>
    <xf numFmtId="0" fontId="54" fillId="0" borderId="3" xfId="0" applyFont="1" applyBorder="1" applyAlignment="1">
      <alignment horizontal="center" vertical="center" wrapText="1"/>
    </xf>
    <xf numFmtId="165" fontId="14" fillId="4" borderId="40" xfId="0" applyNumberFormat="1" applyFont="1" applyFill="1" applyBorder="1" applyAlignment="1">
      <alignment horizontal="center" vertical="center" wrapText="1"/>
    </xf>
    <xf numFmtId="165" fontId="7" fillId="4" borderId="40" xfId="0" applyNumberFormat="1" applyFont="1" applyFill="1" applyBorder="1" applyAlignment="1">
      <alignment horizontal="center" vertical="center" wrapText="1"/>
    </xf>
    <xf numFmtId="0" fontId="50" fillId="4" borderId="27" xfId="0" applyFont="1" applyFill="1" applyBorder="1" applyAlignment="1">
      <alignment horizontal="center" vertical="center" wrapText="1"/>
    </xf>
    <xf numFmtId="165" fontId="50" fillId="4" borderId="27" xfId="0" applyNumberFormat="1" applyFont="1" applyFill="1" applyBorder="1" applyAlignment="1">
      <alignment horizontal="center" vertical="center" wrapText="1"/>
    </xf>
    <xf numFmtId="0" fontId="10" fillId="0" borderId="16" xfId="0" applyFont="1" applyBorder="1" applyAlignment="1">
      <alignment horizontal="left" vertical="center"/>
    </xf>
    <xf numFmtId="0" fontId="7" fillId="4" borderId="27" xfId="2" applyFont="1" applyFill="1" applyBorder="1" applyAlignment="1">
      <alignment horizontal="center" vertical="center" wrapText="1"/>
    </xf>
    <xf numFmtId="0" fontId="56" fillId="3" borderId="4" xfId="0" applyFont="1" applyFill="1" applyBorder="1" applyAlignment="1" applyProtection="1">
      <alignment horizontal="center" vertical="center" textRotation="90" wrapText="1"/>
      <protection locked="0"/>
    </xf>
    <xf numFmtId="0" fontId="0" fillId="4" borderId="0" xfId="0" applyFont="1" applyFill="1" applyAlignment="1">
      <alignment horizontal="center" vertical="center" wrapText="1"/>
    </xf>
    <xf numFmtId="0" fontId="1" fillId="0" borderId="0" xfId="0" applyFont="1"/>
    <xf numFmtId="0" fontId="1" fillId="0" borderId="0" xfId="0" applyFont="1" applyAlignment="1">
      <alignment wrapText="1"/>
    </xf>
    <xf numFmtId="0" fontId="0" fillId="0" borderId="0" xfId="0" applyFont="1"/>
    <xf numFmtId="0" fontId="57" fillId="0" borderId="62" xfId="0" applyFont="1" applyBorder="1" applyAlignment="1">
      <alignment horizontal="center" vertical="center" wrapText="1"/>
    </xf>
    <xf numFmtId="0" fontId="7" fillId="2" borderId="40" xfId="0" applyFont="1" applyFill="1" applyBorder="1" applyAlignment="1">
      <alignment horizontal="center" vertical="center" wrapText="1"/>
    </xf>
    <xf numFmtId="165" fontId="14" fillId="2" borderId="40" xfId="0" applyNumberFormat="1" applyFont="1" applyFill="1" applyBorder="1" applyAlignment="1">
      <alignment horizontal="center" vertical="center" wrapText="1"/>
    </xf>
    <xf numFmtId="0" fontId="39" fillId="2" borderId="40" xfId="0" applyFont="1" applyFill="1" applyBorder="1" applyAlignment="1">
      <alignment horizontal="center" vertical="center" wrapText="1"/>
    </xf>
    <xf numFmtId="0" fontId="7" fillId="2" borderId="40" xfId="0" applyFont="1" applyFill="1" applyBorder="1" applyAlignment="1">
      <alignment vertical="center" wrapText="1"/>
    </xf>
    <xf numFmtId="0" fontId="32" fillId="15" borderId="39" xfId="0" applyFont="1" applyFill="1" applyBorder="1" applyAlignment="1">
      <alignment horizontal="center" vertical="center" wrapText="1"/>
    </xf>
    <xf numFmtId="0" fontId="32" fillId="15" borderId="76" xfId="0" applyFont="1" applyFill="1" applyBorder="1" applyAlignment="1">
      <alignment horizontal="center" vertical="center" wrapText="1"/>
    </xf>
    <xf numFmtId="0" fontId="34" fillId="15" borderId="3" xfId="0" applyFont="1" applyFill="1" applyBorder="1" applyAlignment="1">
      <alignment vertical="center" wrapText="1"/>
    </xf>
    <xf numFmtId="0" fontId="59" fillId="15" borderId="78" xfId="0" applyFont="1" applyFill="1" applyBorder="1" applyAlignment="1">
      <alignment horizontal="center" vertical="center" textRotation="90" wrapText="1"/>
    </xf>
    <xf numFmtId="0" fontId="59" fillId="15" borderId="79" xfId="0" applyFont="1" applyFill="1" applyBorder="1" applyAlignment="1">
      <alignment horizontal="center" vertical="center" textRotation="90" wrapText="1"/>
    </xf>
    <xf numFmtId="0" fontId="54" fillId="4" borderId="5" xfId="0" applyFont="1" applyFill="1" applyBorder="1" applyAlignment="1">
      <alignment horizontal="center" vertical="center" wrapText="1"/>
    </xf>
    <xf numFmtId="165" fontId="48" fillId="0" borderId="41" xfId="0" applyNumberFormat="1" applyFont="1" applyBorder="1" applyAlignment="1">
      <alignment horizontal="center" vertical="center" wrapText="1"/>
    </xf>
    <xf numFmtId="0" fontId="21" fillId="4" borderId="3" xfId="0" applyFont="1" applyFill="1" applyBorder="1" applyAlignment="1" applyProtection="1">
      <alignment vertical="center"/>
    </xf>
    <xf numFmtId="0" fontId="54" fillId="0" borderId="5" xfId="0" applyFont="1" applyFill="1" applyBorder="1" applyAlignment="1">
      <alignment horizontal="center" vertical="center" wrapText="1"/>
    </xf>
    <xf numFmtId="0" fontId="54" fillId="0" borderId="3" xfId="0" applyFont="1" applyFill="1" applyBorder="1" applyAlignment="1">
      <alignment horizontal="center" vertical="center" wrapText="1"/>
    </xf>
    <xf numFmtId="164" fontId="7" fillId="20" borderId="27" xfId="2" applyNumberFormat="1" applyFont="1" applyFill="1" applyBorder="1" applyAlignment="1">
      <alignment horizontal="center" vertical="center"/>
    </xf>
    <xf numFmtId="164" fontId="7" fillId="4" borderId="27" xfId="2" applyNumberFormat="1" applyFont="1" applyFill="1" applyBorder="1" applyAlignment="1">
      <alignment horizontal="center" vertical="center"/>
    </xf>
    <xf numFmtId="0" fontId="61" fillId="0" borderId="0" xfId="0" applyFont="1" applyProtection="1">
      <protection locked="0"/>
    </xf>
    <xf numFmtId="0" fontId="61" fillId="0" borderId="0" xfId="0" applyFont="1" applyAlignment="1" applyProtection="1">
      <alignment horizontal="center"/>
      <protection locked="0"/>
    </xf>
    <xf numFmtId="0" fontId="61" fillId="0" borderId="0" xfId="0" applyFont="1" applyAlignment="1" applyProtection="1">
      <alignment wrapText="1"/>
      <protection locked="0"/>
    </xf>
    <xf numFmtId="0" fontId="61" fillId="0" borderId="0" xfId="0" applyFont="1" applyAlignment="1" applyProtection="1">
      <alignment horizontal="center" vertical="center"/>
      <protection locked="0"/>
    </xf>
    <xf numFmtId="0" fontId="61" fillId="0" borderId="0" xfId="0" applyFont="1" applyFill="1" applyAlignment="1" applyProtection="1">
      <alignment horizontal="center" vertical="center"/>
      <protection locked="0"/>
    </xf>
    <xf numFmtId="0" fontId="62" fillId="0" borderId="0" xfId="0" applyFont="1" applyAlignment="1" applyProtection="1">
      <alignment horizontal="left" vertical="center"/>
      <protection locked="0"/>
    </xf>
    <xf numFmtId="0" fontId="61" fillId="0" borderId="0" xfId="0" applyFont="1" applyFill="1" applyProtection="1">
      <protection locked="0"/>
    </xf>
    <xf numFmtId="0" fontId="61" fillId="0" borderId="86" xfId="0" applyFont="1" applyBorder="1" applyAlignment="1" applyProtection="1">
      <alignment vertical="center"/>
      <protection locked="0"/>
    </xf>
    <xf numFmtId="0" fontId="61" fillId="0" borderId="90" xfId="0" applyFont="1" applyFill="1" applyBorder="1" applyAlignment="1" applyProtection="1">
      <alignment horizontal="center" vertical="center"/>
      <protection locked="0"/>
    </xf>
    <xf numFmtId="0" fontId="61" fillId="0" borderId="91" xfId="0" applyFont="1" applyBorder="1" applyAlignment="1" applyProtection="1">
      <alignment vertical="center"/>
      <protection locked="0"/>
    </xf>
    <xf numFmtId="0" fontId="61" fillId="4" borderId="0" xfId="0" applyFont="1" applyFill="1" applyProtection="1">
      <protection locked="0"/>
    </xf>
    <xf numFmtId="0" fontId="61" fillId="0" borderId="92" xfId="0" applyFont="1" applyBorder="1" applyAlignment="1" applyProtection="1">
      <alignment horizontal="center" vertical="center"/>
      <protection locked="0"/>
    </xf>
    <xf numFmtId="14" fontId="61" fillId="0" borderId="92" xfId="0" applyNumberFormat="1" applyFont="1" applyBorder="1" applyAlignment="1" applyProtection="1">
      <alignment horizontal="center" vertical="center"/>
      <protection locked="0"/>
    </xf>
    <xf numFmtId="0" fontId="61" fillId="0" borderId="92" xfId="0" applyFont="1" applyBorder="1" applyAlignment="1" applyProtection="1">
      <alignment horizontal="center" vertical="center" wrapText="1"/>
      <protection locked="0"/>
    </xf>
    <xf numFmtId="0" fontId="62" fillId="0" borderId="92" xfId="0" applyFont="1" applyBorder="1" applyAlignment="1" applyProtection="1">
      <alignment horizontal="center" vertical="center" textRotation="90"/>
      <protection hidden="1"/>
    </xf>
    <xf numFmtId="0" fontId="62" fillId="0" borderId="92" xfId="0" applyFont="1" applyFill="1" applyBorder="1" applyAlignment="1" applyProtection="1">
      <alignment horizontal="center" vertical="center" textRotation="90" wrapText="1"/>
      <protection hidden="1"/>
    </xf>
    <xf numFmtId="166" fontId="61" fillId="0" borderId="92" xfId="7" applyNumberFormat="1" applyFont="1" applyBorder="1" applyAlignment="1" applyProtection="1">
      <alignment horizontal="center" vertical="center"/>
      <protection hidden="1"/>
    </xf>
    <xf numFmtId="0" fontId="61" fillId="0" borderId="92" xfId="0" applyFont="1" applyBorder="1" applyAlignment="1" applyProtection="1">
      <alignment horizontal="center" vertical="center" textRotation="90"/>
      <protection locked="0"/>
    </xf>
    <xf numFmtId="9" fontId="61" fillId="0" borderId="92" xfId="0" applyNumberFormat="1" applyFont="1" applyBorder="1" applyAlignment="1" applyProtection="1">
      <alignment horizontal="center" vertical="center"/>
      <protection hidden="1"/>
    </xf>
    <xf numFmtId="0" fontId="61" fillId="0" borderId="92" xfId="0" applyFont="1" applyBorder="1" applyAlignment="1" applyProtection="1">
      <alignment horizontal="center" vertical="center"/>
      <protection hidden="1"/>
    </xf>
    <xf numFmtId="0" fontId="64" fillId="0" borderId="92" xfId="0" applyFont="1" applyBorder="1" applyAlignment="1" applyProtection="1">
      <alignment horizontal="justify" vertical="center" wrapText="1"/>
      <protection locked="0"/>
    </xf>
    <xf numFmtId="0" fontId="61" fillId="0" borderId="92" xfId="0" applyFont="1" applyFill="1" applyBorder="1" applyAlignment="1" applyProtection="1">
      <alignment horizontal="center" vertical="center" wrapText="1"/>
      <protection locked="0"/>
    </xf>
    <xf numFmtId="14" fontId="61" fillId="0" borderId="92" xfId="0" applyNumberFormat="1" applyFont="1" applyBorder="1" applyAlignment="1" applyProtection="1">
      <alignment horizontal="center" vertical="center" wrapText="1"/>
      <protection locked="0"/>
    </xf>
    <xf numFmtId="0" fontId="61" fillId="0" borderId="94" xfId="0" applyFont="1" applyFill="1" applyBorder="1" applyAlignment="1" applyProtection="1">
      <alignment horizontal="justify" vertical="center" wrapText="1"/>
      <protection locked="0"/>
    </xf>
    <xf numFmtId="0" fontId="62" fillId="0" borderId="93" xfId="0" applyFont="1" applyBorder="1" applyAlignment="1" applyProtection="1">
      <alignment horizontal="center" vertical="center"/>
      <protection hidden="1"/>
    </xf>
    <xf numFmtId="9" fontId="61" fillId="0" borderId="93" xfId="0" applyNumberFormat="1" applyFont="1" applyBorder="1" applyAlignment="1" applyProtection="1">
      <alignment horizontal="center" vertical="center" wrapText="1"/>
      <protection hidden="1"/>
    </xf>
    <xf numFmtId="0" fontId="62" fillId="0" borderId="93" xfId="0" applyFont="1" applyFill="1" applyBorder="1" applyAlignment="1" applyProtection="1">
      <alignment horizontal="center" vertical="center" wrapText="1"/>
      <protection hidden="1"/>
    </xf>
    <xf numFmtId="2" fontId="61" fillId="0" borderId="93" xfId="0" applyNumberFormat="1" applyFont="1" applyBorder="1" applyAlignment="1" applyProtection="1">
      <alignment horizontal="center" vertical="center" wrapText="1"/>
      <protection locked="0"/>
    </xf>
    <xf numFmtId="9" fontId="61" fillId="0" borderId="93" xfId="0" applyNumberFormat="1" applyFont="1" applyBorder="1" applyAlignment="1" applyProtection="1">
      <alignment horizontal="center" vertical="center" wrapText="1"/>
      <protection locked="0"/>
    </xf>
    <xf numFmtId="0" fontId="61" fillId="0" borderId="93" xfId="0" applyFont="1" applyBorder="1" applyAlignment="1" applyProtection="1">
      <alignment horizontal="center" vertical="center"/>
      <protection locked="0"/>
    </xf>
    <xf numFmtId="0" fontId="61" fillId="0" borderId="93" xfId="0" applyFont="1" applyBorder="1" applyAlignment="1" applyProtection="1">
      <alignment horizontal="center" vertical="center" wrapText="1"/>
      <protection locked="0"/>
    </xf>
    <xf numFmtId="0" fontId="65" fillId="0" borderId="93" xfId="0" applyFont="1" applyBorder="1" applyAlignment="1" applyProtection="1">
      <alignment horizontal="center" vertical="center" wrapText="1"/>
      <protection locked="0"/>
    </xf>
    <xf numFmtId="0" fontId="61" fillId="0" borderId="93" xfId="0" applyFont="1" applyFill="1" applyBorder="1" applyAlignment="1" applyProtection="1">
      <alignment horizontal="center" vertical="center" wrapText="1"/>
      <protection locked="0"/>
    </xf>
    <xf numFmtId="0" fontId="61" fillId="0" borderId="92" xfId="0" applyFont="1" applyBorder="1" applyAlignment="1" applyProtection="1">
      <alignment horizontal="justify" vertical="center" wrapText="1"/>
      <protection hidden="1"/>
    </xf>
    <xf numFmtId="43" fontId="61" fillId="0" borderId="93" xfId="6" applyFont="1" applyBorder="1" applyAlignment="1" applyProtection="1">
      <alignment horizontal="center" vertical="center" wrapText="1"/>
      <protection locked="0"/>
    </xf>
    <xf numFmtId="0" fontId="61" fillId="0" borderId="91" xfId="0" applyFont="1" applyBorder="1" applyAlignment="1" applyProtection="1">
      <alignment horizontal="center" vertical="center" wrapText="1"/>
      <protection locked="0"/>
    </xf>
    <xf numFmtId="0" fontId="61" fillId="0" borderId="93" xfId="0" applyFont="1" applyBorder="1" applyAlignment="1" applyProtection="1">
      <alignment horizontal="center" vertical="center" textRotation="90"/>
      <protection locked="0"/>
    </xf>
    <xf numFmtId="9" fontId="61" fillId="0" borderId="93" xfId="0" applyNumberFormat="1" applyFont="1" applyBorder="1" applyAlignment="1" applyProtection="1">
      <alignment horizontal="center" vertical="center"/>
      <protection hidden="1"/>
    </xf>
    <xf numFmtId="14" fontId="64" fillId="0" borderId="92" xfId="0" applyNumberFormat="1" applyFont="1" applyBorder="1" applyAlignment="1" applyProtection="1">
      <alignment horizontal="center" vertical="center" wrapText="1"/>
      <protection locked="0"/>
    </xf>
    <xf numFmtId="0" fontId="64" fillId="0" borderId="92" xfId="0" applyFont="1" applyBorder="1" applyAlignment="1" applyProtection="1">
      <alignment horizontal="center" vertical="center" wrapText="1"/>
      <protection locked="0"/>
    </xf>
    <xf numFmtId="0" fontId="64" fillId="0" borderId="92" xfId="0" applyFont="1" applyBorder="1" applyAlignment="1" applyProtection="1">
      <alignment horizontal="justify" vertical="center"/>
      <protection locked="0"/>
    </xf>
    <xf numFmtId="167" fontId="61" fillId="0" borderId="93" xfId="0" applyNumberFormat="1" applyFont="1" applyBorder="1" applyAlignment="1" applyProtection="1">
      <alignment horizontal="right" vertical="center" wrapText="1"/>
      <protection locked="0"/>
    </xf>
    <xf numFmtId="0" fontId="61" fillId="0" borderId="95" xfId="0" applyFont="1" applyBorder="1" applyAlignment="1" applyProtection="1">
      <alignment horizontal="center" vertical="center" wrapText="1"/>
      <protection locked="0"/>
    </xf>
    <xf numFmtId="0" fontId="61" fillId="0" borderId="0" xfId="0" applyFont="1" applyAlignment="1" applyProtection="1">
      <alignment vertical="center"/>
      <protection locked="0"/>
    </xf>
    <xf numFmtId="0" fontId="61" fillId="4" borderId="0" xfId="0" applyFont="1" applyFill="1" applyAlignment="1" applyProtection="1">
      <alignment vertical="center"/>
      <protection locked="0"/>
    </xf>
    <xf numFmtId="0" fontId="66" fillId="21" borderId="0" xfId="0" applyFont="1" applyFill="1" applyAlignment="1" applyProtection="1">
      <alignment horizontal="center" vertical="center"/>
      <protection locked="0"/>
    </xf>
    <xf numFmtId="0" fontId="66" fillId="4" borderId="0" xfId="0" applyFont="1" applyFill="1" applyAlignment="1" applyProtection="1">
      <alignment horizontal="center" vertical="center"/>
      <protection locked="0"/>
    </xf>
    <xf numFmtId="0" fontId="66" fillId="22" borderId="92" xfId="0" applyFont="1" applyFill="1" applyBorder="1" applyAlignment="1" applyProtection="1">
      <alignment horizontal="center" vertical="center" textRotation="90"/>
      <protection locked="0"/>
    </xf>
    <xf numFmtId="0" fontId="66" fillId="22" borderId="92" xfId="0" applyFont="1" applyFill="1" applyBorder="1" applyAlignment="1" applyProtection="1">
      <alignment horizontal="center" vertical="center" textRotation="90"/>
      <protection hidden="1"/>
    </xf>
    <xf numFmtId="0" fontId="69" fillId="0" borderId="0" xfId="0" applyFont="1" applyProtection="1">
      <protection locked="0"/>
    </xf>
    <xf numFmtId="0" fontId="69" fillId="4" borderId="0" xfId="0" applyFont="1" applyFill="1" applyProtection="1">
      <protection locked="0"/>
    </xf>
    <xf numFmtId="0" fontId="66" fillId="22" borderId="88" xfId="0" applyFont="1" applyFill="1" applyBorder="1" applyAlignment="1" applyProtection="1">
      <alignment horizontal="center" vertical="center" wrapText="1"/>
      <protection locked="0"/>
    </xf>
    <xf numFmtId="0" fontId="70" fillId="0" borderId="0" xfId="0" applyFont="1" applyProtection="1">
      <protection locked="0"/>
    </xf>
    <xf numFmtId="0" fontId="70" fillId="4" borderId="0" xfId="0" applyFont="1" applyFill="1" applyProtection="1">
      <protection locked="0"/>
    </xf>
    <xf numFmtId="0" fontId="70" fillId="4" borderId="0" xfId="0" applyFont="1" applyFill="1" applyAlignment="1" applyProtection="1">
      <alignment wrapText="1"/>
      <protection locked="0"/>
    </xf>
    <xf numFmtId="0" fontId="71" fillId="4" borderId="87" xfId="0" applyFont="1" applyFill="1" applyBorder="1" applyAlignment="1" applyProtection="1">
      <alignment horizontal="center" vertical="center" wrapText="1"/>
      <protection locked="0"/>
    </xf>
    <xf numFmtId="0" fontId="71" fillId="4" borderId="88" xfId="0" applyFont="1" applyFill="1" applyBorder="1" applyAlignment="1" applyProtection="1">
      <alignment horizontal="center" vertical="center" wrapText="1"/>
      <protection locked="0"/>
    </xf>
    <xf numFmtId="0" fontId="69" fillId="4" borderId="0" xfId="0" applyFont="1" applyFill="1" applyAlignment="1" applyProtection="1">
      <alignment horizontal="center"/>
      <protection locked="0"/>
    </xf>
    <xf numFmtId="0" fontId="69" fillId="4" borderId="0" xfId="0" applyFont="1" applyFill="1" applyAlignment="1" applyProtection="1">
      <alignment wrapText="1"/>
      <protection locked="0"/>
    </xf>
    <xf numFmtId="0" fontId="61" fillId="4" borderId="0" xfId="0" applyFont="1" applyFill="1" applyAlignment="1" applyProtection="1">
      <alignment horizontal="center"/>
      <protection locked="0"/>
    </xf>
    <xf numFmtId="0" fontId="61" fillId="4" borderId="0" xfId="0" applyFont="1" applyFill="1" applyAlignment="1" applyProtection="1">
      <alignment wrapText="1"/>
      <protection locked="0"/>
    </xf>
    <xf numFmtId="0" fontId="61" fillId="4" borderId="0" xfId="0" applyFont="1" applyFill="1" applyAlignment="1" applyProtection="1">
      <alignment horizontal="center" vertical="center"/>
      <protection locked="0"/>
    </xf>
    <xf numFmtId="0" fontId="61" fillId="4" borderId="0" xfId="0" applyFont="1" applyFill="1" applyAlignment="1" applyProtection="1">
      <alignment horizontal="left" vertical="center"/>
      <protection locked="0"/>
    </xf>
    <xf numFmtId="0" fontId="0" fillId="4" borderId="0" xfId="0" applyFill="1" applyBorder="1" applyAlignment="1" applyProtection="1">
      <protection locked="0"/>
    </xf>
    <xf numFmtId="0" fontId="0" fillId="0" borderId="3" xfId="0" applyBorder="1" applyProtection="1">
      <protection locked="0"/>
    </xf>
    <xf numFmtId="0" fontId="61" fillId="0" borderId="93" xfId="0" applyFont="1" applyBorder="1" applyAlignment="1" applyProtection="1">
      <alignment horizontal="center" vertical="center" textRotation="90" wrapText="1"/>
      <protection locked="0"/>
    </xf>
    <xf numFmtId="0" fontId="58" fillId="4" borderId="2" xfId="0" applyNumberFormat="1" applyFont="1" applyFill="1" applyBorder="1" applyAlignment="1" applyProtection="1">
      <alignment horizontal="left" vertical="center" wrapText="1"/>
    </xf>
    <xf numFmtId="14" fontId="1" fillId="4" borderId="2" xfId="0" applyNumberFormat="1" applyFont="1" applyFill="1" applyBorder="1" applyAlignment="1" applyProtection="1">
      <alignment horizontal="center" vertical="center" wrapText="1"/>
    </xf>
    <xf numFmtId="0" fontId="1" fillId="4" borderId="2" xfId="0" applyFont="1" applyFill="1" applyBorder="1"/>
    <xf numFmtId="14" fontId="58" fillId="4" borderId="2" xfId="0" applyNumberFormat="1" applyFont="1" applyFill="1" applyBorder="1" applyAlignment="1" applyProtection="1">
      <alignment horizontal="left" vertical="center" wrapText="1"/>
    </xf>
    <xf numFmtId="0" fontId="58" fillId="4" borderId="2" xfId="0" applyFont="1" applyFill="1" applyBorder="1" applyAlignment="1">
      <alignment horizontal="left" vertical="center" wrapText="1"/>
    </xf>
    <xf numFmtId="0" fontId="58" fillId="4" borderId="2" xfId="0" applyNumberFormat="1" applyFont="1" applyFill="1" applyBorder="1" applyAlignment="1" applyProtection="1">
      <alignment horizontal="center" vertical="center" wrapText="1"/>
    </xf>
    <xf numFmtId="0" fontId="15" fillId="4" borderId="27" xfId="2" applyFont="1" applyFill="1" applyBorder="1" applyAlignment="1">
      <alignment horizontal="center"/>
    </xf>
    <xf numFmtId="0" fontId="2" fillId="0" borderId="0" xfId="2" applyFill="1" applyBorder="1" applyAlignment="1">
      <alignment horizontal="center" vertical="center"/>
    </xf>
    <xf numFmtId="0" fontId="5" fillId="6" borderId="28" xfId="2" applyFont="1" applyFill="1" applyBorder="1" applyAlignment="1">
      <alignment horizontal="center" vertical="center" wrapText="1"/>
    </xf>
    <xf numFmtId="0" fontId="5" fillId="6" borderId="29" xfId="2" applyFont="1" applyFill="1" applyBorder="1" applyAlignment="1">
      <alignment horizontal="center" vertical="center" wrapText="1"/>
    </xf>
    <xf numFmtId="0" fontId="5" fillId="6" borderId="27" xfId="2" applyFont="1" applyFill="1" applyBorder="1" applyAlignment="1">
      <alignment horizontal="center" vertical="center" wrapText="1"/>
    </xf>
    <xf numFmtId="0" fontId="18" fillId="6" borderId="27" xfId="2" applyFont="1" applyFill="1" applyBorder="1" applyAlignment="1">
      <alignment horizontal="center" vertical="center" wrapText="1"/>
    </xf>
    <xf numFmtId="0" fontId="5" fillId="6" borderId="30" xfId="2" applyFont="1" applyFill="1" applyBorder="1" applyAlignment="1">
      <alignment horizontal="center" vertical="center" wrapText="1"/>
    </xf>
    <xf numFmtId="0" fontId="13" fillId="0" borderId="28" xfId="2" applyFont="1" applyFill="1" applyBorder="1" applyAlignment="1">
      <alignment horizontal="center" vertical="center" wrapText="1"/>
    </xf>
    <xf numFmtId="0" fontId="13" fillId="0" borderId="29" xfId="2" applyFont="1" applyFill="1" applyBorder="1" applyAlignment="1">
      <alignment horizontal="center" vertical="center" wrapText="1"/>
    </xf>
    <xf numFmtId="0" fontId="7" fillId="4" borderId="28" xfId="2" applyFont="1" applyFill="1" applyBorder="1" applyAlignment="1">
      <alignment horizontal="center" vertical="center" wrapText="1"/>
    </xf>
    <xf numFmtId="0" fontId="7" fillId="4" borderId="29" xfId="2" applyFont="1" applyFill="1" applyBorder="1" applyAlignment="1">
      <alignment horizontal="center" vertical="center" wrapText="1"/>
    </xf>
    <xf numFmtId="164" fontId="7" fillId="4" borderId="28" xfId="2" applyNumberFormat="1" applyFont="1" applyFill="1" applyBorder="1" applyAlignment="1">
      <alignment horizontal="center" vertical="center" wrapText="1"/>
    </xf>
    <xf numFmtId="164" fontId="7" fillId="4" borderId="29" xfId="2" applyNumberFormat="1" applyFont="1" applyFill="1" applyBorder="1" applyAlignment="1">
      <alignment horizontal="center" vertical="center" wrapText="1"/>
    </xf>
    <xf numFmtId="0" fontId="16" fillId="4" borderId="9"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0" fontId="16" fillId="4" borderId="14" xfId="0" applyFont="1" applyFill="1" applyBorder="1" applyAlignment="1" applyProtection="1">
      <alignment horizontal="center" vertical="center"/>
    </xf>
    <xf numFmtId="0" fontId="16" fillId="4" borderId="15" xfId="0" applyFont="1" applyFill="1" applyBorder="1" applyAlignment="1" applyProtection="1">
      <alignment horizontal="center" vertical="center"/>
    </xf>
    <xf numFmtId="0" fontId="17" fillId="4" borderId="16" xfId="2" applyFont="1" applyFill="1" applyBorder="1" applyAlignment="1">
      <alignment horizontal="center" vertical="center" wrapText="1"/>
    </xf>
    <xf numFmtId="0" fontId="17" fillId="4" borderId="17" xfId="2" applyFont="1" applyFill="1" applyBorder="1" applyAlignment="1">
      <alignment horizontal="center" vertical="center" wrapText="1"/>
    </xf>
    <xf numFmtId="0" fontId="17" fillId="4" borderId="18" xfId="2" applyFont="1" applyFill="1" applyBorder="1" applyAlignment="1">
      <alignment horizontal="center" vertical="center" wrapText="1"/>
    </xf>
    <xf numFmtId="0" fontId="17" fillId="5" borderId="19" xfId="2" applyFont="1" applyFill="1" applyBorder="1" applyAlignment="1">
      <alignment horizontal="center" vertical="center"/>
    </xf>
    <xf numFmtId="0" fontId="17" fillId="5" borderId="20" xfId="2" applyFont="1" applyFill="1" applyBorder="1" applyAlignment="1">
      <alignment horizontal="center" vertical="center"/>
    </xf>
    <xf numFmtId="0" fontId="17" fillId="5" borderId="21" xfId="2" applyFont="1" applyFill="1" applyBorder="1" applyAlignment="1">
      <alignment horizontal="center" vertical="center"/>
    </xf>
    <xf numFmtId="9" fontId="61" fillId="0" borderId="93" xfId="0" applyNumberFormat="1" applyFont="1" applyBorder="1" applyAlignment="1" applyProtection="1">
      <alignment horizontal="center" vertical="center" wrapText="1"/>
      <protection locked="0"/>
    </xf>
    <xf numFmtId="9" fontId="61" fillId="0" borderId="91" xfId="0" applyNumberFormat="1" applyFont="1" applyBorder="1" applyAlignment="1" applyProtection="1">
      <alignment horizontal="center" vertical="center" wrapText="1"/>
      <protection locked="0"/>
    </xf>
    <xf numFmtId="2" fontId="61" fillId="0" borderId="93" xfId="0" applyNumberFormat="1" applyFont="1" applyBorder="1" applyAlignment="1" applyProtection="1">
      <alignment horizontal="center" vertical="center" wrapText="1"/>
      <protection locked="0"/>
    </xf>
    <xf numFmtId="2" fontId="61" fillId="0" borderId="91" xfId="0" applyNumberFormat="1" applyFont="1" applyBorder="1" applyAlignment="1" applyProtection="1">
      <alignment horizontal="center" vertical="center" wrapText="1"/>
      <protection locked="0"/>
    </xf>
    <xf numFmtId="2" fontId="61" fillId="0" borderId="95" xfId="0" applyNumberFormat="1" applyFont="1" applyBorder="1" applyAlignment="1" applyProtection="1">
      <alignment horizontal="center" vertical="center" wrapText="1"/>
      <protection locked="0"/>
    </xf>
    <xf numFmtId="0" fontId="62" fillId="0" borderId="93" xfId="0" applyFont="1" applyFill="1" applyBorder="1" applyAlignment="1" applyProtection="1">
      <alignment horizontal="center" vertical="center" wrapText="1"/>
      <protection hidden="1"/>
    </xf>
    <xf numFmtId="0" fontId="62" fillId="0" borderId="91" xfId="0" applyFont="1" applyFill="1" applyBorder="1" applyAlignment="1" applyProtection="1">
      <alignment horizontal="center" vertical="center" wrapText="1"/>
      <protection hidden="1"/>
    </xf>
    <xf numFmtId="9" fontId="61" fillId="0" borderId="95" xfId="0" applyNumberFormat="1" applyFont="1" applyBorder="1" applyAlignment="1" applyProtection="1">
      <alignment horizontal="center" vertical="center" wrapText="1"/>
      <protection locked="0"/>
    </xf>
    <xf numFmtId="0" fontId="62" fillId="0" borderId="93" xfId="0" applyFont="1" applyBorder="1" applyAlignment="1" applyProtection="1">
      <alignment horizontal="center" vertical="center"/>
      <protection hidden="1"/>
    </xf>
    <xf numFmtId="0" fontId="62" fillId="0" borderId="91" xfId="0" applyFont="1" applyBorder="1" applyAlignment="1" applyProtection="1">
      <alignment horizontal="center" vertical="center"/>
      <protection hidden="1"/>
    </xf>
    <xf numFmtId="0" fontId="61" fillId="0" borderId="93" xfId="0" applyFont="1" applyBorder="1" applyAlignment="1" applyProtection="1">
      <alignment horizontal="center" vertical="center"/>
      <protection locked="0"/>
    </xf>
    <xf numFmtId="0" fontId="61" fillId="0" borderId="91" xfId="0" applyFont="1" applyBorder="1" applyAlignment="1" applyProtection="1">
      <alignment horizontal="center" vertical="center"/>
      <protection locked="0"/>
    </xf>
    <xf numFmtId="0" fontId="61" fillId="0" borderId="93" xfId="0" applyFont="1" applyFill="1" applyBorder="1" applyAlignment="1" applyProtection="1">
      <alignment horizontal="center" vertical="center" wrapText="1"/>
      <protection locked="0"/>
    </xf>
    <xf numFmtId="0" fontId="61" fillId="0" borderId="91" xfId="0" applyFont="1" applyFill="1" applyBorder="1" applyAlignment="1" applyProtection="1">
      <alignment horizontal="center" vertical="center" wrapText="1"/>
      <protection locked="0"/>
    </xf>
    <xf numFmtId="0" fontId="61" fillId="0" borderId="93" xfId="0" applyFont="1" applyBorder="1" applyAlignment="1" applyProtection="1">
      <alignment horizontal="center" vertical="center" wrapText="1"/>
      <protection locked="0"/>
    </xf>
    <xf numFmtId="0" fontId="61" fillId="0" borderId="91" xfId="0" applyFont="1" applyBorder="1" applyAlignment="1" applyProtection="1">
      <alignment horizontal="center" vertical="center" wrapText="1"/>
      <protection locked="0"/>
    </xf>
    <xf numFmtId="0" fontId="65" fillId="0" borderId="93" xfId="0" applyFont="1" applyBorder="1" applyAlignment="1" applyProtection="1">
      <alignment horizontal="center" vertical="center" wrapText="1"/>
      <protection locked="0"/>
    </xf>
    <xf numFmtId="0" fontId="65" fillId="0" borderId="91" xfId="0" applyFont="1" applyBorder="1" applyAlignment="1" applyProtection="1">
      <alignment horizontal="center" vertical="center" wrapText="1"/>
      <protection locked="0"/>
    </xf>
    <xf numFmtId="0" fontId="62" fillId="0" borderId="95" xfId="0" applyFont="1" applyFill="1" applyBorder="1" applyAlignment="1" applyProtection="1">
      <alignment horizontal="center" vertical="center" wrapText="1"/>
      <protection hidden="1"/>
    </xf>
    <xf numFmtId="9" fontId="61" fillId="0" borderId="93" xfId="0" applyNumberFormat="1" applyFont="1" applyBorder="1" applyAlignment="1" applyProtection="1">
      <alignment horizontal="center" vertical="center" wrapText="1"/>
      <protection hidden="1"/>
    </xf>
    <xf numFmtId="9" fontId="61" fillId="0" borderId="91" xfId="0" applyNumberFormat="1" applyFont="1" applyBorder="1" applyAlignment="1" applyProtection="1">
      <alignment horizontal="center" vertical="center" wrapText="1"/>
      <protection hidden="1"/>
    </xf>
    <xf numFmtId="9" fontId="61" fillId="0" borderId="95" xfId="0" applyNumberFormat="1" applyFont="1" applyBorder="1" applyAlignment="1" applyProtection="1">
      <alignment horizontal="center" vertical="center" wrapText="1"/>
      <protection hidden="1"/>
    </xf>
    <xf numFmtId="0" fontId="68" fillId="22" borderId="89" xfId="0" applyFont="1" applyFill="1" applyBorder="1" applyAlignment="1" applyProtection="1">
      <alignment horizontal="left" vertical="center"/>
      <protection locked="0"/>
    </xf>
    <xf numFmtId="0" fontId="68" fillId="22" borderId="88" xfId="0" applyFont="1" applyFill="1" applyBorder="1" applyAlignment="1" applyProtection="1">
      <alignment horizontal="left" vertical="center"/>
      <protection locked="0"/>
    </xf>
    <xf numFmtId="0" fontId="68" fillId="22" borderId="87" xfId="0" applyFont="1" applyFill="1" applyBorder="1" applyAlignment="1" applyProtection="1">
      <alignment horizontal="left" vertical="center"/>
      <protection locked="0"/>
    </xf>
    <xf numFmtId="43" fontId="61" fillId="0" borderId="93" xfId="6" applyFont="1" applyBorder="1" applyAlignment="1" applyProtection="1">
      <alignment horizontal="center" vertical="center" wrapText="1"/>
      <protection locked="0"/>
    </xf>
    <xf numFmtId="43" fontId="61" fillId="0" borderId="91" xfId="6" applyFont="1" applyBorder="1" applyAlignment="1" applyProtection="1">
      <alignment horizontal="center" vertical="center" wrapText="1"/>
      <protection locked="0"/>
    </xf>
    <xf numFmtId="43" fontId="61" fillId="0" borderId="95" xfId="6" applyFont="1" applyBorder="1" applyAlignment="1" applyProtection="1">
      <alignment horizontal="center" vertical="center" wrapText="1"/>
      <protection locked="0"/>
    </xf>
    <xf numFmtId="0" fontId="61" fillId="0" borderId="95" xfId="0" applyFont="1" applyFill="1" applyBorder="1" applyAlignment="1" applyProtection="1">
      <alignment horizontal="center" vertical="center" wrapText="1"/>
      <protection locked="0"/>
    </xf>
    <xf numFmtId="0" fontId="61" fillId="0" borderId="95" xfId="0" applyFont="1" applyBorder="1" applyAlignment="1" applyProtection="1">
      <alignment horizontal="center" vertical="center" wrapText="1"/>
      <protection locked="0"/>
    </xf>
    <xf numFmtId="0" fontId="65" fillId="0" borderId="95" xfId="0" applyFont="1" applyBorder="1" applyAlignment="1" applyProtection="1">
      <alignment horizontal="center" vertical="center" wrapText="1"/>
      <protection locked="0"/>
    </xf>
    <xf numFmtId="0" fontId="61" fillId="0" borderId="95" xfId="0" applyFont="1" applyBorder="1" applyAlignment="1" applyProtection="1">
      <alignment horizontal="center" vertical="center"/>
      <protection locked="0"/>
    </xf>
    <xf numFmtId="167" fontId="61" fillId="0" borderId="93" xfId="0" applyNumberFormat="1" applyFont="1" applyBorder="1" applyAlignment="1" applyProtection="1">
      <alignment horizontal="right" vertical="center" wrapText="1"/>
      <protection locked="0"/>
    </xf>
    <xf numFmtId="167" fontId="61" fillId="0" borderId="91" xfId="0" applyNumberFormat="1" applyFont="1" applyBorder="1" applyAlignment="1" applyProtection="1">
      <alignment horizontal="right" vertical="center" wrapText="1"/>
      <protection locked="0"/>
    </xf>
    <xf numFmtId="0" fontId="61" fillId="0" borderId="89" xfId="0" applyFont="1" applyBorder="1" applyAlignment="1" applyProtection="1">
      <alignment horizontal="left" vertical="center" wrapText="1"/>
      <protection locked="0"/>
    </xf>
    <xf numFmtId="0" fontId="61" fillId="0" borderId="88" xfId="0" applyFont="1" applyBorder="1" applyAlignment="1" applyProtection="1">
      <alignment horizontal="left" vertical="center" wrapText="1"/>
      <protection locked="0"/>
    </xf>
    <xf numFmtId="0" fontId="61" fillId="0" borderId="87" xfId="0" applyFont="1" applyBorder="1" applyAlignment="1" applyProtection="1">
      <alignment horizontal="left" vertical="center" wrapText="1"/>
      <protection locked="0"/>
    </xf>
    <xf numFmtId="0" fontId="56" fillId="3" borderId="10" xfId="0" applyFont="1" applyFill="1" applyBorder="1" applyAlignment="1" applyProtection="1">
      <alignment horizontal="center" vertical="center" wrapText="1"/>
      <protection locked="0"/>
    </xf>
    <xf numFmtId="0" fontId="56" fillId="3" borderId="24" xfId="0" applyFont="1" applyFill="1" applyBorder="1" applyAlignment="1" applyProtection="1">
      <alignment horizontal="center" vertical="center" wrapText="1"/>
      <protection locked="0"/>
    </xf>
    <xf numFmtId="0" fontId="56" fillId="3" borderId="25" xfId="0" applyFont="1" applyFill="1" applyBorder="1" applyAlignment="1" applyProtection="1">
      <alignment horizontal="center" vertical="center" wrapText="1"/>
      <protection locked="0"/>
    </xf>
    <xf numFmtId="0" fontId="66" fillId="22" borderId="93" xfId="0" applyFont="1" applyFill="1" applyBorder="1" applyAlignment="1" applyProtection="1">
      <alignment horizontal="center" vertical="center" textRotation="90" wrapText="1"/>
      <protection hidden="1"/>
    </xf>
    <xf numFmtId="0" fontId="66" fillId="22" borderId="95" xfId="0" applyFont="1" applyFill="1" applyBorder="1" applyAlignment="1" applyProtection="1">
      <alignment horizontal="center" vertical="center" textRotation="90" wrapText="1"/>
      <protection hidden="1"/>
    </xf>
    <xf numFmtId="0" fontId="66" fillId="22" borderId="93" xfId="0" applyFont="1" applyFill="1" applyBorder="1" applyAlignment="1" applyProtection="1">
      <alignment horizontal="center" vertical="center" wrapText="1"/>
      <protection locked="0"/>
    </xf>
    <xf numFmtId="0" fontId="66" fillId="22" borderId="95" xfId="0" applyFont="1" applyFill="1" applyBorder="1" applyAlignment="1" applyProtection="1">
      <alignment horizontal="center" vertical="center" wrapText="1"/>
      <protection locked="0"/>
    </xf>
    <xf numFmtId="0" fontId="67" fillId="22" borderId="93" xfId="0" applyFont="1" applyFill="1" applyBorder="1" applyAlignment="1" applyProtection="1">
      <alignment horizontal="center" vertical="center" wrapText="1"/>
      <protection locked="0"/>
    </xf>
    <xf numFmtId="0" fontId="67" fillId="22" borderId="95" xfId="0" applyFont="1" applyFill="1" applyBorder="1" applyAlignment="1" applyProtection="1">
      <alignment horizontal="center" vertical="center" wrapText="1"/>
      <protection locked="0"/>
    </xf>
    <xf numFmtId="0" fontId="67" fillId="22" borderId="92" xfId="0" applyFont="1" applyFill="1" applyBorder="1" applyAlignment="1" applyProtection="1">
      <alignment horizontal="center" vertical="center" wrapText="1"/>
      <protection locked="0"/>
    </xf>
    <xf numFmtId="0" fontId="66" fillId="22" borderId="93" xfId="0" applyFont="1" applyFill="1" applyBorder="1" applyAlignment="1" applyProtection="1">
      <alignment horizontal="center" vertical="center" textRotation="90" wrapText="1"/>
      <protection locked="0"/>
    </xf>
    <xf numFmtId="0" fontId="66" fillId="22" borderId="95" xfId="0" applyFont="1" applyFill="1" applyBorder="1" applyAlignment="1" applyProtection="1">
      <alignment horizontal="center" vertical="center" textRotation="90" wrapText="1"/>
      <protection locked="0"/>
    </xf>
    <xf numFmtId="0" fontId="66" fillId="22" borderId="89" xfId="0" applyFont="1" applyFill="1" applyBorder="1" applyAlignment="1" applyProtection="1">
      <alignment horizontal="center" vertical="center"/>
      <protection locked="0"/>
    </xf>
    <xf numFmtId="0" fontId="66" fillId="22" borderId="88" xfId="0" applyFont="1" applyFill="1" applyBorder="1" applyAlignment="1" applyProtection="1">
      <alignment horizontal="center" vertical="center"/>
      <protection locked="0"/>
    </xf>
    <xf numFmtId="0" fontId="66" fillId="22" borderId="87" xfId="0" applyFont="1" applyFill="1" applyBorder="1" applyAlignment="1" applyProtection="1">
      <alignment horizontal="center" vertical="center"/>
      <protection locked="0"/>
    </xf>
    <xf numFmtId="0" fontId="68" fillId="22" borderId="93" xfId="0" applyFont="1" applyFill="1" applyBorder="1" applyAlignment="1" applyProtection="1">
      <alignment horizontal="center" vertical="center" textRotation="90"/>
      <protection locked="0"/>
    </xf>
    <xf numFmtId="0" fontId="68" fillId="22" borderId="95" xfId="0" applyFont="1" applyFill="1" applyBorder="1" applyAlignment="1" applyProtection="1">
      <alignment horizontal="center" vertical="center" textRotation="90"/>
      <protection locked="0"/>
    </xf>
    <xf numFmtId="0" fontId="66" fillId="22" borderId="93" xfId="0" applyFont="1" applyFill="1" applyBorder="1" applyAlignment="1" applyProtection="1">
      <alignment horizontal="center" vertical="center"/>
      <protection locked="0"/>
    </xf>
    <xf numFmtId="0" fontId="66" fillId="22" borderId="95" xfId="0" applyFont="1" applyFill="1" applyBorder="1" applyAlignment="1" applyProtection="1">
      <alignment horizontal="center" vertical="center"/>
      <protection locked="0"/>
    </xf>
    <xf numFmtId="0" fontId="66" fillId="22" borderId="93" xfId="0" applyFont="1" applyFill="1" applyBorder="1" applyAlignment="1" applyProtection="1">
      <alignment horizontal="center" vertical="center" wrapText="1"/>
      <protection hidden="1"/>
    </xf>
    <xf numFmtId="0" fontId="66" fillId="22" borderId="95" xfId="0" applyFont="1" applyFill="1" applyBorder="1" applyAlignment="1" applyProtection="1">
      <alignment horizontal="center" vertical="center" wrapText="1"/>
      <protection hidden="1"/>
    </xf>
    <xf numFmtId="0" fontId="66" fillId="22" borderId="99" xfId="0" applyFont="1" applyFill="1" applyBorder="1" applyAlignment="1" applyProtection="1">
      <alignment horizontal="center" vertical="center"/>
      <protection hidden="1"/>
    </xf>
    <xf numFmtId="0" fontId="66" fillId="22" borderId="97" xfId="0" applyFont="1" applyFill="1" applyBorder="1" applyAlignment="1" applyProtection="1">
      <alignment horizontal="center" vertical="center"/>
      <protection hidden="1"/>
    </xf>
    <xf numFmtId="0" fontId="66" fillId="22" borderId="92" xfId="0" applyFont="1" applyFill="1" applyBorder="1" applyAlignment="1" applyProtection="1">
      <alignment horizontal="center" vertical="center" wrapText="1"/>
      <protection locked="0"/>
    </xf>
    <xf numFmtId="0" fontId="66" fillId="22" borderId="98" xfId="0" applyFont="1" applyFill="1" applyBorder="1" applyAlignment="1" applyProtection="1">
      <alignment horizontal="center" vertical="center" wrapText="1"/>
      <protection locked="0"/>
    </xf>
    <xf numFmtId="0" fontId="66" fillId="22" borderId="96" xfId="0" applyFont="1" applyFill="1" applyBorder="1" applyAlignment="1" applyProtection="1">
      <alignment horizontal="center" vertical="center" wrapText="1"/>
      <protection locked="0"/>
    </xf>
    <xf numFmtId="0" fontId="67" fillId="22" borderId="93" xfId="0" applyFont="1" applyFill="1" applyBorder="1" applyAlignment="1">
      <alignment horizontal="center" vertical="center" wrapText="1"/>
    </xf>
    <xf numFmtId="0" fontId="67" fillId="22" borderId="95" xfId="0" applyFont="1" applyFill="1" applyBorder="1" applyAlignment="1">
      <alignment horizontal="center" vertical="center" wrapText="1"/>
    </xf>
    <xf numFmtId="0" fontId="72" fillId="4" borderId="89" xfId="0" applyFont="1" applyFill="1" applyBorder="1" applyAlignment="1" applyProtection="1">
      <alignment horizontal="left" vertical="center"/>
      <protection locked="0"/>
    </xf>
    <xf numFmtId="0" fontId="72" fillId="4" borderId="88" xfId="0" applyFont="1" applyFill="1" applyBorder="1" applyAlignment="1" applyProtection="1">
      <alignment horizontal="left" vertical="center"/>
      <protection locked="0"/>
    </xf>
    <xf numFmtId="0" fontId="72" fillId="4" borderId="87" xfId="0" applyFont="1" applyFill="1" applyBorder="1" applyAlignment="1" applyProtection="1">
      <alignment horizontal="left" vertical="center"/>
      <protection locked="0"/>
    </xf>
    <xf numFmtId="0" fontId="69" fillId="4" borderId="0" xfId="0" applyFont="1" applyFill="1" applyBorder="1" applyAlignment="1" applyProtection="1">
      <alignment horizontal="left" vertical="center"/>
      <protection locked="0"/>
    </xf>
    <xf numFmtId="0" fontId="0" fillId="0" borderId="3" xfId="0" applyBorder="1" applyAlignment="1" applyProtection="1">
      <alignment horizontal="center"/>
      <protection locked="0"/>
    </xf>
    <xf numFmtId="0" fontId="72" fillId="4" borderId="89" xfId="0" applyFont="1" applyFill="1" applyBorder="1" applyAlignment="1" applyProtection="1">
      <alignment horizontal="left" vertical="center" wrapText="1"/>
      <protection locked="0"/>
    </xf>
    <xf numFmtId="0" fontId="72" fillId="4" borderId="88" xfId="0" applyFont="1" applyFill="1" applyBorder="1" applyAlignment="1" applyProtection="1">
      <alignment horizontal="left" vertical="center" wrapText="1"/>
      <protection locked="0"/>
    </xf>
    <xf numFmtId="0" fontId="72" fillId="4" borderId="87" xfId="0" applyFont="1" applyFill="1" applyBorder="1" applyAlignment="1" applyProtection="1">
      <alignment horizontal="left" vertical="center" wrapText="1"/>
      <protection locked="0"/>
    </xf>
    <xf numFmtId="9" fontId="61" fillId="0" borderId="93" xfId="0" applyNumberFormat="1" applyFont="1" applyBorder="1" applyAlignment="1" applyProtection="1">
      <alignment horizontal="center" vertical="center"/>
      <protection hidden="1"/>
    </xf>
    <xf numFmtId="9" fontId="61" fillId="0" borderId="95" xfId="0" applyNumberFormat="1" applyFont="1" applyBorder="1" applyAlignment="1" applyProtection="1">
      <alignment horizontal="center" vertical="center"/>
      <protection hidden="1"/>
    </xf>
    <xf numFmtId="168" fontId="61" fillId="0" borderId="93" xfId="6" applyNumberFormat="1" applyFont="1" applyBorder="1" applyAlignment="1" applyProtection="1">
      <alignment horizontal="center" vertical="center" wrapText="1"/>
      <protection locked="0"/>
    </xf>
    <xf numFmtId="168" fontId="61" fillId="0" borderId="91" xfId="6" applyNumberFormat="1" applyFont="1" applyBorder="1" applyAlignment="1" applyProtection="1">
      <alignment horizontal="center" vertical="center" wrapText="1"/>
      <protection locked="0"/>
    </xf>
    <xf numFmtId="0" fontId="64" fillId="0" borderId="93" xfId="0" applyFont="1" applyBorder="1" applyAlignment="1" applyProtection="1">
      <alignment horizontal="center" vertical="center" wrapText="1"/>
      <protection locked="0"/>
    </xf>
    <xf numFmtId="0" fontId="64" fillId="0" borderId="95" xfId="0" applyFont="1" applyBorder="1" applyAlignment="1" applyProtection="1">
      <alignment horizontal="center" vertical="center" wrapText="1"/>
      <protection locked="0"/>
    </xf>
    <xf numFmtId="0" fontId="61" fillId="0" borderId="93" xfId="0" applyFont="1" applyBorder="1" applyAlignment="1" applyProtection="1">
      <alignment horizontal="center" vertical="center"/>
      <protection hidden="1"/>
    </xf>
    <xf numFmtId="0" fontId="61" fillId="0" borderId="95" xfId="0" applyFont="1" applyBorder="1" applyAlignment="1" applyProtection="1">
      <alignment horizontal="center" vertical="center"/>
      <protection hidden="1"/>
    </xf>
    <xf numFmtId="0" fontId="61" fillId="0" borderId="93" xfId="0" applyFont="1" applyBorder="1" applyAlignment="1" applyProtection="1">
      <alignment horizontal="center" vertical="center" textRotation="90"/>
      <protection locked="0"/>
    </xf>
    <xf numFmtId="0" fontId="61" fillId="0" borderId="95" xfId="0" applyFont="1" applyBorder="1" applyAlignment="1" applyProtection="1">
      <alignment horizontal="center" vertical="center" textRotation="90"/>
      <protection locked="0"/>
    </xf>
    <xf numFmtId="0" fontId="62" fillId="0" borderId="93" xfId="0" applyFont="1" applyFill="1" applyBorder="1" applyAlignment="1" applyProtection="1">
      <alignment horizontal="center" vertical="center" textRotation="90" wrapText="1"/>
      <protection hidden="1"/>
    </xf>
    <xf numFmtId="0" fontId="62" fillId="0" borderId="95" xfId="0" applyFont="1" applyFill="1" applyBorder="1" applyAlignment="1" applyProtection="1">
      <alignment horizontal="center" vertical="center" textRotation="90" wrapText="1"/>
      <protection hidden="1"/>
    </xf>
    <xf numFmtId="0" fontId="62" fillId="0" borderId="93" xfId="0" applyFont="1" applyBorder="1" applyAlignment="1" applyProtection="1">
      <alignment horizontal="center" vertical="center" textRotation="90"/>
      <protection hidden="1"/>
    </xf>
    <xf numFmtId="0" fontId="62" fillId="0" borderId="95" xfId="0" applyFont="1" applyBorder="1" applyAlignment="1" applyProtection="1">
      <alignment horizontal="center" vertical="center" textRotation="90"/>
      <protection hidden="1"/>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66" fillId="22" borderId="93" xfId="0" applyFont="1" applyFill="1" applyBorder="1" applyAlignment="1" applyProtection="1">
      <alignment horizontal="center" vertical="center"/>
      <protection hidden="1"/>
    </xf>
    <xf numFmtId="0" fontId="66" fillId="22" borderId="95" xfId="0" applyFont="1" applyFill="1" applyBorder="1" applyAlignment="1" applyProtection="1">
      <alignment horizontal="center" vertical="center"/>
      <protection hidden="1"/>
    </xf>
    <xf numFmtId="166" fontId="61" fillId="0" borderId="93" xfId="7" applyNumberFormat="1" applyFont="1" applyBorder="1" applyAlignment="1" applyProtection="1">
      <alignment horizontal="center" vertical="center"/>
      <protection hidden="1"/>
    </xf>
    <xf numFmtId="166" fontId="61" fillId="0" borderId="95" xfId="7" applyNumberFormat="1" applyFont="1" applyBorder="1" applyAlignment="1" applyProtection="1">
      <alignment horizontal="center" vertical="center"/>
      <protection hidden="1"/>
    </xf>
    <xf numFmtId="0" fontId="21" fillId="4" borderId="9"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0" xfId="0" applyFont="1" applyFill="1" applyAlignment="1">
      <alignment horizontal="center" vertical="center"/>
    </xf>
    <xf numFmtId="0" fontId="21" fillId="4" borderId="1" xfId="0" applyFont="1" applyFill="1" applyBorder="1" applyAlignment="1">
      <alignment horizontal="center" vertical="center"/>
    </xf>
    <xf numFmtId="0" fontId="53" fillId="4" borderId="19" xfId="0" applyFont="1" applyFill="1" applyBorder="1" applyAlignment="1">
      <alignment horizontal="center" vertical="center"/>
    </xf>
    <xf numFmtId="0" fontId="53" fillId="4" borderId="20" xfId="0" applyFont="1" applyFill="1" applyBorder="1" applyAlignment="1">
      <alignment horizontal="center" vertical="center"/>
    </xf>
    <xf numFmtId="0" fontId="53" fillId="4" borderId="26" xfId="0" applyFont="1" applyFill="1" applyBorder="1" applyAlignment="1">
      <alignment horizontal="center" vertical="center"/>
    </xf>
    <xf numFmtId="0" fontId="53" fillId="4" borderId="33" xfId="0" applyFont="1" applyFill="1" applyBorder="1" applyAlignment="1">
      <alignment horizontal="center" vertical="center"/>
    </xf>
    <xf numFmtId="0" fontId="53" fillId="4" borderId="16" xfId="0" applyFont="1" applyFill="1" applyBorder="1" applyAlignment="1">
      <alignment horizontal="center" vertical="center"/>
    </xf>
    <xf numFmtId="0" fontId="53" fillId="4" borderId="17" xfId="0" applyFont="1" applyFill="1" applyBorder="1" applyAlignment="1">
      <alignment horizontal="center" vertical="center"/>
    </xf>
    <xf numFmtId="14" fontId="10" fillId="0" borderId="19" xfId="0" applyNumberFormat="1" applyFont="1" applyBorder="1" applyAlignment="1">
      <alignment vertical="center"/>
    </xf>
    <xf numFmtId="14" fontId="10" fillId="0" borderId="26" xfId="0" applyNumberFormat="1" applyFont="1" applyBorder="1" applyAlignment="1">
      <alignment vertical="center"/>
    </xf>
    <xf numFmtId="0" fontId="27" fillId="5" borderId="16" xfId="2" applyFont="1" applyFill="1" applyBorder="1" applyAlignment="1">
      <alignment horizontal="center" vertical="center"/>
    </xf>
    <xf numFmtId="0" fontId="27" fillId="5" borderId="17" xfId="2" applyFont="1" applyFill="1" applyBorder="1" applyAlignment="1">
      <alignment horizontal="center" vertical="center"/>
    </xf>
    <xf numFmtId="0" fontId="24" fillId="12" borderId="0" xfId="3" applyFont="1" applyFill="1" applyAlignment="1">
      <alignment horizontal="center" vertical="center" wrapText="1"/>
    </xf>
    <xf numFmtId="0" fontId="25" fillId="12" borderId="32" xfId="3" applyFont="1" applyFill="1" applyBorder="1" applyAlignment="1">
      <alignment horizontal="left" vertical="center" wrapText="1"/>
    </xf>
    <xf numFmtId="0" fontId="25" fillId="12" borderId="0" xfId="3" applyFont="1" applyFill="1" applyAlignment="1">
      <alignment horizontal="left" vertical="center" wrapText="1"/>
    </xf>
    <xf numFmtId="0" fontId="25" fillId="12" borderId="19" xfId="3" applyFont="1" applyFill="1" applyBorder="1" applyAlignment="1">
      <alignment horizontal="center" vertical="center" wrapText="1"/>
    </xf>
    <xf numFmtId="0" fontId="25" fillId="12" borderId="20" xfId="3" applyFont="1" applyFill="1" applyBorder="1" applyAlignment="1">
      <alignment horizontal="center" vertical="center" wrapText="1"/>
    </xf>
    <xf numFmtId="0" fontId="25" fillId="12" borderId="26" xfId="3" applyFont="1" applyFill="1" applyBorder="1" applyAlignment="1">
      <alignment horizontal="center" vertical="center" wrapText="1"/>
    </xf>
    <xf numFmtId="0" fontId="25" fillId="12" borderId="33" xfId="3" applyFont="1" applyFill="1" applyBorder="1" applyAlignment="1">
      <alignment horizontal="center" vertical="center" wrapText="1"/>
    </xf>
    <xf numFmtId="0" fontId="57" fillId="0" borderId="59" xfId="0" applyFont="1" applyBorder="1" applyAlignment="1">
      <alignment horizontal="center" vertical="center" wrapText="1"/>
    </xf>
    <xf numFmtId="0" fontId="58" fillId="0" borderId="61" xfId="0" applyFont="1" applyBorder="1"/>
    <xf numFmtId="0" fontId="58" fillId="0" borderId="60" xfId="0" applyFont="1" applyBorder="1"/>
    <xf numFmtId="0" fontId="58" fillId="18" borderId="63" xfId="0" applyFont="1" applyFill="1" applyBorder="1" applyAlignment="1">
      <alignment horizontal="left" vertical="center" wrapText="1"/>
    </xf>
    <xf numFmtId="0" fontId="58" fillId="0" borderId="67" xfId="0" applyFont="1" applyBorder="1"/>
    <xf numFmtId="0" fontId="58" fillId="0" borderId="70" xfId="0" applyFont="1" applyBorder="1"/>
    <xf numFmtId="0" fontId="58" fillId="18" borderId="64" xfId="0" applyFont="1" applyFill="1" applyBorder="1" applyAlignment="1">
      <alignment horizontal="left" vertical="center" wrapText="1"/>
    </xf>
    <xf numFmtId="0" fontId="58" fillId="0" borderId="65" xfId="0" applyFont="1" applyBorder="1"/>
    <xf numFmtId="0" fontId="58" fillId="0" borderId="68" xfId="0" applyFont="1" applyBorder="1"/>
    <xf numFmtId="0" fontId="58" fillId="0" borderId="69" xfId="0" applyFont="1" applyBorder="1"/>
    <xf numFmtId="0" fontId="58" fillId="0" borderId="71" xfId="0" applyFont="1" applyBorder="1"/>
    <xf numFmtId="0" fontId="58" fillId="0" borderId="72" xfId="0" applyFont="1" applyBorder="1"/>
    <xf numFmtId="14" fontId="58" fillId="18" borderId="63" xfId="0" applyNumberFormat="1" applyFont="1" applyFill="1" applyBorder="1" applyAlignment="1">
      <alignment horizontal="center" vertical="center" wrapText="1"/>
    </xf>
    <xf numFmtId="0" fontId="58" fillId="18" borderId="64" xfId="0" applyFont="1" applyFill="1" applyBorder="1" applyAlignment="1">
      <alignment horizontal="center" vertical="center" wrapText="1"/>
    </xf>
    <xf numFmtId="0" fontId="58" fillId="0" borderId="66" xfId="0" applyFont="1" applyBorder="1"/>
    <xf numFmtId="0" fontId="1" fillId="0" borderId="0" xfId="0" applyFont="1"/>
    <xf numFmtId="0" fontId="58" fillId="0" borderId="73" xfId="0" applyFont="1" applyBorder="1"/>
    <xf numFmtId="0" fontId="58" fillId="0" borderId="63" xfId="0" applyFont="1" applyBorder="1" applyAlignment="1">
      <alignment horizontal="left" vertical="center" wrapText="1"/>
    </xf>
    <xf numFmtId="0" fontId="58" fillId="19" borderId="64" xfId="0" applyFont="1" applyFill="1" applyBorder="1" applyAlignment="1">
      <alignment horizontal="center" vertical="center" wrapText="1"/>
    </xf>
    <xf numFmtId="0" fontId="58" fillId="4" borderId="65" xfId="0" applyFont="1" applyFill="1" applyBorder="1"/>
    <xf numFmtId="0" fontId="58" fillId="4" borderId="68" xfId="0" applyFont="1" applyFill="1" applyBorder="1"/>
    <xf numFmtId="0" fontId="58" fillId="4" borderId="69" xfId="0" applyFont="1" applyFill="1" applyBorder="1"/>
    <xf numFmtId="0" fontId="58" fillId="4" borderId="71" xfId="0" applyFont="1" applyFill="1" applyBorder="1"/>
    <xf numFmtId="0" fontId="58" fillId="4" borderId="72" xfId="0" applyFont="1" applyFill="1" applyBorder="1"/>
    <xf numFmtId="0" fontId="58" fillId="19" borderId="63" xfId="0" applyFont="1" applyFill="1" applyBorder="1" applyAlignment="1">
      <alignment horizontal="left" vertical="center" wrapText="1"/>
    </xf>
    <xf numFmtId="0" fontId="58" fillId="4" borderId="67" xfId="0" applyFont="1" applyFill="1" applyBorder="1"/>
    <xf numFmtId="0" fontId="58" fillId="4" borderId="70" xfId="0" applyFont="1" applyFill="1" applyBorder="1"/>
    <xf numFmtId="0" fontId="58" fillId="4" borderId="2" xfId="0" applyNumberFormat="1" applyFont="1" applyFill="1" applyBorder="1" applyAlignment="1" applyProtection="1">
      <alignment horizontal="center" vertical="center" wrapText="1"/>
    </xf>
    <xf numFmtId="0" fontId="58" fillId="4" borderId="2" xfId="0" applyNumberFormat="1" applyFont="1" applyFill="1" applyBorder="1" applyAlignment="1" applyProtection="1">
      <alignment horizontal="left" vertical="center" wrapText="1"/>
    </xf>
    <xf numFmtId="0" fontId="27" fillId="5" borderId="35" xfId="2" applyFont="1" applyFill="1" applyBorder="1" applyAlignment="1">
      <alignment horizontal="center" vertical="center"/>
    </xf>
    <xf numFmtId="0" fontId="27" fillId="5" borderId="0" xfId="2" applyFont="1" applyFill="1" applyBorder="1" applyAlignment="1">
      <alignment horizontal="center" vertical="center"/>
    </xf>
    <xf numFmtId="0" fontId="47" fillId="13" borderId="74" xfId="0" applyFont="1" applyFill="1" applyBorder="1" applyAlignment="1">
      <alignment horizontal="center" vertical="center" wrapText="1"/>
    </xf>
    <xf numFmtId="0" fontId="47" fillId="13" borderId="73" xfId="0" applyFont="1" applyFill="1" applyBorder="1" applyAlignment="1">
      <alignment horizontal="center" vertical="center" wrapText="1"/>
    </xf>
    <xf numFmtId="0" fontId="58" fillId="0" borderId="0" xfId="0" applyFont="1" applyBorder="1"/>
    <xf numFmtId="0" fontId="58" fillId="4" borderId="2" xfId="0" applyFont="1" applyFill="1" applyBorder="1" applyAlignment="1">
      <alignment horizontal="left" vertical="center" wrapText="1"/>
    </xf>
    <xf numFmtId="0" fontId="31" fillId="15" borderId="5" xfId="0" applyFont="1" applyFill="1" applyBorder="1" applyAlignment="1">
      <alignment horizontal="center" vertical="center" wrapText="1"/>
    </xf>
    <xf numFmtId="0" fontId="31" fillId="15" borderId="3" xfId="0" applyFont="1" applyFill="1" applyBorder="1" applyAlignment="1">
      <alignment horizontal="center" vertical="center" wrapText="1"/>
    </xf>
    <xf numFmtId="0" fontId="22" fillId="0" borderId="3" xfId="0" applyFont="1" applyFill="1" applyBorder="1" applyAlignment="1" applyProtection="1">
      <alignment horizontal="center" vertical="center"/>
    </xf>
    <xf numFmtId="14" fontId="22" fillId="0" borderId="3" xfId="0" applyNumberFormat="1" applyFont="1" applyFill="1" applyBorder="1" applyAlignment="1" applyProtection="1">
      <alignment horizontal="center" vertical="center"/>
    </xf>
    <xf numFmtId="0" fontId="30" fillId="14" borderId="3" xfId="0" applyFont="1" applyFill="1" applyBorder="1" applyAlignment="1">
      <alignment horizontal="center" vertical="center" wrapText="1"/>
    </xf>
    <xf numFmtId="0" fontId="16" fillId="4" borderId="3" xfId="0" applyFont="1" applyFill="1" applyBorder="1" applyAlignment="1" applyProtection="1">
      <alignment horizontal="center" vertical="center"/>
    </xf>
    <xf numFmtId="165" fontId="48" fillId="0" borderId="28" xfId="0" applyNumberFormat="1" applyFont="1" applyBorder="1" applyAlignment="1">
      <alignment horizontal="center" vertical="center" wrapText="1"/>
    </xf>
    <xf numFmtId="165" fontId="48" fillId="0" borderId="30" xfId="0" applyNumberFormat="1" applyFont="1" applyBorder="1" applyAlignment="1">
      <alignment horizontal="center" vertical="center" wrapText="1"/>
    </xf>
    <xf numFmtId="165" fontId="48" fillId="0" borderId="29" xfId="0" applyNumberFormat="1" applyFont="1" applyBorder="1" applyAlignment="1">
      <alignment horizontal="center" vertical="center" wrapText="1"/>
    </xf>
    <xf numFmtId="165" fontId="48" fillId="0" borderId="80" xfId="0" applyNumberFormat="1" applyFont="1" applyBorder="1" applyAlignment="1">
      <alignment horizontal="center" vertical="center" wrapText="1"/>
    </xf>
    <xf numFmtId="165" fontId="48" fillId="0" borderId="82" xfId="0" applyNumberFormat="1" applyFont="1" applyBorder="1" applyAlignment="1">
      <alignment horizontal="center" vertical="center" wrapText="1"/>
    </xf>
    <xf numFmtId="0" fontId="54" fillId="0" borderId="3" xfId="0" applyFont="1" applyBorder="1" applyAlignment="1">
      <alignment horizontal="center" vertical="center" wrapText="1"/>
    </xf>
    <xf numFmtId="0" fontId="54" fillId="0" borderId="3" xfId="0" applyFont="1" applyBorder="1" applyAlignment="1">
      <alignment horizontal="center" vertical="center"/>
    </xf>
    <xf numFmtId="165" fontId="48" fillId="0" borderId="81" xfId="0" applyNumberFormat="1" applyFont="1" applyBorder="1" applyAlignment="1">
      <alignment horizontal="center" vertical="center" wrapText="1"/>
    </xf>
    <xf numFmtId="0" fontId="32" fillId="16" borderId="42" xfId="0" applyFont="1" applyFill="1" applyBorder="1" applyAlignment="1">
      <alignment horizontal="center" vertical="center" wrapText="1"/>
    </xf>
    <xf numFmtId="0" fontId="32" fillId="16" borderId="44" xfId="0" applyFont="1" applyFill="1" applyBorder="1" applyAlignment="1">
      <alignment horizontal="center" vertical="center" wrapText="1"/>
    </xf>
    <xf numFmtId="0" fontId="32" fillId="16" borderId="37" xfId="0" applyFont="1" applyFill="1" applyBorder="1" applyAlignment="1">
      <alignment horizontal="center" vertical="center" wrapText="1"/>
    </xf>
    <xf numFmtId="0" fontId="32" fillId="15" borderId="77" xfId="0" applyFont="1" applyFill="1" applyBorder="1" applyAlignment="1">
      <alignment horizontal="center" vertical="center" wrapText="1"/>
    </xf>
    <xf numFmtId="0" fontId="32" fillId="15" borderId="36" xfId="0" applyFont="1" applyFill="1" applyBorder="1" applyAlignment="1">
      <alignment horizontal="center" vertical="center" wrapText="1"/>
    </xf>
    <xf numFmtId="0" fontId="32" fillId="15" borderId="75"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4" fillId="15" borderId="3" xfId="0" applyFont="1" applyFill="1" applyBorder="1" applyAlignment="1">
      <alignment horizontal="center" vertical="center" wrapText="1"/>
    </xf>
    <xf numFmtId="165" fontId="48" fillId="0" borderId="83" xfId="0" applyNumberFormat="1" applyFont="1" applyBorder="1" applyAlignment="1">
      <alignment horizontal="center" vertical="center" wrapText="1"/>
    </xf>
    <xf numFmtId="165" fontId="48" fillId="0" borderId="84" xfId="0" applyNumberFormat="1" applyFont="1" applyBorder="1" applyAlignment="1">
      <alignment horizontal="center" vertical="center" wrapText="1"/>
    </xf>
    <xf numFmtId="165" fontId="48" fillId="0" borderId="85" xfId="0" applyNumberFormat="1" applyFont="1" applyBorder="1" applyAlignment="1">
      <alignment horizontal="center" vertical="center" wrapText="1"/>
    </xf>
    <xf numFmtId="0" fontId="31" fillId="16" borderId="45" xfId="0" applyFont="1" applyFill="1" applyBorder="1" applyAlignment="1">
      <alignment horizontal="center" vertical="center" wrapText="1"/>
    </xf>
    <xf numFmtId="0" fontId="31" fillId="16" borderId="43" xfId="0" applyFont="1" applyFill="1" applyBorder="1" applyAlignment="1">
      <alignment horizontal="center" vertical="center" wrapText="1"/>
    </xf>
    <xf numFmtId="0" fontId="31" fillId="16" borderId="40" xfId="0" applyFont="1" applyFill="1" applyBorder="1" applyAlignment="1">
      <alignment horizontal="center" vertical="center" wrapText="1"/>
    </xf>
    <xf numFmtId="0" fontId="0" fillId="0" borderId="0" xfId="0" applyAlignment="1">
      <alignment horizontal="center"/>
    </xf>
    <xf numFmtId="0" fontId="0" fillId="0" borderId="39" xfId="0" applyBorder="1" applyAlignment="1">
      <alignment horizontal="center"/>
    </xf>
    <xf numFmtId="0" fontId="16" fillId="4" borderId="47" xfId="0" applyFont="1" applyFill="1" applyBorder="1" applyAlignment="1" applyProtection="1">
      <alignment horizontal="center" vertical="center"/>
    </xf>
    <xf numFmtId="0" fontId="16" fillId="4" borderId="48" xfId="0" applyFont="1" applyFill="1" applyBorder="1" applyAlignment="1" applyProtection="1">
      <alignment horizontal="center" vertical="center"/>
    </xf>
    <xf numFmtId="0" fontId="16" fillId="4" borderId="49" xfId="0" applyFont="1" applyFill="1" applyBorder="1" applyAlignment="1" applyProtection="1">
      <alignment horizontal="center" vertical="center"/>
    </xf>
    <xf numFmtId="0" fontId="21" fillId="0" borderId="36"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37" fillId="14" borderId="40" xfId="0" applyFont="1" applyFill="1" applyBorder="1" applyAlignment="1">
      <alignment horizontal="center" vertical="center"/>
    </xf>
    <xf numFmtId="0" fontId="32" fillId="15" borderId="40" xfId="0" applyFont="1" applyFill="1" applyBorder="1" applyAlignment="1">
      <alignment horizontal="center" vertical="center"/>
    </xf>
    <xf numFmtId="0" fontId="31" fillId="16" borderId="46" xfId="0" applyFont="1" applyFill="1" applyBorder="1" applyAlignment="1">
      <alignment horizontal="center" vertical="center" wrapText="1"/>
    </xf>
    <xf numFmtId="0" fontId="29" fillId="17" borderId="45" xfId="0" applyFont="1" applyFill="1" applyBorder="1" applyAlignment="1">
      <alignment horizontal="center" vertical="center" wrapText="1"/>
    </xf>
    <xf numFmtId="0" fontId="29" fillId="17" borderId="43" xfId="0" applyFont="1" applyFill="1" applyBorder="1" applyAlignment="1">
      <alignment horizontal="center" vertical="center" wrapText="1"/>
    </xf>
    <xf numFmtId="0" fontId="29" fillId="17" borderId="40"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7" xfId="0" applyFont="1" applyBorder="1" applyAlignment="1">
      <alignment horizontal="center" vertical="center" wrapText="1"/>
    </xf>
    <xf numFmtId="0" fontId="41" fillId="15" borderId="10" xfId="0" applyFont="1" applyFill="1" applyBorder="1" applyAlignment="1">
      <alignment horizontal="center" vertical="center"/>
    </xf>
    <xf numFmtId="0" fontId="41" fillId="15" borderId="24" xfId="0" applyFont="1" applyFill="1" applyBorder="1" applyAlignment="1">
      <alignment horizontal="center" vertical="center"/>
    </xf>
    <xf numFmtId="0" fontId="41" fillId="15" borderId="25" xfId="0" applyFont="1" applyFill="1" applyBorder="1" applyAlignment="1">
      <alignment horizontal="center" vertical="center"/>
    </xf>
    <xf numFmtId="0" fontId="43" fillId="14" borderId="54" xfId="0" applyFont="1" applyFill="1" applyBorder="1" applyAlignment="1">
      <alignment horizontal="center" vertical="center"/>
    </xf>
    <xf numFmtId="0" fontId="43" fillId="14" borderId="9" xfId="0" applyFont="1" applyFill="1" applyBorder="1" applyAlignment="1">
      <alignment horizontal="center" vertical="center"/>
    </xf>
    <xf numFmtId="0" fontId="43" fillId="14" borderId="22"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6" xfId="0" applyFont="1" applyFill="1" applyBorder="1" applyAlignment="1">
      <alignment horizontal="center" vertical="center"/>
    </xf>
    <xf numFmtId="0" fontId="16" fillId="4" borderId="22" xfId="0" applyFont="1" applyFill="1" applyBorder="1" applyAlignment="1" applyProtection="1">
      <alignment horizontal="center" vertical="center"/>
    </xf>
    <xf numFmtId="0" fontId="16" fillId="4" borderId="23" xfId="0" applyFont="1" applyFill="1" applyBorder="1" applyAlignment="1" applyProtection="1">
      <alignment horizontal="center" vertical="center"/>
    </xf>
    <xf numFmtId="0" fontId="44" fillId="14" borderId="55" xfId="0" applyFont="1" applyFill="1" applyBorder="1" applyAlignment="1">
      <alignment horizontal="center" vertical="center"/>
    </xf>
    <xf numFmtId="0" fontId="44" fillId="14" borderId="39" xfId="0" applyFont="1" applyFill="1" applyBorder="1" applyAlignment="1">
      <alignment horizontal="center" vertical="center"/>
    </xf>
    <xf numFmtId="0" fontId="44" fillId="14" borderId="38" xfId="0" applyFont="1" applyFill="1" applyBorder="1" applyAlignment="1">
      <alignment horizontal="center" vertical="center"/>
    </xf>
    <xf numFmtId="0" fontId="32" fillId="4" borderId="40" xfId="0" applyFont="1" applyFill="1" applyBorder="1" applyAlignment="1">
      <alignment horizontal="center" vertical="center"/>
    </xf>
    <xf numFmtId="0" fontId="29" fillId="17" borderId="46" xfId="0" applyFont="1" applyFill="1" applyBorder="1" applyAlignment="1">
      <alignment horizontal="center" vertical="center" wrapText="1"/>
    </xf>
    <xf numFmtId="14" fontId="31" fillId="16" borderId="28" xfId="0" applyNumberFormat="1" applyFont="1" applyFill="1" applyBorder="1" applyAlignment="1">
      <alignment horizontal="center" vertical="center" wrapText="1"/>
    </xf>
    <xf numFmtId="14" fontId="31" fillId="16" borderId="30" xfId="0" applyNumberFormat="1" applyFont="1" applyFill="1" applyBorder="1" applyAlignment="1">
      <alignment horizontal="center" vertical="center" wrapText="1"/>
    </xf>
    <xf numFmtId="14" fontId="31" fillId="16" borderId="29" xfId="0" applyNumberFormat="1" applyFont="1" applyFill="1" applyBorder="1" applyAlignment="1">
      <alignment horizontal="center" vertical="center" wrapText="1"/>
    </xf>
    <xf numFmtId="0" fontId="31" fillId="16" borderId="30" xfId="0" applyFont="1" applyFill="1" applyBorder="1" applyAlignment="1">
      <alignment horizontal="center" vertical="center" wrapText="1"/>
    </xf>
    <xf numFmtId="0" fontId="11" fillId="0" borderId="0" xfId="0" applyFont="1" applyAlignment="1">
      <alignment horizontal="center"/>
    </xf>
    <xf numFmtId="0" fontId="45" fillId="15" borderId="19" xfId="0" applyFont="1" applyFill="1" applyBorder="1" applyAlignment="1">
      <alignment horizontal="center" vertical="center" wrapText="1"/>
    </xf>
    <xf numFmtId="0" fontId="45" fillId="15" borderId="20" xfId="0" applyFont="1" applyFill="1" applyBorder="1" applyAlignment="1">
      <alignment horizontal="center" vertical="center" wrapText="1"/>
    </xf>
    <xf numFmtId="0" fontId="45" fillId="15" borderId="21" xfId="0" applyFont="1" applyFill="1" applyBorder="1" applyAlignment="1">
      <alignment horizontal="center" vertical="center" wrapText="1"/>
    </xf>
    <xf numFmtId="0" fontId="45" fillId="15" borderId="26" xfId="0" applyFont="1" applyFill="1" applyBorder="1" applyAlignment="1">
      <alignment horizontal="center" vertical="center" wrapText="1"/>
    </xf>
    <xf numFmtId="0" fontId="45" fillId="15" borderId="33" xfId="0" applyFont="1" applyFill="1" applyBorder="1" applyAlignment="1">
      <alignment horizontal="center" vertical="center" wrapText="1"/>
    </xf>
    <xf numFmtId="0" fontId="45" fillId="15" borderId="34" xfId="0" applyFont="1" applyFill="1" applyBorder="1" applyAlignment="1">
      <alignment horizontal="center" vertical="center" wrapText="1"/>
    </xf>
    <xf numFmtId="0" fontId="46" fillId="15" borderId="16" xfId="0" applyFont="1" applyFill="1" applyBorder="1" applyAlignment="1">
      <alignment horizontal="center" vertical="center" wrapText="1"/>
    </xf>
    <xf numFmtId="0" fontId="45" fillId="15" borderId="17" xfId="0" applyFont="1" applyFill="1" applyBorder="1" applyAlignment="1">
      <alignment horizontal="center" vertical="center" wrapText="1"/>
    </xf>
    <xf numFmtId="0" fontId="45" fillId="15" borderId="18" xfId="0" applyFont="1" applyFill="1" applyBorder="1" applyAlignment="1">
      <alignment horizontal="center" vertical="center" wrapText="1"/>
    </xf>
    <xf numFmtId="0" fontId="28" fillId="15" borderId="56" xfId="0" applyFont="1" applyFill="1" applyBorder="1" applyAlignment="1">
      <alignment horizontal="center" vertical="center" wrapText="1"/>
    </xf>
    <xf numFmtId="0" fontId="28" fillId="15" borderId="57" xfId="0" applyFont="1" applyFill="1" applyBorder="1" applyAlignment="1">
      <alignment horizontal="center" vertical="center" wrapText="1"/>
    </xf>
    <xf numFmtId="0" fontId="47" fillId="14" borderId="17" xfId="0" applyFont="1" applyFill="1" applyBorder="1" applyAlignment="1">
      <alignment horizontal="center" vertical="center"/>
    </xf>
    <xf numFmtId="0" fontId="47" fillId="14" borderId="18" xfId="0" applyFont="1" applyFill="1" applyBorder="1" applyAlignment="1">
      <alignment horizontal="center" vertical="center"/>
    </xf>
    <xf numFmtId="0" fontId="28" fillId="15" borderId="58" xfId="0" applyFont="1" applyFill="1" applyBorder="1" applyAlignment="1">
      <alignment horizontal="center" vertical="center"/>
    </xf>
    <xf numFmtId="0" fontId="28" fillId="15" borderId="29" xfId="0" applyFont="1" applyFill="1" applyBorder="1" applyAlignment="1">
      <alignment horizontal="center" vertical="center"/>
    </xf>
    <xf numFmtId="0" fontId="31" fillId="16" borderId="28" xfId="0" applyFont="1" applyFill="1" applyBorder="1" applyAlignment="1">
      <alignment horizontal="center" vertical="center" wrapText="1"/>
    </xf>
    <xf numFmtId="0" fontId="31" fillId="16" borderId="29" xfId="0" applyFont="1" applyFill="1" applyBorder="1" applyAlignment="1">
      <alignment horizontal="center" vertical="center" wrapText="1"/>
    </xf>
    <xf numFmtId="0" fontId="0" fillId="0" borderId="3" xfId="0" applyBorder="1" applyAlignment="1">
      <alignment horizontal="center"/>
    </xf>
    <xf numFmtId="0" fontId="19" fillId="7" borderId="0" xfId="0" applyFont="1" applyFill="1" applyAlignment="1">
      <alignment horizontal="right" vertical="center" textRotation="90" wrapText="1"/>
    </xf>
    <xf numFmtId="0" fontId="19" fillId="7" borderId="0" xfId="0" applyFont="1" applyFill="1" applyAlignment="1">
      <alignment horizontal="center" wrapText="1"/>
    </xf>
  </cellXfs>
  <cellStyles count="8">
    <cellStyle name="Hipervínculo" xfId="5" builtinId="8"/>
    <cellStyle name="Millares" xfId="6" builtinId="3"/>
    <cellStyle name="Normal" xfId="0" builtinId="0"/>
    <cellStyle name="Normal 2" xfId="1" xr:uid="{00000000-0005-0000-0000-000003000000}"/>
    <cellStyle name="Normal 2 2" xfId="2" xr:uid="{00000000-0005-0000-0000-000004000000}"/>
    <cellStyle name="Normal 3" xfId="3" xr:uid="{00000000-0005-0000-0000-000005000000}"/>
    <cellStyle name="Normal 4" xfId="4" xr:uid="{00000000-0005-0000-0000-000006000000}"/>
    <cellStyle name="Porcentaje" xfId="7" builtinId="5"/>
  </cellStyles>
  <dxfs count="272">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47625</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146050</xdr:colOff>
      <xdr:row>0</xdr:row>
      <xdr:rowOff>0</xdr:rowOff>
    </xdr:from>
    <xdr:ext cx="1814635" cy="688053"/>
    <xdr:pic>
      <xdr:nvPicPr>
        <xdr:cNvPr id="2" name="Picture 2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8050" y="0"/>
          <a:ext cx="1814635" cy="688053"/>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206376</xdr:colOff>
      <xdr:row>4</xdr:row>
      <xdr:rowOff>21167</xdr:rowOff>
    </xdr:from>
    <xdr:to>
      <xdr:col>3</xdr:col>
      <xdr:colOff>561523</xdr:colOff>
      <xdr:row>7</xdr:row>
      <xdr:rowOff>223088</xdr:rowOff>
    </xdr:to>
    <xdr:pic>
      <xdr:nvPicPr>
        <xdr:cNvPr id="2" name="Picture 2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6" y="300567"/>
          <a:ext cx="4666727" cy="1217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2</xdr:col>
      <xdr:colOff>304800</xdr:colOff>
      <xdr:row>5</xdr:row>
      <xdr:rowOff>125002</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1743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269037</xdr:colOff>
      <xdr:row>3</xdr:row>
      <xdr:rowOff>171450</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990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3</xdr:row>
      <xdr:rowOff>76200</xdr:rowOff>
    </xdr:from>
    <xdr:to>
      <xdr:col>2</xdr:col>
      <xdr:colOff>190500</xdr:colOff>
      <xdr:row>7</xdr:row>
      <xdr:rowOff>114300</xdr:rowOff>
    </xdr:to>
    <xdr:pic>
      <xdr:nvPicPr>
        <xdr:cNvPr id="2" name="Picture 2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09625"/>
          <a:ext cx="1619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1714500</xdr:colOff>
      <xdr:row>2</xdr:row>
      <xdr:rowOff>457200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1647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520de%25208.%2520Mapa%2520de%2520Riesgos%2520de%2520Corrupci&#243;n%2520Promoci&#243;n%2520del%2520Desarrollo%2520de%2520Salu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OLY/Downloads/Propuesta%2520Riesgos%2520de%2520Corrupcion%2520Secretar&#237;a%2520de%2520Hacienda%2520Gesti&#243;n%2520Financiera%2520actualizada%252006072021%25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POLY/Documents/Gobernaci&#243;n%2520de%2520Cmarca/Gob%2520Cundinamarca/2021/Mapa%2520de%2520riesgos/Riesgos%2520actualizados%2520por%2520procesos/9-10%2520Mapa%2520de%2520Riesgos%2520de%2520Corrupcion%2520Gesti&#243;n%2520Financier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520de%25207.%2520Mapa%2520de%2520Riesgos%2520de%2520Corrupci&#243;n%2520Evaluaci&#243;n%2520y%25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POLY/Documents/Gobernaci&#243;n%2520de%2520Cmarca/Gob%2520Cundinamarca/2021/Mapa%2520de%2520riesgos/Riesgos%2520actualizados%2520por%2520procesos/6.%2520Mapa%2520de%2520Riesgos%2520de%2520Corrupci&#243;n%2520Asistencia%2520T&#233;cn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520de%2520Riesgo%2520Corrupcion%2520final%2520Gesti&#243;n%2520de%2520ingreso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520de%2520Identificacion%2520de%2520Riesgos%2520CORRUPCION%2520A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520de%25204.%2520Mapa%2520de%2520Riesgos%2520de%2520Corrupci&#243;n%2520Gesti&#243;n%2520de%2520Asuntos%2520Internacionale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POLY/Documents/Gobernaci&#243;n%2520de%2520Cmarca/Gob%2520Cundinamarca/2021/Mapa%2520de%2520riesgos/Riesgos%2520actualizados%2520por%2520procesos/RiesgosDEAG2021DDO2021DEFINITIVO%25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520de%25201.%2520Mapa%2520de%2520Riesgos%2520de%2520Corrupci&#243;n%2520Promoci&#243;n%2520del%2520Transporte%2520y%2520la%2520Movilid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herazo/Documents/2019/PAAC%202019/Formato%20riesgos%20corrupci&#243;n%202019%20Consolid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OLY/Documents/Gobernaci&#243;n%2520de%2520Cmarca/Gob%2520Cundinamarca/2021/Mapa%2520de%2520riesgos/Riesgos%2520actualizados%2520por%2520procesos/Mapa%2520de%2520Riesgos%2520de%2520Corrupci&#243;n%25202021%2520(actualizado%2520agosto%25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eemartinez/AppData/Local/Microsoft/Windows/Temporary%2520Internet%2520Files/Content.Outlook/X08YSC5Q/Copia%2520de%2520Formato%2520riesgos%2520corrupci&#243;n%252020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arteaga/AppData/Local/Microsoft/Windows/Temporary%2520Internet%2520Files/Content.Outlook/N4DIRSN3/Mapa%2520de%2520Riesgos%2520de%2520Corrupci&#243;n%25202021%2520(actualizado%2520agosto%25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OLY/AppData/Local/Microsoft/Windows/INetCache/Content.MSO/Copia%2520de%252011-12.%2520Mapa%2520de%2520Riesgos%2520de%2520Corrupci&#243;n%2520Gesti&#243;n%2520Contractu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OLY/Documents/Gobernaci&#243;n%2520de%2520Cmarca/Gob%2520Cundinamarca/2021/Mapa%2520de%2520riesgos/Riesgos%2520actualizados%2520por%2520procesos/11.%2520Mapa%2520de%2520Riesgos%2520de%2520Corrupci&#243;n%2520Gesti&#243;n%2520Contract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sheetData sheetId="2" refreshError="1">
        <row r="2">
          <cell r="AS2" t="str">
            <v>Asignado</v>
          </cell>
          <cell r="AU2" t="str">
            <v>Confiable</v>
          </cell>
        </row>
        <row r="3">
          <cell r="AU3" t="str">
            <v>No confiable</v>
          </cell>
        </row>
        <row r="8">
          <cell r="AU8" t="str">
            <v>Completa</v>
          </cell>
        </row>
        <row r="9">
          <cell r="AU9" t="str">
            <v>Incompleta</v>
          </cell>
        </row>
        <row r="10">
          <cell r="AU10" t="str">
            <v>No existe</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Valoración control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Valoración controles"/>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showGridLines="0" topLeftCell="A22" zoomScale="80" zoomScaleNormal="80" workbookViewId="0">
      <selection activeCell="C29" sqref="C29"/>
    </sheetView>
  </sheetViews>
  <sheetFormatPr baseColWidth="10" defaultColWidth="11.5" defaultRowHeight="13"/>
  <cols>
    <col min="1" max="1" width="40.5" style="1" customWidth="1"/>
    <col min="2" max="2" width="5.33203125" style="1" bestFit="1" customWidth="1"/>
    <col min="3" max="3" width="58.83203125" style="1" customWidth="1"/>
    <col min="4" max="4" width="40.5" style="1" customWidth="1"/>
    <col min="5" max="5" width="38.6640625" style="1" customWidth="1"/>
    <col min="6" max="6" width="33.1640625" style="1" bestFit="1" customWidth="1"/>
    <col min="7" max="7" width="21.83203125" style="1" bestFit="1" customWidth="1"/>
    <col min="8" max="8" width="21.83203125" style="1" customWidth="1"/>
    <col min="9" max="16384" width="11.5" style="1"/>
  </cols>
  <sheetData>
    <row r="1" spans="1:8" ht="14" thickBot="1"/>
    <row r="2" spans="1:8" ht="19" thickBot="1">
      <c r="A2" s="196"/>
      <c r="B2" s="198" t="s">
        <v>32</v>
      </c>
      <c r="C2" s="196"/>
      <c r="D2" s="199"/>
      <c r="E2" s="4" t="s">
        <v>35</v>
      </c>
      <c r="F2" s="7"/>
    </row>
    <row r="3" spans="1:8" ht="19" thickBot="1">
      <c r="A3" s="197"/>
      <c r="B3" s="200"/>
      <c r="C3" s="197"/>
      <c r="D3" s="201"/>
      <c r="E3" s="4" t="s">
        <v>36</v>
      </c>
      <c r="F3" s="7"/>
    </row>
    <row r="4" spans="1:8" ht="19" thickBot="1">
      <c r="A4" s="197"/>
      <c r="B4" s="200" t="s">
        <v>33</v>
      </c>
      <c r="C4" s="197"/>
      <c r="D4" s="201"/>
      <c r="E4" s="5" t="s">
        <v>37</v>
      </c>
      <c r="F4" s="7"/>
    </row>
    <row r="5" spans="1:8" ht="19" thickBot="1">
      <c r="A5" s="197"/>
      <c r="B5" s="202"/>
      <c r="C5" s="203"/>
      <c r="D5" s="204"/>
      <c r="E5" s="6"/>
      <c r="F5" s="7"/>
    </row>
    <row r="6" spans="1:8" ht="15" customHeight="1" thickBot="1">
      <c r="A6" s="197"/>
      <c r="B6" s="2"/>
      <c r="C6" s="2"/>
      <c r="D6" s="2"/>
      <c r="E6" s="2"/>
      <c r="F6" s="3"/>
    </row>
    <row r="7" spans="1:8" ht="29.25" customHeight="1" thickBot="1">
      <c r="A7" s="205" t="s">
        <v>12</v>
      </c>
      <c r="B7" s="206"/>
      <c r="C7" s="206"/>
      <c r="D7" s="206"/>
      <c r="E7" s="206"/>
      <c r="F7" s="207"/>
    </row>
    <row r="8" spans="1:8" ht="30" thickBot="1">
      <c r="A8" s="208" t="s">
        <v>13</v>
      </c>
      <c r="B8" s="209"/>
      <c r="C8" s="209"/>
      <c r="D8" s="209"/>
      <c r="E8" s="209"/>
      <c r="F8" s="210"/>
    </row>
    <row r="9" spans="1:8" ht="26" thickBot="1">
      <c r="A9" s="15" t="s">
        <v>0</v>
      </c>
      <c r="B9" s="183" t="s">
        <v>14</v>
      </c>
      <c r="C9" s="183"/>
      <c r="D9" s="16" t="s">
        <v>1</v>
      </c>
      <c r="E9" s="15" t="s">
        <v>15</v>
      </c>
      <c r="F9" s="16" t="s">
        <v>2</v>
      </c>
    </row>
    <row r="10" spans="1:8" ht="120.75" customHeight="1" thickBot="1">
      <c r="A10" s="185" t="s">
        <v>27</v>
      </c>
      <c r="B10" s="12" t="s">
        <v>3</v>
      </c>
      <c r="C10" s="13" t="s">
        <v>88</v>
      </c>
      <c r="D10" s="13" t="s">
        <v>423</v>
      </c>
      <c r="E10" s="13" t="s">
        <v>87</v>
      </c>
      <c r="F10" s="17" t="s">
        <v>463</v>
      </c>
      <c r="G10" s="9"/>
      <c r="H10" s="10"/>
    </row>
    <row r="11" spans="1:8" ht="74.25" customHeight="1" thickBot="1">
      <c r="A11" s="186"/>
      <c r="B11" s="12" t="s">
        <v>4</v>
      </c>
      <c r="C11" s="13" t="s">
        <v>424</v>
      </c>
      <c r="D11" s="13" t="s">
        <v>86</v>
      </c>
      <c r="E11" s="13" t="s">
        <v>42</v>
      </c>
      <c r="F11" s="17" t="s">
        <v>464</v>
      </c>
      <c r="G11" s="9"/>
      <c r="H11" s="10"/>
    </row>
    <row r="12" spans="1:8" ht="214" customHeight="1" thickBot="1">
      <c r="A12" s="185" t="s">
        <v>28</v>
      </c>
      <c r="B12" s="12" t="s">
        <v>5</v>
      </c>
      <c r="C12" s="13" t="s">
        <v>470</v>
      </c>
      <c r="D12" s="13" t="s">
        <v>472</v>
      </c>
      <c r="E12" s="13" t="s">
        <v>436</v>
      </c>
      <c r="F12" s="17" t="s">
        <v>435</v>
      </c>
      <c r="G12" s="9"/>
      <c r="H12" s="10"/>
    </row>
    <row r="13" spans="1:8" ht="138.75" customHeight="1" thickBot="1">
      <c r="A13" s="189"/>
      <c r="B13" s="12" t="s">
        <v>6</v>
      </c>
      <c r="C13" s="13" t="s">
        <v>471</v>
      </c>
      <c r="D13" s="13" t="s">
        <v>473</v>
      </c>
      <c r="E13" s="13" t="s">
        <v>436</v>
      </c>
      <c r="F13" s="17" t="s">
        <v>435</v>
      </c>
      <c r="G13" s="9"/>
      <c r="H13" s="10"/>
    </row>
    <row r="14" spans="1:8" ht="149.25" customHeight="1" thickBot="1">
      <c r="A14" s="189"/>
      <c r="B14" s="12" t="s">
        <v>7</v>
      </c>
      <c r="C14" s="13" t="s">
        <v>467</v>
      </c>
      <c r="D14" s="13" t="s">
        <v>466</v>
      </c>
      <c r="E14" s="13" t="s">
        <v>436</v>
      </c>
      <c r="F14" s="17" t="s">
        <v>465</v>
      </c>
      <c r="G14" s="9"/>
      <c r="H14" s="10"/>
    </row>
    <row r="15" spans="1:8" ht="90" customHeight="1" thickBot="1">
      <c r="A15" s="189"/>
      <c r="B15" s="12" t="s">
        <v>249</v>
      </c>
      <c r="C15" s="13" t="s">
        <v>89</v>
      </c>
      <c r="D15" s="13" t="s">
        <v>90</v>
      </c>
      <c r="E15" s="14" t="s">
        <v>344</v>
      </c>
      <c r="F15" s="109" t="s">
        <v>425</v>
      </c>
      <c r="G15" s="9"/>
      <c r="H15" s="8"/>
    </row>
    <row r="16" spans="1:8" ht="69" customHeight="1" thickBot="1">
      <c r="A16" s="189"/>
      <c r="B16" s="12" t="s">
        <v>261</v>
      </c>
      <c r="C16" s="13" t="s">
        <v>91</v>
      </c>
      <c r="D16" s="13" t="s">
        <v>346</v>
      </c>
      <c r="E16" s="13" t="s">
        <v>42</v>
      </c>
      <c r="F16" s="110" t="s">
        <v>468</v>
      </c>
      <c r="G16" s="11"/>
    </row>
    <row r="17" spans="1:7" ht="60.75" customHeight="1" thickBot="1">
      <c r="A17" s="186"/>
      <c r="B17" s="12" t="s">
        <v>434</v>
      </c>
      <c r="C17" s="13" t="s">
        <v>426</v>
      </c>
      <c r="D17" s="13" t="s">
        <v>427</v>
      </c>
      <c r="E17" s="13" t="s">
        <v>582</v>
      </c>
      <c r="F17" s="109" t="s">
        <v>425</v>
      </c>
      <c r="G17" s="11"/>
    </row>
    <row r="18" spans="1:7" ht="48.75" customHeight="1" thickBot="1">
      <c r="A18" s="187" t="s">
        <v>29</v>
      </c>
      <c r="B18" s="12" t="s">
        <v>8</v>
      </c>
      <c r="C18" s="13" t="s">
        <v>38</v>
      </c>
      <c r="D18" s="13" t="s">
        <v>16</v>
      </c>
      <c r="E18" s="13" t="s">
        <v>42</v>
      </c>
      <c r="F18" s="17" t="s">
        <v>468</v>
      </c>
      <c r="G18" s="11"/>
    </row>
    <row r="19" spans="1:7" ht="55.5" customHeight="1" thickBot="1">
      <c r="A19" s="188"/>
      <c r="B19" s="12" t="s">
        <v>17</v>
      </c>
      <c r="C19" s="13" t="s">
        <v>39</v>
      </c>
      <c r="D19" s="13" t="s">
        <v>18</v>
      </c>
      <c r="E19" s="13" t="s">
        <v>42</v>
      </c>
      <c r="F19" s="17" t="s">
        <v>425</v>
      </c>
      <c r="G19" s="11"/>
    </row>
    <row r="20" spans="1:7" ht="88.5" customHeight="1" thickBot="1">
      <c r="A20" s="187" t="s">
        <v>30</v>
      </c>
      <c r="B20" s="12" t="s">
        <v>9</v>
      </c>
      <c r="C20" s="13" t="s">
        <v>19</v>
      </c>
      <c r="D20" s="14" t="s">
        <v>20</v>
      </c>
      <c r="E20" s="88" t="s">
        <v>46</v>
      </c>
      <c r="F20" s="18" t="s">
        <v>92</v>
      </c>
      <c r="G20" s="11"/>
    </row>
    <row r="21" spans="1:7" ht="84.75" customHeight="1" thickBot="1">
      <c r="A21" s="188"/>
      <c r="B21" s="12" t="s">
        <v>10</v>
      </c>
      <c r="C21" s="13" t="s">
        <v>47</v>
      </c>
      <c r="D21" s="14" t="s">
        <v>21</v>
      </c>
      <c r="E21" s="88" t="s">
        <v>46</v>
      </c>
      <c r="F21" s="18" t="s">
        <v>461</v>
      </c>
      <c r="G21" s="11"/>
    </row>
    <row r="22" spans="1:7" ht="79.5" customHeight="1" thickBot="1">
      <c r="A22" s="188"/>
      <c r="B22" s="12" t="s">
        <v>11</v>
      </c>
      <c r="C22" s="14" t="s">
        <v>31</v>
      </c>
      <c r="D22" s="14" t="s">
        <v>93</v>
      </c>
      <c r="E22" s="88" t="s">
        <v>46</v>
      </c>
      <c r="F22" s="18" t="s">
        <v>463</v>
      </c>
      <c r="G22" s="11"/>
    </row>
    <row r="23" spans="1:7" ht="77" thickBot="1">
      <c r="A23" s="188"/>
      <c r="B23" s="12" t="s">
        <v>22</v>
      </c>
      <c r="C23" s="14" t="s">
        <v>34</v>
      </c>
      <c r="D23" s="13" t="s">
        <v>23</v>
      </c>
      <c r="E23" s="88" t="s">
        <v>46</v>
      </c>
      <c r="F23" s="18" t="s">
        <v>461</v>
      </c>
      <c r="G23" s="11"/>
    </row>
    <row r="24" spans="1:7" ht="88" customHeight="1" thickBot="1">
      <c r="A24" s="188"/>
      <c r="B24" s="12" t="s">
        <v>24</v>
      </c>
      <c r="C24" s="14" t="s">
        <v>25</v>
      </c>
      <c r="D24" s="13" t="s">
        <v>340</v>
      </c>
      <c r="E24" s="88" t="s">
        <v>469</v>
      </c>
      <c r="F24" s="18" t="s">
        <v>462</v>
      </c>
      <c r="G24" s="11"/>
    </row>
    <row r="25" spans="1:7" ht="21.75" customHeight="1" thickBot="1">
      <c r="A25" s="187" t="s">
        <v>367</v>
      </c>
      <c r="B25" s="190" t="s">
        <v>43</v>
      </c>
      <c r="C25" s="192" t="s">
        <v>474</v>
      </c>
      <c r="D25" s="192" t="s">
        <v>641</v>
      </c>
      <c r="E25" s="192" t="s">
        <v>26</v>
      </c>
      <c r="F25" s="194" t="s">
        <v>642</v>
      </c>
      <c r="G25" s="184"/>
    </row>
    <row r="26" spans="1:7" ht="34.5" customHeight="1" thickBot="1">
      <c r="A26" s="187"/>
      <c r="B26" s="191"/>
      <c r="C26" s="193"/>
      <c r="D26" s="193"/>
      <c r="E26" s="193"/>
      <c r="F26" s="195"/>
      <c r="G26" s="184"/>
    </row>
  </sheetData>
  <mergeCells count="17">
    <mergeCell ref="A2:A6"/>
    <mergeCell ref="B2:D3"/>
    <mergeCell ref="B4:D5"/>
    <mergeCell ref="A7:F7"/>
    <mergeCell ref="A8:F8"/>
    <mergeCell ref="B9:C9"/>
    <mergeCell ref="G25:G26"/>
    <mergeCell ref="A10:A11"/>
    <mergeCell ref="A18:A19"/>
    <mergeCell ref="A20:A24"/>
    <mergeCell ref="A25:A26"/>
    <mergeCell ref="A12:A17"/>
    <mergeCell ref="B25:B26"/>
    <mergeCell ref="C25:C26"/>
    <mergeCell ref="D25:D26"/>
    <mergeCell ref="E25:E26"/>
    <mergeCell ref="F25:F26"/>
  </mergeCells>
  <phoneticPr fontId="55" type="noConversion"/>
  <pageMargins left="0.70866141732283472" right="0.70866141732283472"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CO48"/>
  <sheetViews>
    <sheetView topLeftCell="C12" zoomScale="62" zoomScaleNormal="91" workbookViewId="0">
      <selection activeCell="AK19" sqref="AK19"/>
    </sheetView>
  </sheetViews>
  <sheetFormatPr baseColWidth="10" defaultColWidth="11.5" defaultRowHeight="14"/>
  <cols>
    <col min="1" max="1" width="4" style="114" bestFit="1" customWidth="1"/>
    <col min="2" max="2" width="19.1640625" style="115" customWidth="1"/>
    <col min="3" max="3" width="44" style="114" customWidth="1"/>
    <col min="4" max="4" width="44.5" style="114" customWidth="1"/>
    <col min="5" max="5" width="16.33203125" style="114" customWidth="1"/>
    <col min="6" max="6" width="30" style="114" customWidth="1"/>
    <col min="7" max="7" width="31.83203125" style="114" customWidth="1"/>
    <col min="8" max="8" width="35.83203125" style="111" customWidth="1"/>
    <col min="9" max="9" width="24.1640625" style="112" customWidth="1"/>
    <col min="10" max="10" width="17.83203125" style="111" customWidth="1"/>
    <col min="11" max="11" width="16.5" style="111" customWidth="1"/>
    <col min="12" max="31" width="6.33203125" style="111" customWidth="1"/>
    <col min="32" max="32" width="27.33203125" style="111" hidden="1" customWidth="1"/>
    <col min="33" max="33" width="30.5" style="111" hidden="1" customWidth="1"/>
    <col min="34" max="34" width="17.5" style="111" customWidth="1"/>
    <col min="35" max="35" width="6.33203125" style="111" bestFit="1" customWidth="1"/>
    <col min="36" max="36" width="16" style="111" customWidth="1"/>
    <col min="37" max="37" width="5.83203125" style="111" customWidth="1"/>
    <col min="38" max="38" width="59.83203125" style="111" customWidth="1"/>
    <col min="39" max="39" width="15.1640625" style="111" bestFit="1" customWidth="1"/>
    <col min="40" max="40" width="6.83203125" style="111" customWidth="1"/>
    <col min="41" max="41" width="5" style="111" customWidth="1"/>
    <col min="42" max="42" width="5.5" style="111" customWidth="1"/>
    <col min="43" max="43" width="7.1640625" style="111" customWidth="1"/>
    <col min="44" max="44" width="6.6640625" style="111" customWidth="1"/>
    <col min="45" max="45" width="11.83203125" style="111" customWidth="1"/>
    <col min="46" max="46" width="38.33203125" style="111" customWidth="1"/>
    <col min="47" max="47" width="8.6640625" style="111" customWidth="1"/>
    <col min="48" max="48" width="10.5" style="111" customWidth="1"/>
    <col min="49" max="49" width="9.33203125" style="111" customWidth="1"/>
    <col min="50" max="50" width="9.1640625" style="111" customWidth="1"/>
    <col min="51" max="51" width="8.5" style="111" customWidth="1"/>
    <col min="52" max="52" width="7.33203125" style="111" customWidth="1"/>
    <col min="53" max="53" width="63.83203125" style="113" customWidth="1"/>
    <col min="54" max="54" width="34.6640625" style="113" customWidth="1"/>
    <col min="55" max="57" width="18.83203125" style="113" customWidth="1"/>
    <col min="58" max="58" width="20.6640625" style="113" customWidth="1"/>
    <col min="59" max="59" width="21.6640625" style="113" customWidth="1"/>
    <col min="60" max="60" width="31.83203125" style="112" customWidth="1"/>
    <col min="61" max="61" width="22.1640625" style="111" customWidth="1"/>
    <col min="62" max="16384" width="11.5" style="111"/>
  </cols>
  <sheetData>
    <row r="1" spans="1:93" ht="15">
      <c r="A1" s="174"/>
      <c r="B1" s="280"/>
      <c r="C1" s="280"/>
      <c r="D1" s="280"/>
      <c r="E1" s="280"/>
      <c r="F1" s="298" t="s">
        <v>884</v>
      </c>
      <c r="G1" s="299"/>
      <c r="H1" s="175" t="s">
        <v>883</v>
      </c>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71"/>
      <c r="BB1" s="171"/>
      <c r="BC1" s="171"/>
      <c r="BD1" s="171"/>
      <c r="BE1" s="171"/>
      <c r="BF1" s="171"/>
      <c r="BG1" s="171"/>
      <c r="BH1" s="170"/>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row>
    <row r="2" spans="1:93" ht="15">
      <c r="A2" s="174"/>
      <c r="B2" s="280"/>
      <c r="C2" s="280"/>
      <c r="D2" s="280"/>
      <c r="E2" s="280"/>
      <c r="F2" s="300"/>
      <c r="G2" s="301"/>
      <c r="H2" s="175" t="s">
        <v>882</v>
      </c>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71"/>
      <c r="BB2" s="171"/>
      <c r="BC2" s="171"/>
      <c r="BD2" s="171"/>
      <c r="BE2" s="171"/>
      <c r="BF2" s="171"/>
      <c r="BG2" s="171"/>
      <c r="BH2" s="170"/>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row>
    <row r="3" spans="1:93" ht="14" customHeight="1">
      <c r="A3" s="174"/>
      <c r="B3" s="280"/>
      <c r="C3" s="280"/>
      <c r="D3" s="280"/>
      <c r="E3" s="280"/>
      <c r="F3" s="298" t="s">
        <v>48</v>
      </c>
      <c r="G3" s="299"/>
      <c r="H3" s="302" t="s">
        <v>881</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71"/>
      <c r="BB3" s="171"/>
      <c r="BC3" s="171"/>
      <c r="BD3" s="171"/>
      <c r="BE3" s="171"/>
      <c r="BF3" s="171"/>
      <c r="BG3" s="171"/>
      <c r="BH3" s="170"/>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row>
    <row r="4" spans="1:93" ht="14" customHeight="1">
      <c r="A4" s="174"/>
      <c r="B4" s="280"/>
      <c r="C4" s="280"/>
      <c r="D4" s="280"/>
      <c r="E4" s="280"/>
      <c r="F4" s="300"/>
      <c r="G4" s="301"/>
      <c r="H4" s="302"/>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71"/>
      <c r="BB4" s="171"/>
      <c r="BC4" s="171"/>
      <c r="BD4" s="171"/>
      <c r="BE4" s="171"/>
      <c r="BF4" s="171"/>
      <c r="BG4" s="171"/>
      <c r="BH4" s="170"/>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row>
    <row r="5" spans="1:93">
      <c r="A5" s="172"/>
      <c r="C5" s="172"/>
      <c r="D5" s="172"/>
      <c r="E5" s="173"/>
      <c r="F5" s="172"/>
      <c r="G5" s="172"/>
      <c r="H5" s="121"/>
      <c r="I5" s="170"/>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71"/>
      <c r="BB5" s="171"/>
      <c r="BC5" s="171"/>
      <c r="BD5" s="171"/>
      <c r="BE5" s="171"/>
      <c r="BF5" s="171"/>
      <c r="BG5" s="171"/>
      <c r="BH5" s="170"/>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row>
    <row r="6" spans="1:93" s="160" customFormat="1" ht="14.25" hidden="1" customHeight="1">
      <c r="A6" s="233" t="s">
        <v>880</v>
      </c>
      <c r="B6" s="234"/>
      <c r="C6" s="234"/>
      <c r="D6" s="234"/>
      <c r="E6" s="235"/>
      <c r="F6" s="276"/>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8"/>
      <c r="AK6" s="279"/>
      <c r="AL6" s="279"/>
      <c r="AM6" s="279"/>
      <c r="AN6" s="161"/>
      <c r="AO6" s="161"/>
      <c r="AP6" s="161"/>
      <c r="AQ6" s="161"/>
      <c r="AR6" s="161"/>
      <c r="AS6" s="161"/>
      <c r="AT6" s="161"/>
      <c r="AU6" s="161"/>
      <c r="AV6" s="161"/>
      <c r="AW6" s="161"/>
      <c r="AX6" s="161"/>
      <c r="AY6" s="161"/>
      <c r="AZ6" s="161"/>
      <c r="BA6" s="169"/>
      <c r="BB6" s="169"/>
      <c r="BC6" s="169"/>
      <c r="BD6" s="169"/>
      <c r="BE6" s="169"/>
      <c r="BF6" s="169"/>
      <c r="BG6" s="169"/>
      <c r="BH6" s="168"/>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row>
    <row r="7" spans="1:93" s="160" customFormat="1" ht="13.5" hidden="1" customHeight="1">
      <c r="A7" s="233" t="s">
        <v>879</v>
      </c>
      <c r="B7" s="234"/>
      <c r="C7" s="234"/>
      <c r="D7" s="234"/>
      <c r="E7" s="235"/>
      <c r="F7" s="276"/>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8"/>
      <c r="AK7" s="161"/>
      <c r="AL7" s="161"/>
      <c r="AM7" s="161"/>
      <c r="AN7" s="161"/>
      <c r="AO7" s="161"/>
      <c r="AP7" s="161"/>
      <c r="AQ7" s="161"/>
      <c r="AR7" s="161"/>
      <c r="AS7" s="161"/>
      <c r="AT7" s="161"/>
      <c r="AU7" s="161"/>
      <c r="AV7" s="161"/>
      <c r="AW7" s="161"/>
      <c r="AX7" s="161"/>
      <c r="AY7" s="161"/>
      <c r="AZ7" s="161"/>
      <c r="BA7" s="169"/>
      <c r="BB7" s="169"/>
      <c r="BC7" s="169"/>
      <c r="BD7" s="169"/>
      <c r="BE7" s="169"/>
      <c r="BF7" s="169"/>
      <c r="BG7" s="169"/>
      <c r="BH7" s="168"/>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row>
    <row r="8" spans="1:93" s="160" customFormat="1" ht="14.25" hidden="1" customHeight="1">
      <c r="A8" s="233" t="s">
        <v>878</v>
      </c>
      <c r="B8" s="234"/>
      <c r="C8" s="234"/>
      <c r="D8" s="234"/>
      <c r="E8" s="235"/>
      <c r="F8" s="281"/>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3"/>
      <c r="AK8" s="161"/>
      <c r="AL8" s="161"/>
      <c r="AM8" s="161"/>
      <c r="AN8" s="161"/>
      <c r="AO8" s="161"/>
      <c r="AP8" s="161"/>
      <c r="AQ8" s="161"/>
      <c r="AR8" s="161"/>
      <c r="AS8" s="161"/>
      <c r="AT8" s="161"/>
      <c r="AU8" s="161"/>
      <c r="AV8" s="161"/>
      <c r="AW8" s="161"/>
      <c r="AX8" s="161"/>
      <c r="AY8" s="161"/>
      <c r="AZ8" s="161"/>
      <c r="BA8" s="169"/>
      <c r="BB8" s="169"/>
      <c r="BC8" s="169"/>
      <c r="BD8" s="169"/>
      <c r="BE8" s="169"/>
      <c r="BF8" s="169"/>
      <c r="BG8" s="169"/>
      <c r="BH8" s="168"/>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row>
    <row r="9" spans="1:93" s="163" customFormat="1" ht="12" hidden="1" customHeight="1">
      <c r="A9" s="233" t="s">
        <v>877</v>
      </c>
      <c r="B9" s="234"/>
      <c r="C9" s="234"/>
      <c r="D9" s="234"/>
      <c r="E9" s="235"/>
      <c r="F9" s="167"/>
      <c r="G9" s="167"/>
      <c r="H9" s="167"/>
      <c r="I9" s="167"/>
      <c r="J9" s="167"/>
      <c r="K9" s="167"/>
      <c r="L9" s="167"/>
      <c r="M9" s="167"/>
      <c r="N9" s="167"/>
      <c r="O9" s="166"/>
      <c r="P9" s="164"/>
      <c r="Q9" s="164"/>
      <c r="R9" s="164"/>
      <c r="S9" s="164"/>
      <c r="T9" s="164"/>
      <c r="U9" s="164"/>
      <c r="V9" s="164"/>
      <c r="W9" s="164"/>
      <c r="X9" s="164"/>
      <c r="Y9" s="164"/>
      <c r="Z9" s="164"/>
      <c r="AA9" s="164"/>
      <c r="AB9" s="164"/>
      <c r="AC9" s="164"/>
      <c r="AD9" s="164"/>
      <c r="AE9" s="164"/>
      <c r="AF9" s="165"/>
      <c r="AG9" s="165"/>
      <c r="AH9" s="165"/>
      <c r="AI9" s="165"/>
      <c r="AJ9" s="165"/>
      <c r="AK9" s="165"/>
      <c r="AL9" s="165"/>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row>
    <row r="10" spans="1:93" s="160" customFormat="1">
      <c r="A10" s="260" t="s">
        <v>876</v>
      </c>
      <c r="B10" s="261"/>
      <c r="C10" s="261"/>
      <c r="D10" s="261"/>
      <c r="E10" s="261"/>
      <c r="F10" s="261"/>
      <c r="G10" s="261"/>
      <c r="H10" s="261"/>
      <c r="I10" s="261"/>
      <c r="J10" s="262"/>
      <c r="K10" s="260" t="s">
        <v>875</v>
      </c>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2"/>
      <c r="AK10" s="260" t="s">
        <v>874</v>
      </c>
      <c r="AL10" s="261"/>
      <c r="AM10" s="261"/>
      <c r="AN10" s="261"/>
      <c r="AO10" s="261"/>
      <c r="AP10" s="261"/>
      <c r="AQ10" s="261"/>
      <c r="AR10" s="261"/>
      <c r="AS10" s="262"/>
      <c r="AT10" s="260" t="s">
        <v>873</v>
      </c>
      <c r="AU10" s="261"/>
      <c r="AV10" s="261"/>
      <c r="AW10" s="261"/>
      <c r="AX10" s="261"/>
      <c r="AY10" s="261"/>
      <c r="AZ10" s="262"/>
      <c r="BA10" s="162"/>
      <c r="BB10" s="260" t="s">
        <v>872</v>
      </c>
      <c r="BC10" s="261"/>
      <c r="BD10" s="261"/>
      <c r="BE10" s="261"/>
      <c r="BF10" s="261"/>
      <c r="BG10" s="261"/>
      <c r="BH10" s="261"/>
      <c r="BI10" s="262"/>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row>
    <row r="11" spans="1:93" s="160" customFormat="1" ht="16.5" customHeight="1">
      <c r="A11" s="263" t="s">
        <v>871</v>
      </c>
      <c r="B11" s="265" t="s">
        <v>49</v>
      </c>
      <c r="C11" s="265" t="s">
        <v>870</v>
      </c>
      <c r="D11" s="265" t="s">
        <v>869</v>
      </c>
      <c r="E11" s="265" t="s">
        <v>51</v>
      </c>
      <c r="F11" s="253" t="s">
        <v>868</v>
      </c>
      <c r="G11" s="253" t="s">
        <v>867</v>
      </c>
      <c r="H11" s="265" t="s">
        <v>866</v>
      </c>
      <c r="I11" s="253" t="s">
        <v>865</v>
      </c>
      <c r="J11" s="253" t="s">
        <v>864</v>
      </c>
      <c r="K11" s="267" t="s">
        <v>863</v>
      </c>
      <c r="L11" s="269" t="s">
        <v>851</v>
      </c>
      <c r="M11" s="248" t="s">
        <v>50</v>
      </c>
      <c r="N11" s="249"/>
      <c r="O11" s="249"/>
      <c r="P11" s="249"/>
      <c r="Q11" s="249"/>
      <c r="R11" s="249"/>
      <c r="S11" s="249"/>
      <c r="T11" s="249"/>
      <c r="U11" s="249"/>
      <c r="V11" s="249"/>
      <c r="W11" s="249"/>
      <c r="X11" s="249"/>
      <c r="Y11" s="249"/>
      <c r="Z11" s="249"/>
      <c r="AA11" s="249"/>
      <c r="AB11" s="249"/>
      <c r="AC11" s="249"/>
      <c r="AD11" s="249"/>
      <c r="AE11" s="250"/>
      <c r="AF11" s="272" t="s">
        <v>862</v>
      </c>
      <c r="AG11" s="253" t="s">
        <v>861</v>
      </c>
      <c r="AH11" s="267" t="s">
        <v>860</v>
      </c>
      <c r="AI11" s="303" t="s">
        <v>851</v>
      </c>
      <c r="AJ11" s="267" t="s">
        <v>859</v>
      </c>
      <c r="AK11" s="258" t="s">
        <v>858</v>
      </c>
      <c r="AL11" s="253" t="s">
        <v>857</v>
      </c>
      <c r="AM11" s="267" t="s">
        <v>856</v>
      </c>
      <c r="AN11" s="271" t="s">
        <v>855</v>
      </c>
      <c r="AO11" s="271"/>
      <c r="AP11" s="271"/>
      <c r="AQ11" s="271"/>
      <c r="AR11" s="271"/>
      <c r="AS11" s="271"/>
      <c r="AT11" s="251" t="s">
        <v>854</v>
      </c>
      <c r="AU11" s="251" t="s">
        <v>853</v>
      </c>
      <c r="AV11" s="251" t="s">
        <v>851</v>
      </c>
      <c r="AW11" s="251" t="s">
        <v>852</v>
      </c>
      <c r="AX11" s="251" t="s">
        <v>851</v>
      </c>
      <c r="AY11" s="251" t="s">
        <v>850</v>
      </c>
      <c r="AZ11" s="258" t="s">
        <v>849</v>
      </c>
      <c r="BA11" s="274" t="s">
        <v>848</v>
      </c>
      <c r="BB11" s="257" t="s">
        <v>847</v>
      </c>
      <c r="BC11" s="255" t="s">
        <v>846</v>
      </c>
      <c r="BD11" s="255" t="s">
        <v>845</v>
      </c>
      <c r="BE11" s="255" t="s">
        <v>844</v>
      </c>
      <c r="BF11" s="257" t="s">
        <v>843</v>
      </c>
      <c r="BG11" s="257" t="s">
        <v>842</v>
      </c>
      <c r="BH11" s="255" t="s">
        <v>841</v>
      </c>
      <c r="BI11" s="255" t="s">
        <v>840</v>
      </c>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row>
    <row r="12" spans="1:93" s="156" customFormat="1" ht="129.75" customHeight="1">
      <c r="A12" s="264"/>
      <c r="B12" s="266"/>
      <c r="C12" s="266"/>
      <c r="D12" s="266"/>
      <c r="E12" s="266"/>
      <c r="F12" s="254"/>
      <c r="G12" s="254"/>
      <c r="H12" s="266"/>
      <c r="I12" s="254"/>
      <c r="J12" s="254"/>
      <c r="K12" s="268"/>
      <c r="L12" s="270"/>
      <c r="M12" s="89" t="s">
        <v>52</v>
      </c>
      <c r="N12" s="89" t="s">
        <v>53</v>
      </c>
      <c r="O12" s="89" t="s">
        <v>54</v>
      </c>
      <c r="P12" s="89" t="s">
        <v>55</v>
      </c>
      <c r="Q12" s="89" t="s">
        <v>56</v>
      </c>
      <c r="R12" s="89" t="s">
        <v>57</v>
      </c>
      <c r="S12" s="89" t="s">
        <v>58</v>
      </c>
      <c r="T12" s="89" t="s">
        <v>59</v>
      </c>
      <c r="U12" s="89" t="s">
        <v>60</v>
      </c>
      <c r="V12" s="89" t="s">
        <v>61</v>
      </c>
      <c r="W12" s="89" t="s">
        <v>62</v>
      </c>
      <c r="X12" s="89" t="s">
        <v>63</v>
      </c>
      <c r="Y12" s="89" t="s">
        <v>64</v>
      </c>
      <c r="Z12" s="89" t="s">
        <v>65</v>
      </c>
      <c r="AA12" s="89" t="s">
        <v>66</v>
      </c>
      <c r="AB12" s="89" t="s">
        <v>67</v>
      </c>
      <c r="AC12" s="89" t="s">
        <v>68</v>
      </c>
      <c r="AD12" s="89" t="s">
        <v>69</v>
      </c>
      <c r="AE12" s="89" t="s">
        <v>70</v>
      </c>
      <c r="AF12" s="273"/>
      <c r="AG12" s="254"/>
      <c r="AH12" s="268"/>
      <c r="AI12" s="304"/>
      <c r="AJ12" s="268"/>
      <c r="AK12" s="259"/>
      <c r="AL12" s="254"/>
      <c r="AM12" s="268"/>
      <c r="AN12" s="158" t="s">
        <v>229</v>
      </c>
      <c r="AO12" s="158" t="s">
        <v>839</v>
      </c>
      <c r="AP12" s="159" t="s">
        <v>838</v>
      </c>
      <c r="AQ12" s="158" t="s">
        <v>837</v>
      </c>
      <c r="AR12" s="158" t="s">
        <v>106</v>
      </c>
      <c r="AS12" s="158" t="s">
        <v>41</v>
      </c>
      <c r="AT12" s="252"/>
      <c r="AU12" s="252"/>
      <c r="AV12" s="252"/>
      <c r="AW12" s="252"/>
      <c r="AX12" s="252"/>
      <c r="AY12" s="252"/>
      <c r="AZ12" s="259"/>
      <c r="BA12" s="275"/>
      <c r="BB12" s="257"/>
      <c r="BC12" s="256"/>
      <c r="BD12" s="256"/>
      <c r="BE12" s="256"/>
      <c r="BF12" s="257"/>
      <c r="BG12" s="257"/>
      <c r="BH12" s="256"/>
      <c r="BI12" s="256"/>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row>
    <row r="13" spans="1:93" s="154" customFormat="1" ht="78.75" customHeight="1">
      <c r="A13" s="221">
        <v>1</v>
      </c>
      <c r="B13" s="223" t="s">
        <v>77</v>
      </c>
      <c r="C13" s="225" t="s">
        <v>836</v>
      </c>
      <c r="D13" s="225" t="s">
        <v>835</v>
      </c>
      <c r="E13" s="225" t="s">
        <v>691</v>
      </c>
      <c r="F13" s="225" t="s">
        <v>834</v>
      </c>
      <c r="G13" s="225" t="s">
        <v>833</v>
      </c>
      <c r="H13" s="227" t="s">
        <v>832</v>
      </c>
      <c r="I13" s="225" t="s">
        <v>712</v>
      </c>
      <c r="J13" s="221">
        <v>2000</v>
      </c>
      <c r="K13" s="216" t="str">
        <f>IF(J13&lt;=0,"",IF(J13&lt;=2,"Muy Baja",IF(J13&lt;=24,"Baja",IF(J13&lt;=500,"Media",IF(J13&lt;=5000,"Alta","Muy Alta")))))</f>
        <v>Alta</v>
      </c>
      <c r="L13" s="230">
        <f>IF(K13="","",IF(K13="Muy Baja",0.2,IF(K13="Baja",0.4,IF(K13="Media",0.6,IF(K13="Alta",0.8,IF(K13="Muy Alta",1,))))))</f>
        <v>0.8</v>
      </c>
      <c r="M13" s="211" t="s">
        <v>655</v>
      </c>
      <c r="N13" s="211" t="s">
        <v>74</v>
      </c>
      <c r="O13" s="211" t="s">
        <v>74</v>
      </c>
      <c r="P13" s="211" t="s">
        <v>74</v>
      </c>
      <c r="Q13" s="211" t="s">
        <v>655</v>
      </c>
      <c r="R13" s="211" t="s">
        <v>74</v>
      </c>
      <c r="S13" s="211" t="s">
        <v>74</v>
      </c>
      <c r="T13" s="211" t="s">
        <v>74</v>
      </c>
      <c r="U13" s="211" t="s">
        <v>74</v>
      </c>
      <c r="V13" s="211" t="s">
        <v>655</v>
      </c>
      <c r="W13" s="211" t="s">
        <v>655</v>
      </c>
      <c r="X13" s="211" t="s">
        <v>655</v>
      </c>
      <c r="Y13" s="211" t="s">
        <v>655</v>
      </c>
      <c r="Z13" s="211" t="s">
        <v>655</v>
      </c>
      <c r="AA13" s="211" t="s">
        <v>655</v>
      </c>
      <c r="AB13" s="211" t="s">
        <v>74</v>
      </c>
      <c r="AC13" s="211" t="s">
        <v>655</v>
      </c>
      <c r="AD13" s="211" t="s">
        <v>74</v>
      </c>
      <c r="AE13" s="211" t="s">
        <v>74</v>
      </c>
      <c r="AF13" s="286">
        <f>IF(AB13="Si","19",COUNTIF(M13:AE13,"si"))</f>
        <v>9</v>
      </c>
      <c r="AG13" s="145">
        <f>VALUE(IF(AF13&lt;=5,5,IF(AND(AF13&gt;5,AF13&lt;=11),10,IF(AF13&gt;11,20,0))))</f>
        <v>10</v>
      </c>
      <c r="AH13" s="216" t="str">
        <f>IF(AG13=5,"Moderado",IF(AG13=10,"Mayor",IF(AG13=20,"Catastrófico",0)))</f>
        <v>Mayor</v>
      </c>
      <c r="AI13" s="230">
        <f>IF(AH13="","",IF(AH13="Leve",0.2,IF(AH13="Menor",0.4,IF(AH13="Moderado",0.6,IF(AH13="Mayor",0.8,IF(AH13="Catastrófico",1,))))))</f>
        <v>0.8</v>
      </c>
      <c r="AJ13" s="219"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122">
        <v>1</v>
      </c>
      <c r="AL13" s="131" t="s">
        <v>831</v>
      </c>
      <c r="AM13" s="130" t="s">
        <v>109</v>
      </c>
      <c r="AN13" s="128" t="s">
        <v>120</v>
      </c>
      <c r="AO13" s="128" t="s">
        <v>653</v>
      </c>
      <c r="AP13" s="129">
        <v>0.3</v>
      </c>
      <c r="AQ13" s="128" t="s">
        <v>652</v>
      </c>
      <c r="AR13" s="128" t="s">
        <v>651</v>
      </c>
      <c r="AS13" s="128" t="s">
        <v>650</v>
      </c>
      <c r="AT13" s="127">
        <f>IFERROR(IF(AM13="Probabilidad",(L13-(+L13*AP13)),IF(AM13="Impacto",L13,"")),"")</f>
        <v>0.56000000000000005</v>
      </c>
      <c r="AU13" s="126" t="str">
        <f t="shared" ref="AU13:AU45" si="0">IFERROR(IF(AT13="","",IF(AT13&lt;=0.2,"Muy Baja",IF(AT13&lt;=0.4,"Baja",IF(AT13&lt;=0.6,"Media",IF(AT13&lt;=0.8,"Alta","Muy Alta"))))),"")</f>
        <v>Media</v>
      </c>
      <c r="AV13" s="148">
        <f t="shared" ref="AV13:AV45" si="1">+AT13</f>
        <v>0.56000000000000005</v>
      </c>
      <c r="AW13" s="126" t="str">
        <f t="shared" ref="AW13:AW45" si="2">IFERROR(IF(AX13="","",IF(AX13&lt;=0.2,"Leve",IF(AX13&lt;=0.4,"Menor",IF(AX13&lt;=0.6,"Moderado",IF(AX13&lt;=0.8,"Mayor","Catastrófico"))))),"")</f>
        <v>Mayor</v>
      </c>
      <c r="AX13" s="148">
        <f>IFERROR(IF(AM13="Impacto",(AI13-(+AI13*AP13)),IF(AM13="Probabilidad",AI13,"")),"")</f>
        <v>0.8</v>
      </c>
      <c r="AY13" s="125" t="str">
        <f t="shared" ref="AY13:AY45" si="3">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147" t="s">
        <v>649</v>
      </c>
      <c r="BA13" s="176"/>
      <c r="BB13" s="124" t="s">
        <v>829</v>
      </c>
      <c r="BC13" s="124" t="s">
        <v>828</v>
      </c>
      <c r="BD13" s="124" t="s">
        <v>827</v>
      </c>
      <c r="BE13" s="124" t="s">
        <v>826</v>
      </c>
      <c r="BF13" s="123">
        <v>44384</v>
      </c>
      <c r="BG13" s="123">
        <v>44561</v>
      </c>
      <c r="BH13" s="114">
        <v>3840</v>
      </c>
      <c r="BI13" s="122"/>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row>
    <row r="14" spans="1:93" ht="78.75" customHeight="1">
      <c r="A14" s="222"/>
      <c r="B14" s="224"/>
      <c r="C14" s="226"/>
      <c r="D14" s="226"/>
      <c r="E14" s="226"/>
      <c r="F14" s="226"/>
      <c r="G14" s="226"/>
      <c r="H14" s="228"/>
      <c r="I14" s="226"/>
      <c r="J14" s="222"/>
      <c r="K14" s="217"/>
      <c r="L14" s="231"/>
      <c r="M14" s="212"/>
      <c r="N14" s="212"/>
      <c r="O14" s="212"/>
      <c r="P14" s="212"/>
      <c r="Q14" s="212"/>
      <c r="R14" s="212"/>
      <c r="S14" s="212"/>
      <c r="T14" s="212"/>
      <c r="U14" s="212"/>
      <c r="V14" s="212"/>
      <c r="W14" s="212"/>
      <c r="X14" s="212"/>
      <c r="Y14" s="212"/>
      <c r="Z14" s="212"/>
      <c r="AA14" s="212"/>
      <c r="AB14" s="212"/>
      <c r="AC14" s="212"/>
      <c r="AD14" s="212"/>
      <c r="AE14" s="212"/>
      <c r="AF14" s="287"/>
      <c r="AG14" s="145">
        <f t="shared" ref="AG14:AG45" si="4">VALUE(IF(AF14&lt;=5,5,IF(AND(AF14&gt;5,AF14&lt;=11),10,IF(AF14&gt;11,20,0))))</f>
        <v>5</v>
      </c>
      <c r="AH14" s="217"/>
      <c r="AI14" s="231"/>
      <c r="AJ14" s="220"/>
      <c r="AK14" s="122">
        <v>2</v>
      </c>
      <c r="AL14" s="131" t="s">
        <v>830</v>
      </c>
      <c r="AM14" s="130" t="s">
        <v>109</v>
      </c>
      <c r="AN14" s="128" t="s">
        <v>120</v>
      </c>
      <c r="AO14" s="128" t="s">
        <v>653</v>
      </c>
      <c r="AP14" s="129" t="str">
        <f t="shared" ref="AP14:AP45" si="5">IF(AND(AN14="Preventivo",AO14="Automático"),"50%",IF(AND(AN14="Preventivo",AO14="Manual"),"40%",IF(AND(AN14="Detectivo",AO14="Automático"),"40%",IF(AND(AN14="Detectivo",AO14="Manual"),"30%",IF(AND(AN14="Correctivo",AO14="Automático"),"35%",IF(AND(AN14="Correctivo",AO14="Manual"),"25%",""))))))</f>
        <v>40%</v>
      </c>
      <c r="AQ14" s="128" t="s">
        <v>652</v>
      </c>
      <c r="AR14" s="128" t="s">
        <v>651</v>
      </c>
      <c r="AS14" s="128" t="s">
        <v>650</v>
      </c>
      <c r="AT14" s="127">
        <f>IFERROR(IF(AND(AM13="Probabilidad",AM14="Probabilidad"),(AV13-(+AV13*AP14)),IF(AM14="Probabilidad",(L13-(+L13*AP14)),IF(AM14="Impacto",AV13,""))),"")</f>
        <v>0.33600000000000002</v>
      </c>
      <c r="AU14" s="126" t="str">
        <f t="shared" si="0"/>
        <v>Baja</v>
      </c>
      <c r="AV14" s="148">
        <f t="shared" si="1"/>
        <v>0.33600000000000002</v>
      </c>
      <c r="AW14" s="126" t="str">
        <f t="shared" si="2"/>
        <v>Mayor</v>
      </c>
      <c r="AX14" s="148">
        <f>IFERROR(IF(AND(AM13="Impacto",AM14="Impacto"),(AX13-(+AX13*AP14)),IF(AM14="Impacto",(AI13-(+AI13*AP14)),IF(AM14="Probabilidad",AX13,""))),"")</f>
        <v>0.8</v>
      </c>
      <c r="AY14" s="125" t="str">
        <f t="shared" si="3"/>
        <v>Alto</v>
      </c>
      <c r="AZ14" s="147" t="s">
        <v>649</v>
      </c>
      <c r="BA14" s="176"/>
      <c r="BB14" s="124" t="s">
        <v>829</v>
      </c>
      <c r="BC14" s="124" t="s">
        <v>828</v>
      </c>
      <c r="BD14" s="124" t="s">
        <v>827</v>
      </c>
      <c r="BE14" s="124" t="s">
        <v>826</v>
      </c>
      <c r="BF14" s="123">
        <v>44407</v>
      </c>
      <c r="BG14" s="123">
        <v>44561</v>
      </c>
      <c r="BH14" s="122">
        <v>3840</v>
      </c>
      <c r="BI14" s="122"/>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row>
    <row r="15" spans="1:93" ht="78.75" customHeight="1">
      <c r="A15" s="222"/>
      <c r="B15" s="224"/>
      <c r="C15" s="226"/>
      <c r="D15" s="226"/>
      <c r="E15" s="226"/>
      <c r="F15" s="240"/>
      <c r="G15" s="240"/>
      <c r="H15" s="228"/>
      <c r="I15" s="226"/>
      <c r="J15" s="222"/>
      <c r="K15" s="217"/>
      <c r="L15" s="231"/>
      <c r="M15" s="212"/>
      <c r="N15" s="212"/>
      <c r="O15" s="212"/>
      <c r="P15" s="212"/>
      <c r="Q15" s="212"/>
      <c r="R15" s="212"/>
      <c r="S15" s="212"/>
      <c r="T15" s="212"/>
      <c r="U15" s="212"/>
      <c r="V15" s="212"/>
      <c r="W15" s="212"/>
      <c r="X15" s="212"/>
      <c r="Y15" s="212"/>
      <c r="Z15" s="212"/>
      <c r="AA15" s="212"/>
      <c r="AB15" s="212"/>
      <c r="AC15" s="212"/>
      <c r="AD15" s="212"/>
      <c r="AE15" s="212"/>
      <c r="AF15" s="287"/>
      <c r="AG15" s="145">
        <f t="shared" si="4"/>
        <v>5</v>
      </c>
      <c r="AH15" s="217"/>
      <c r="AI15" s="231"/>
      <c r="AJ15" s="220"/>
      <c r="AK15" s="122">
        <v>3</v>
      </c>
      <c r="AL15" s="151" t="s">
        <v>825</v>
      </c>
      <c r="AM15" s="130" t="s">
        <v>109</v>
      </c>
      <c r="AN15" s="128" t="s">
        <v>120</v>
      </c>
      <c r="AO15" s="128" t="s">
        <v>653</v>
      </c>
      <c r="AP15" s="129" t="str">
        <f t="shared" si="5"/>
        <v>40%</v>
      </c>
      <c r="AQ15" s="128" t="s">
        <v>652</v>
      </c>
      <c r="AR15" s="128" t="s">
        <v>651</v>
      </c>
      <c r="AS15" s="128" t="s">
        <v>650</v>
      </c>
      <c r="AT15" s="127">
        <f>IFERROR(IF(AND(AM14="Probabilidad",AM15="Probabilidad"),(AV14-(+AV14*AP15)),IF(AND(AM14="Impacto",AM15="Probabilidad"),(AV13-(+AV13*AP15)),IF(AM15="Impacto",AV14,""))),"")</f>
        <v>0.2016</v>
      </c>
      <c r="AU15" s="126" t="str">
        <f t="shared" si="0"/>
        <v>Baja</v>
      </c>
      <c r="AV15" s="148">
        <f t="shared" si="1"/>
        <v>0.2016</v>
      </c>
      <c r="AW15" s="126" t="str">
        <f t="shared" si="2"/>
        <v>Mayor</v>
      </c>
      <c r="AX15" s="148">
        <f>IFERROR(IF(AND(AM14="Impacto",AM15="Impacto"),(AX14-(+AX14*AP15)),IF(AND(AM14="Probabilidad",AM15="Impacto"),(AX13-(+AX13*AP15)),IF(AM15="Probabilidad",AX14,""))),"")</f>
        <v>0.8</v>
      </c>
      <c r="AY15" s="125" t="str">
        <f t="shared" si="3"/>
        <v>Alto</v>
      </c>
      <c r="AZ15" s="147" t="s">
        <v>649</v>
      </c>
      <c r="BA15" s="176"/>
      <c r="BB15" s="124" t="s">
        <v>824</v>
      </c>
      <c r="BC15" s="124" t="s">
        <v>823</v>
      </c>
      <c r="BD15" s="124" t="s">
        <v>822</v>
      </c>
      <c r="BE15" s="124" t="s">
        <v>821</v>
      </c>
      <c r="BF15" s="123">
        <v>44407</v>
      </c>
      <c r="BG15" s="123">
        <v>44561</v>
      </c>
      <c r="BH15" s="122">
        <v>3840</v>
      </c>
      <c r="BI15" s="122"/>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row>
    <row r="16" spans="1:93" ht="78.75" customHeight="1">
      <c r="A16" s="221">
        <v>2</v>
      </c>
      <c r="B16" s="223" t="s">
        <v>32</v>
      </c>
      <c r="C16" s="226" t="s">
        <v>820</v>
      </c>
      <c r="D16" s="226" t="s">
        <v>819</v>
      </c>
      <c r="E16" s="225" t="s">
        <v>660</v>
      </c>
      <c r="F16" s="225" t="s">
        <v>818</v>
      </c>
      <c r="G16" s="225" t="s">
        <v>817</v>
      </c>
      <c r="H16" s="227" t="s">
        <v>816</v>
      </c>
      <c r="I16" s="225" t="s">
        <v>712</v>
      </c>
      <c r="J16" s="221">
        <v>24</v>
      </c>
      <c r="K16" s="216" t="str">
        <f>IF(J16&lt;=0,"",IF(J16&lt;=2,"Muy Baja",IF(J16&lt;=24,"Baja",IF(J16&lt;=500,"Media",IF(J16&lt;=5000,"Alta","Muy Alta")))))</f>
        <v>Baja</v>
      </c>
      <c r="L16" s="230">
        <f>IF(K16="","",IF(K16="Muy Baja",0.2,IF(K16="Baja",0.4,IF(K16="Media",0.6,IF(K16="Alta",0.8,IF(K16="Muy Alta",1,))))))</f>
        <v>0.4</v>
      </c>
      <c r="M16" s="211" t="s">
        <v>74</v>
      </c>
      <c r="N16" s="211" t="s">
        <v>74</v>
      </c>
      <c r="O16" s="211" t="s">
        <v>74</v>
      </c>
      <c r="P16" s="211" t="s">
        <v>74</v>
      </c>
      <c r="Q16" s="211" t="s">
        <v>655</v>
      </c>
      <c r="R16" s="211" t="s">
        <v>74</v>
      </c>
      <c r="S16" s="211" t="s">
        <v>74</v>
      </c>
      <c r="T16" s="211" t="s">
        <v>74</v>
      </c>
      <c r="U16" s="211" t="s">
        <v>74</v>
      </c>
      <c r="V16" s="211" t="s">
        <v>74</v>
      </c>
      <c r="W16" s="211" t="s">
        <v>655</v>
      </c>
      <c r="X16" s="211" t="s">
        <v>655</v>
      </c>
      <c r="Y16" s="211" t="s">
        <v>74</v>
      </c>
      <c r="Z16" s="211" t="s">
        <v>74</v>
      </c>
      <c r="AA16" s="211" t="s">
        <v>74</v>
      </c>
      <c r="AB16" s="211" t="s">
        <v>74</v>
      </c>
      <c r="AC16" s="211" t="s">
        <v>655</v>
      </c>
      <c r="AD16" s="211" t="s">
        <v>655</v>
      </c>
      <c r="AE16" s="211" t="s">
        <v>74</v>
      </c>
      <c r="AF16" s="286">
        <f>IF(AB16="Si","19",COUNTIF(M16:AE16,"si"))</f>
        <v>5</v>
      </c>
      <c r="AG16" s="145">
        <f t="shared" si="4"/>
        <v>5</v>
      </c>
      <c r="AH16" s="216" t="str">
        <f>IF(AG16=5,"Moderado",IF(AG16=10,"Mayor",IF(AG16=20,"Catastrófico",0)))</f>
        <v>Moderado</v>
      </c>
      <c r="AI16" s="230">
        <f>IF(AH16="","",IF(AH16="Leve",0.2,IF(AH16="Menor",0.4,IF(AH16="Moderado",0.6,IF(AH16="Mayor",0.8,IF(AH16="Catastrófico",1,))))))</f>
        <v>0.6</v>
      </c>
      <c r="AJ16" s="219"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122">
        <v>1</v>
      </c>
      <c r="AL16" s="131" t="s">
        <v>815</v>
      </c>
      <c r="AM16" s="130" t="s">
        <v>109</v>
      </c>
      <c r="AN16" s="128" t="s">
        <v>120</v>
      </c>
      <c r="AO16" s="128" t="s">
        <v>653</v>
      </c>
      <c r="AP16" s="129" t="str">
        <f t="shared" si="5"/>
        <v>40%</v>
      </c>
      <c r="AQ16" s="128" t="s">
        <v>652</v>
      </c>
      <c r="AR16" s="128" t="s">
        <v>678</v>
      </c>
      <c r="AS16" s="128" t="s">
        <v>650</v>
      </c>
      <c r="AT16" s="127">
        <f>IFERROR(IF(AM16="Probabilidad",(L16-(+L16*AP16)),IF(AM16="Impacto",L16,"")),"")</f>
        <v>0.24</v>
      </c>
      <c r="AU16" s="126" t="str">
        <f t="shared" si="0"/>
        <v>Baja</v>
      </c>
      <c r="AV16" s="148">
        <f t="shared" si="1"/>
        <v>0.24</v>
      </c>
      <c r="AW16" s="126" t="str">
        <f t="shared" si="2"/>
        <v>Moderado</v>
      </c>
      <c r="AX16" s="148">
        <f>IFERROR(IF(AM16="Impacto",(AI16-(+AI16*AP16)),IF(AM16="Probabilidad",AI16,"")),"")</f>
        <v>0.6</v>
      </c>
      <c r="AY16" s="125" t="str">
        <f t="shared" si="3"/>
        <v>Moderado</v>
      </c>
      <c r="AZ16" s="147" t="s">
        <v>649</v>
      </c>
      <c r="BA16" s="176"/>
      <c r="BB16" s="124" t="s">
        <v>811</v>
      </c>
      <c r="BC16" s="124" t="s">
        <v>813</v>
      </c>
      <c r="BD16" s="124" t="s">
        <v>812</v>
      </c>
      <c r="BE16" s="124" t="s">
        <v>811</v>
      </c>
      <c r="BF16" s="123">
        <v>44319</v>
      </c>
      <c r="BG16" s="123">
        <v>44561</v>
      </c>
      <c r="BH16" s="122">
        <v>3841</v>
      </c>
      <c r="BI16" s="122"/>
      <c r="BJ16"/>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row>
    <row r="17" spans="1:93" ht="78.75" customHeight="1">
      <c r="A17" s="222"/>
      <c r="B17" s="224"/>
      <c r="C17" s="226"/>
      <c r="D17" s="226"/>
      <c r="E17" s="226"/>
      <c r="F17" s="240"/>
      <c r="G17" s="240"/>
      <c r="H17" s="228"/>
      <c r="I17" s="226"/>
      <c r="J17" s="222"/>
      <c r="K17" s="217"/>
      <c r="L17" s="231"/>
      <c r="M17" s="212"/>
      <c r="N17" s="212"/>
      <c r="O17" s="212"/>
      <c r="P17" s="212"/>
      <c r="Q17" s="212"/>
      <c r="R17" s="212"/>
      <c r="S17" s="212"/>
      <c r="T17" s="212"/>
      <c r="U17" s="212"/>
      <c r="V17" s="212"/>
      <c r="W17" s="212"/>
      <c r="X17" s="212"/>
      <c r="Y17" s="212"/>
      <c r="Z17" s="212"/>
      <c r="AA17" s="212"/>
      <c r="AB17" s="212"/>
      <c r="AC17" s="212"/>
      <c r="AD17" s="212"/>
      <c r="AE17" s="212"/>
      <c r="AF17" s="287"/>
      <c r="AG17" s="145">
        <f t="shared" si="4"/>
        <v>5</v>
      </c>
      <c r="AH17" s="217"/>
      <c r="AI17" s="231"/>
      <c r="AJ17" s="220"/>
      <c r="AK17" s="122">
        <v>2</v>
      </c>
      <c r="AL17" s="131" t="s">
        <v>814</v>
      </c>
      <c r="AM17" s="130" t="s">
        <v>109</v>
      </c>
      <c r="AN17" s="128" t="s">
        <v>120</v>
      </c>
      <c r="AO17" s="128" t="s">
        <v>653</v>
      </c>
      <c r="AP17" s="129" t="str">
        <f t="shared" si="5"/>
        <v>40%</v>
      </c>
      <c r="AQ17" s="128" t="s">
        <v>652</v>
      </c>
      <c r="AR17" s="128" t="s">
        <v>678</v>
      </c>
      <c r="AS17" s="128" t="s">
        <v>650</v>
      </c>
      <c r="AT17" s="127">
        <f>IFERROR(IF(AND(AM16="Probabilidad",AM17="Probabilidad"),(AV16-(+AV16*AP17)),IF(AM17="Probabilidad",(L16-(+L16*AP17)),IF(AM17="Impacto",AV16,""))),"")</f>
        <v>0.14399999999999999</v>
      </c>
      <c r="AU17" s="126" t="str">
        <f t="shared" si="0"/>
        <v>Muy Baja</v>
      </c>
      <c r="AV17" s="148">
        <f t="shared" si="1"/>
        <v>0.14399999999999999</v>
      </c>
      <c r="AW17" s="126" t="str">
        <f t="shared" si="2"/>
        <v>Moderado</v>
      </c>
      <c r="AX17" s="148">
        <f>IFERROR(IF(AND(AM16="Impacto",AM17="Impacto"),(AX16-(+AX16*AP17)),IF(AM17="Impacto",(AI16-(+AI16*AP17)),IF(AM17="Probabilidad",AX16,""))),"")</f>
        <v>0.6</v>
      </c>
      <c r="AY17" s="125" t="str">
        <f t="shared" si="3"/>
        <v>Moderado</v>
      </c>
      <c r="AZ17" s="147" t="s">
        <v>649</v>
      </c>
      <c r="BA17" s="176"/>
      <c r="BB17" s="124" t="s">
        <v>811</v>
      </c>
      <c r="BC17" s="124" t="s">
        <v>813</v>
      </c>
      <c r="BD17" s="124" t="s">
        <v>812</v>
      </c>
      <c r="BE17" s="124" t="s">
        <v>811</v>
      </c>
      <c r="BF17" s="123">
        <v>44319</v>
      </c>
      <c r="BG17" s="123">
        <v>44561</v>
      </c>
      <c r="BH17" s="122">
        <v>3841</v>
      </c>
      <c r="BI17" s="122"/>
      <c r="BJ17"/>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row>
    <row r="18" spans="1:93" ht="217.5" customHeight="1">
      <c r="A18" s="140">
        <v>3</v>
      </c>
      <c r="B18" s="143" t="s">
        <v>810</v>
      </c>
      <c r="C18" s="153" t="s">
        <v>809</v>
      </c>
      <c r="D18" s="153" t="s">
        <v>808</v>
      </c>
      <c r="E18" s="141" t="s">
        <v>660</v>
      </c>
      <c r="F18" s="141" t="s">
        <v>807</v>
      </c>
      <c r="G18" s="141" t="s">
        <v>806</v>
      </c>
      <c r="H18" s="142" t="s">
        <v>805</v>
      </c>
      <c r="I18" s="141" t="s">
        <v>688</v>
      </c>
      <c r="J18" s="140">
        <v>20</v>
      </c>
      <c r="K18" s="137" t="str">
        <f>IF(J18&lt;=0,"",IF(J18&lt;=2,"Muy Baja",IF(J18&lt;=24,"Baja",IF(J18&lt;=500,"Media",IF(J18&lt;=5000,"Alta","Muy Alta")))))</f>
        <v>Baja</v>
      </c>
      <c r="L18" s="136">
        <f>IF(K18="","",IF(K18="Muy Baja",0.2,IF(K18="Baja",0.4,IF(K18="Media",0.6,IF(K18="Alta",0.8,IF(K18="Muy Alta",1,))))))</f>
        <v>0.4</v>
      </c>
      <c r="M18" s="139" t="s">
        <v>655</v>
      </c>
      <c r="N18" s="139" t="s">
        <v>655</v>
      </c>
      <c r="O18" s="139" t="s">
        <v>655</v>
      </c>
      <c r="P18" s="139" t="s">
        <v>655</v>
      </c>
      <c r="Q18" s="139" t="s">
        <v>655</v>
      </c>
      <c r="R18" s="139" t="s">
        <v>655</v>
      </c>
      <c r="S18" s="139" t="s">
        <v>74</v>
      </c>
      <c r="T18" s="139" t="s">
        <v>74</v>
      </c>
      <c r="U18" s="139" t="s">
        <v>74</v>
      </c>
      <c r="V18" s="139" t="s">
        <v>655</v>
      </c>
      <c r="W18" s="139" t="s">
        <v>655</v>
      </c>
      <c r="X18" s="139" t="s">
        <v>655</v>
      </c>
      <c r="Y18" s="139" t="s">
        <v>655</v>
      </c>
      <c r="Z18" s="139" t="s">
        <v>655</v>
      </c>
      <c r="AA18" s="139" t="s">
        <v>655</v>
      </c>
      <c r="AB18" s="139" t="s">
        <v>74</v>
      </c>
      <c r="AC18" s="139" t="s">
        <v>655</v>
      </c>
      <c r="AD18" s="139" t="s">
        <v>655</v>
      </c>
      <c r="AE18" s="139" t="s">
        <v>74</v>
      </c>
      <c r="AF18" s="152">
        <f>IF(AB18="Si","19",COUNTIF(M18:AE18,"si"))</f>
        <v>14</v>
      </c>
      <c r="AG18" s="145">
        <f t="shared" si="4"/>
        <v>20</v>
      </c>
      <c r="AH18" s="137" t="str">
        <f>IF(AG18=5,"Moderado",IF(AG18=10,"Mayor",IF(AG18=20,"Catastrófico",0)))</f>
        <v>Catastrófico</v>
      </c>
      <c r="AI18" s="136">
        <f>IF(AH18="","",IF(AH18="Leve",0.2,IF(AH18="Menor",0.4,IF(AH18="Moderado",0.6,IF(AH18="Mayor",0.8,IF(AH18="Catastrófico",1,))))))</f>
        <v>1</v>
      </c>
      <c r="AJ18" s="135" t="str">
        <f>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122">
        <v>1</v>
      </c>
      <c r="AL18" s="131" t="s">
        <v>804</v>
      </c>
      <c r="AM18" s="130" t="s">
        <v>109</v>
      </c>
      <c r="AN18" s="128" t="s">
        <v>120</v>
      </c>
      <c r="AO18" s="128" t="s">
        <v>653</v>
      </c>
      <c r="AP18" s="129" t="str">
        <f t="shared" si="5"/>
        <v>40%</v>
      </c>
      <c r="AQ18" s="128" t="s">
        <v>652</v>
      </c>
      <c r="AR18" s="128" t="s">
        <v>678</v>
      </c>
      <c r="AS18" s="128" t="s">
        <v>650</v>
      </c>
      <c r="AT18" s="127">
        <f>IFERROR(IF(AM18="Probabilidad",(L18-(+L18*AP18)),IF(AM18="Impacto",L18,"")),"")</f>
        <v>0.24</v>
      </c>
      <c r="AU18" s="126" t="str">
        <f t="shared" si="0"/>
        <v>Baja</v>
      </c>
      <c r="AV18" s="148">
        <f t="shared" si="1"/>
        <v>0.24</v>
      </c>
      <c r="AW18" s="126" t="str">
        <f t="shared" si="2"/>
        <v>Catastrófico</v>
      </c>
      <c r="AX18" s="148">
        <f>IFERROR(IF(AM18="Impacto",(AI18-(+AI18*AP18)),IF(AM18="Probabilidad",AI18,"")),"")</f>
        <v>1</v>
      </c>
      <c r="AY18" s="125" t="str">
        <f t="shared" si="3"/>
        <v>Extremo</v>
      </c>
      <c r="AZ18" s="147" t="s">
        <v>649</v>
      </c>
      <c r="BA18" s="176"/>
      <c r="BB18" s="124" t="s">
        <v>803</v>
      </c>
      <c r="BC18" s="124" t="s">
        <v>802</v>
      </c>
      <c r="BD18" s="124" t="s">
        <v>801</v>
      </c>
      <c r="BE18" s="124" t="s">
        <v>800</v>
      </c>
      <c r="BF18" s="123">
        <v>44383</v>
      </c>
      <c r="BG18" s="123">
        <v>44551</v>
      </c>
      <c r="BH18" s="122">
        <v>3838</v>
      </c>
      <c r="BI18" s="122"/>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row>
    <row r="19" spans="1:93" ht="180">
      <c r="A19" s="140">
        <v>4</v>
      </c>
      <c r="B19" s="143" t="s">
        <v>799</v>
      </c>
      <c r="C19" s="141" t="s">
        <v>798</v>
      </c>
      <c r="D19" s="141" t="s">
        <v>797</v>
      </c>
      <c r="E19" s="141" t="s">
        <v>691</v>
      </c>
      <c r="F19" s="141" t="s">
        <v>796</v>
      </c>
      <c r="G19" s="141" t="s">
        <v>795</v>
      </c>
      <c r="H19" s="142" t="s">
        <v>794</v>
      </c>
      <c r="I19" s="141" t="s">
        <v>712</v>
      </c>
      <c r="J19" s="140" t="s">
        <v>793</v>
      </c>
      <c r="K19" s="137" t="str">
        <f>IF(J19&lt;=0,"",IF(J19&lt;=2,"Muy Baja",IF(J19&lt;=24,"Baja",IF(J19&lt;=500,"Media",IF(J19&lt;=5000,"Alta","Muy Alta")))))</f>
        <v>Muy Alta</v>
      </c>
      <c r="L19" s="136">
        <f>IF(K19="","",IF(K19="Muy Baja",0.2,IF(K19="Baja",0.4,IF(K19="Media",0.6,IF(K19="Alta",0.8,IF(K19="Muy Alta",1,))))))</f>
        <v>1</v>
      </c>
      <c r="M19" s="139" t="s">
        <v>655</v>
      </c>
      <c r="N19" s="139" t="s">
        <v>655</v>
      </c>
      <c r="O19" s="139" t="s">
        <v>655</v>
      </c>
      <c r="P19" s="139" t="s">
        <v>655</v>
      </c>
      <c r="Q19" s="139" t="s">
        <v>655</v>
      </c>
      <c r="R19" s="139" t="s">
        <v>655</v>
      </c>
      <c r="S19" s="139" t="s">
        <v>74</v>
      </c>
      <c r="T19" s="139" t="s">
        <v>74</v>
      </c>
      <c r="U19" s="139" t="s">
        <v>655</v>
      </c>
      <c r="V19" s="139" t="s">
        <v>655</v>
      </c>
      <c r="W19" s="139" t="s">
        <v>655</v>
      </c>
      <c r="X19" s="139" t="s">
        <v>655</v>
      </c>
      <c r="Y19" s="139" t="s">
        <v>655</v>
      </c>
      <c r="Z19" s="139" t="s">
        <v>655</v>
      </c>
      <c r="AA19" s="139" t="s">
        <v>655</v>
      </c>
      <c r="AB19" s="139" t="s">
        <v>655</v>
      </c>
      <c r="AC19" s="139" t="s">
        <v>655</v>
      </c>
      <c r="AD19" s="139" t="s">
        <v>655</v>
      </c>
      <c r="AE19" s="139" t="s">
        <v>74</v>
      </c>
      <c r="AF19" s="152">
        <v>16</v>
      </c>
      <c r="AG19" s="145">
        <f t="shared" si="4"/>
        <v>20</v>
      </c>
      <c r="AH19" s="137" t="str">
        <f>IF(AG19=5,"Moderado",IF(AG19=10,"Mayor",IF(AG19=20,"Catastrófico",0)))</f>
        <v>Catastrófico</v>
      </c>
      <c r="AI19" s="136">
        <v>1</v>
      </c>
      <c r="AJ19" s="135" t="str">
        <f>IF(OR(AND(K19="Muy Baja",AH19="Leve"),AND(K19="Muy Baja",AH19="Menor"),AND(K19="Baja",AH19="Leve")),"Bajo",IF(OR(AND(K19="Muy baja",AH19="Moderado"),AND(K19="Baja",AH19="Menor"),AND(K19="Baja",AH19="Moderado"),AND(K19="Media",AH19="Leve"),AND(K19="Media",AH19="Menor"),AND(K19="Media",AH19="Moderado"),AND(K19="Alta",AH19="Leve"),AND(K19="Alta",AH19="Menor")),"Moderado",IF(OR(AND(K19="Muy Baja",AH19="Mayor"),AND(K19="Baja",AH19="Mayor"),AND(K19="Media",AH19="Mayor"),AND(K19="Alta",AH19="Moderado"),AND(K19="Alta",AH19="Mayor"),AND(K19="Muy Alta",AH19="Leve"),AND(K19="Muy Alta",AH19="Menor"),AND(K19="Muy Alta",AH19="Moderado"),AND(K19="Muy Alta",AH19="Mayor")),"Alto",IF(OR(AND(K19="Muy Baja",AH19="Catastrófico"),AND(K19="Baja",AH19="Catastrófico"),AND(K19="Media",AH19="Catastrófico"),AND(K19="Alta",AH19="Catastrófico"),AND(K19="Muy Alta",AH19="Catastrófico")),"Extremo",""))))</f>
        <v>Extremo</v>
      </c>
      <c r="AK19" s="122">
        <v>1</v>
      </c>
      <c r="AL19" s="131" t="s">
        <v>792</v>
      </c>
      <c r="AM19" s="130" t="s">
        <v>109</v>
      </c>
      <c r="AN19" s="128" t="s">
        <v>141</v>
      </c>
      <c r="AO19" s="128" t="s">
        <v>791</v>
      </c>
      <c r="AP19" s="129" t="str">
        <f t="shared" si="5"/>
        <v>40%</v>
      </c>
      <c r="AQ19" s="128" t="s">
        <v>652</v>
      </c>
      <c r="AR19" s="128" t="s">
        <v>678</v>
      </c>
      <c r="AS19" s="128" t="s">
        <v>650</v>
      </c>
      <c r="AT19" s="127">
        <f>IFERROR(IF(AM19="Probabilidad",(L19-(+L19*AP19)),IF(AM19="Impacto",L19,"")),"")</f>
        <v>0.6</v>
      </c>
      <c r="AU19" s="126" t="str">
        <f t="shared" si="0"/>
        <v>Media</v>
      </c>
      <c r="AV19" s="148">
        <f t="shared" si="1"/>
        <v>0.6</v>
      </c>
      <c r="AW19" s="126" t="str">
        <f t="shared" si="2"/>
        <v>Catastrófico</v>
      </c>
      <c r="AX19" s="148">
        <f>IFERROR(IF(AM19="Impacto",(AI19-(+AI19*AP19)),IF(AM19="Probabilidad",AI19,"")),"")</f>
        <v>1</v>
      </c>
      <c r="AY19" s="125" t="str">
        <f t="shared" si="3"/>
        <v>Extremo</v>
      </c>
      <c r="AZ19" s="147" t="s">
        <v>790</v>
      </c>
      <c r="BA19" s="176"/>
      <c r="BB19" s="122" t="s">
        <v>789</v>
      </c>
      <c r="BC19" s="124" t="s">
        <v>788</v>
      </c>
      <c r="BD19" s="124" t="s">
        <v>787</v>
      </c>
      <c r="BE19" s="124" t="s">
        <v>786</v>
      </c>
      <c r="BF19" s="123"/>
      <c r="BG19" s="123"/>
      <c r="BH19" s="122">
        <v>3864</v>
      </c>
      <c r="BI19" s="122"/>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row>
    <row r="20" spans="1:93" ht="78.75" customHeight="1">
      <c r="A20" s="221">
        <v>5</v>
      </c>
      <c r="B20" s="223" t="s">
        <v>785</v>
      </c>
      <c r="C20" s="226" t="s">
        <v>784</v>
      </c>
      <c r="D20" s="226" t="s">
        <v>783</v>
      </c>
      <c r="E20" s="225" t="s">
        <v>660</v>
      </c>
      <c r="F20" s="225" t="s">
        <v>782</v>
      </c>
      <c r="G20" s="225" t="s">
        <v>782</v>
      </c>
      <c r="H20" s="227" t="s">
        <v>781</v>
      </c>
      <c r="I20" s="225" t="s">
        <v>712</v>
      </c>
      <c r="J20" s="221">
        <v>12</v>
      </c>
      <c r="K20" s="216" t="str">
        <f>IF(J20&lt;=0,"",IF(J20&lt;=2,"Muy Baja",IF(J20&lt;=24,"Baja",IF(J20&lt;=500,"Media",IF(J20&lt;=5000,"Alta","Muy Alta")))))</f>
        <v>Baja</v>
      </c>
      <c r="L20" s="230">
        <f>IF(K20="","",IF(K20="Muy Baja",0.2,IF(K20="Baja",0.4,IF(K20="Media",0.6,IF(K20="Alta",0.8,IF(K20="Muy Alta",1,))))))</f>
        <v>0.4</v>
      </c>
      <c r="M20" s="211" t="s">
        <v>655</v>
      </c>
      <c r="N20" s="211" t="s">
        <v>655</v>
      </c>
      <c r="O20" s="211" t="s">
        <v>655</v>
      </c>
      <c r="P20" s="211" t="s">
        <v>655</v>
      </c>
      <c r="Q20" s="211" t="s">
        <v>655</v>
      </c>
      <c r="R20" s="211" t="s">
        <v>74</v>
      </c>
      <c r="S20" s="211" t="s">
        <v>655</v>
      </c>
      <c r="T20" s="211" t="s">
        <v>74</v>
      </c>
      <c r="U20" s="211" t="s">
        <v>655</v>
      </c>
      <c r="V20" s="211" t="s">
        <v>655</v>
      </c>
      <c r="W20" s="211" t="s">
        <v>74</v>
      </c>
      <c r="X20" s="211" t="s">
        <v>655</v>
      </c>
      <c r="Y20" s="211" t="s">
        <v>655</v>
      </c>
      <c r="Z20" s="211" t="s">
        <v>655</v>
      </c>
      <c r="AA20" s="211" t="s">
        <v>655</v>
      </c>
      <c r="AB20" s="211" t="s">
        <v>74</v>
      </c>
      <c r="AC20" s="211" t="s">
        <v>655</v>
      </c>
      <c r="AD20" s="211" t="s">
        <v>74</v>
      </c>
      <c r="AE20" s="211" t="s">
        <v>74</v>
      </c>
      <c r="AF20" s="243">
        <f>IF(AB20="Si","19",COUNTIF(M20:AE20,"si"))</f>
        <v>13</v>
      </c>
      <c r="AG20" s="145">
        <f t="shared" si="4"/>
        <v>20</v>
      </c>
      <c r="AH20" s="216" t="str">
        <f>IF(AG20=5,"Moderado",IF(AG20=10,"Mayor",IF(AG20=20,"Catastrófico",0)))</f>
        <v>Catastrófico</v>
      </c>
      <c r="AI20" s="230">
        <f>IF(AH20="","",IF(AH20="Leve",0.2,IF(AH20="Menor",0.4,IF(AH20="Moderado",0.6,IF(AH20="Mayor",0.8,IF(AH20="Catastrófico",1,))))))</f>
        <v>1</v>
      </c>
      <c r="AJ20" s="219" t="str">
        <f>IF(OR(AND(K20="Muy Baja",AH20="Leve"),AND(K20="Muy Baja",AH20="Menor"),AND(K20="Baja",AH20="Leve")),"Bajo",IF(OR(AND(K20="Muy baja",AH20="Moderado"),AND(K20="Baja",AH20="Menor"),AND(K20="Baja",AH20="Moderado"),AND(K20="Media",AH20="Leve"),AND(K20="Media",AH20="Menor"),AND(K20="Media",AH20="Moderado"),AND(K20="Alta",AH20="Leve"),AND(K20="Alta",AH20="Menor")),"Moderado",IF(OR(AND(K20="Muy Baja",AH20="Mayor"),AND(K20="Baja",AH20="Mayor"),AND(K20="Media",AH20="Mayor"),AND(K20="Alta",AH20="Moderado"),AND(K20="Alta",AH20="Mayor"),AND(K20="Muy Alta",AH20="Leve"),AND(K20="Muy Alta",AH20="Menor"),AND(K20="Muy Alta",AH20="Moderado"),AND(K20="Muy Alta",AH20="Mayor")),"Alto",IF(OR(AND(K20="Muy Baja",AH20="Catastrófico"),AND(K20="Baja",AH20="Catastrófico"),AND(K20="Media",AH20="Catastrófico"),AND(K20="Alta",AH20="Catastrófico"),AND(K20="Muy Alta",AH20="Catastrófico")),"Extremo",""))))</f>
        <v>Extremo</v>
      </c>
      <c r="AK20" s="122">
        <v>1</v>
      </c>
      <c r="AL20" s="131" t="s">
        <v>780</v>
      </c>
      <c r="AM20" s="130" t="s">
        <v>109</v>
      </c>
      <c r="AN20" s="128" t="s">
        <v>120</v>
      </c>
      <c r="AO20" s="128" t="s">
        <v>653</v>
      </c>
      <c r="AP20" s="129" t="str">
        <f t="shared" si="5"/>
        <v>40%</v>
      </c>
      <c r="AQ20" s="128" t="s">
        <v>652</v>
      </c>
      <c r="AR20" s="128" t="s">
        <v>678</v>
      </c>
      <c r="AS20" s="128" t="s">
        <v>650</v>
      </c>
      <c r="AT20" s="127">
        <f>IFERROR(IF(AM20="Probabilidad",(L20-(+L20*AP20)),IF(AM20="Impacto",L20,"")),"")</f>
        <v>0.24</v>
      </c>
      <c r="AU20" s="126" t="str">
        <f t="shared" si="0"/>
        <v>Baja</v>
      </c>
      <c r="AV20" s="148">
        <f t="shared" si="1"/>
        <v>0.24</v>
      </c>
      <c r="AW20" s="126" t="str">
        <f t="shared" si="2"/>
        <v>Catastrófico</v>
      </c>
      <c r="AX20" s="148">
        <f>IFERROR(IF(AM20="Impacto",(AI20-(+AI20*AP20)),IF(AM20="Probabilidad",AI20,"")),"")</f>
        <v>1</v>
      </c>
      <c r="AY20" s="125" t="str">
        <f t="shared" si="3"/>
        <v>Extremo</v>
      </c>
      <c r="AZ20" s="147" t="s">
        <v>649</v>
      </c>
      <c r="BA20" s="176"/>
      <c r="BB20" s="122" t="s">
        <v>779</v>
      </c>
      <c r="BC20" s="124" t="s">
        <v>778</v>
      </c>
      <c r="BD20" s="124" t="s">
        <v>777</v>
      </c>
      <c r="BE20" s="124" t="s">
        <v>776</v>
      </c>
      <c r="BF20" s="123"/>
      <c r="BG20" s="123">
        <v>44561</v>
      </c>
      <c r="BH20" s="122">
        <v>3839</v>
      </c>
      <c r="BI20" s="122"/>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row>
    <row r="21" spans="1:93" ht="78.75" customHeight="1">
      <c r="A21" s="222"/>
      <c r="B21" s="224"/>
      <c r="C21" s="226"/>
      <c r="D21" s="226"/>
      <c r="E21" s="226"/>
      <c r="F21" s="226"/>
      <c r="G21" s="226"/>
      <c r="H21" s="228"/>
      <c r="I21" s="226"/>
      <c r="J21" s="222"/>
      <c r="K21" s="217"/>
      <c r="L21" s="231"/>
      <c r="M21" s="212"/>
      <c r="N21" s="212"/>
      <c r="O21" s="212"/>
      <c r="P21" s="212"/>
      <c r="Q21" s="212"/>
      <c r="R21" s="212"/>
      <c r="S21" s="212"/>
      <c r="T21" s="212"/>
      <c r="U21" s="212"/>
      <c r="V21" s="212"/>
      <c r="W21" s="212"/>
      <c r="X21" s="212"/>
      <c r="Y21" s="212"/>
      <c r="Z21" s="212"/>
      <c r="AA21" s="212"/>
      <c r="AB21" s="212"/>
      <c r="AC21" s="212"/>
      <c r="AD21" s="212"/>
      <c r="AE21" s="212"/>
      <c r="AF21" s="244"/>
      <c r="AG21" s="145">
        <f t="shared" si="4"/>
        <v>5</v>
      </c>
      <c r="AH21" s="217"/>
      <c r="AI21" s="231"/>
      <c r="AJ21" s="220"/>
      <c r="AK21" s="122">
        <v>2</v>
      </c>
      <c r="AL21" s="131" t="s">
        <v>775</v>
      </c>
      <c r="AM21" s="130" t="s">
        <v>109</v>
      </c>
      <c r="AN21" s="128" t="s">
        <v>120</v>
      </c>
      <c r="AO21" s="128" t="s">
        <v>653</v>
      </c>
      <c r="AP21" s="129" t="str">
        <f t="shared" si="5"/>
        <v>40%</v>
      </c>
      <c r="AQ21" s="128" t="s">
        <v>652</v>
      </c>
      <c r="AR21" s="128" t="s">
        <v>678</v>
      </c>
      <c r="AS21" s="128" t="s">
        <v>650</v>
      </c>
      <c r="AT21" s="127">
        <f>IFERROR(IF(AND(AM20="Probabilidad",AM21="Probabilidad"),(AV20-(+AV20*AP21)),IF(AM21="Probabilidad",(L20-(+L20*AP21)),IF(AM21="Impacto",AV20,""))),"")</f>
        <v>0.14399999999999999</v>
      </c>
      <c r="AU21" s="126" t="str">
        <f t="shared" si="0"/>
        <v>Muy Baja</v>
      </c>
      <c r="AV21" s="148">
        <f t="shared" si="1"/>
        <v>0.14399999999999999</v>
      </c>
      <c r="AW21" s="126" t="str">
        <f t="shared" si="2"/>
        <v>Catastrófico</v>
      </c>
      <c r="AX21" s="148">
        <f>IFERROR(IF(AND(AM20="Impacto",AM21="Impacto"),(AX20-(+AX20*AP21)),IF(AM21="Impacto",(AI20-(+AI20*AP21)),IF(AM21="Probabilidad",AX20,""))),"")</f>
        <v>1</v>
      </c>
      <c r="AY21" s="125" t="str">
        <f t="shared" si="3"/>
        <v>Extremo</v>
      </c>
      <c r="AZ21" s="147" t="s">
        <v>649</v>
      </c>
      <c r="BA21" s="176"/>
      <c r="BB21" s="122" t="s">
        <v>773</v>
      </c>
      <c r="BC21" s="124" t="s">
        <v>771</v>
      </c>
      <c r="BD21" s="124" t="s">
        <v>772</v>
      </c>
      <c r="BE21" s="124" t="s">
        <v>771</v>
      </c>
      <c r="BF21" s="123"/>
      <c r="BG21" s="123">
        <v>44561</v>
      </c>
      <c r="BH21" s="122">
        <v>3839</v>
      </c>
      <c r="BI21" s="122"/>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row>
    <row r="22" spans="1:93" ht="78.75" customHeight="1">
      <c r="A22" s="222"/>
      <c r="B22" s="224"/>
      <c r="C22" s="226"/>
      <c r="D22" s="226"/>
      <c r="E22" s="226"/>
      <c r="F22" s="240"/>
      <c r="G22" s="240"/>
      <c r="H22" s="228"/>
      <c r="I22" s="226"/>
      <c r="J22" s="222"/>
      <c r="K22" s="217"/>
      <c r="L22" s="231"/>
      <c r="M22" s="212"/>
      <c r="N22" s="212"/>
      <c r="O22" s="212"/>
      <c r="P22" s="212"/>
      <c r="Q22" s="212"/>
      <c r="R22" s="212"/>
      <c r="S22" s="212"/>
      <c r="T22" s="212"/>
      <c r="U22" s="212"/>
      <c r="V22" s="212"/>
      <c r="W22" s="212"/>
      <c r="X22" s="212"/>
      <c r="Y22" s="212"/>
      <c r="Z22" s="212"/>
      <c r="AA22" s="212"/>
      <c r="AB22" s="212"/>
      <c r="AC22" s="212"/>
      <c r="AD22" s="212"/>
      <c r="AE22" s="212"/>
      <c r="AF22" s="244"/>
      <c r="AG22" s="145">
        <f t="shared" si="4"/>
        <v>5</v>
      </c>
      <c r="AH22" s="217"/>
      <c r="AI22" s="231"/>
      <c r="AJ22" s="220"/>
      <c r="AK22" s="122">
        <v>3</v>
      </c>
      <c r="AL22" s="151" t="s">
        <v>774</v>
      </c>
      <c r="AM22" s="130" t="s">
        <v>109</v>
      </c>
      <c r="AN22" s="128" t="s">
        <v>120</v>
      </c>
      <c r="AO22" s="128" t="s">
        <v>653</v>
      </c>
      <c r="AP22" s="129" t="str">
        <f t="shared" si="5"/>
        <v>40%</v>
      </c>
      <c r="AQ22" s="128" t="s">
        <v>652</v>
      </c>
      <c r="AR22" s="128" t="s">
        <v>678</v>
      </c>
      <c r="AS22" s="128" t="s">
        <v>650</v>
      </c>
      <c r="AT22" s="127">
        <f>IFERROR(IF(AND(AM21="Probabilidad",AM22="Probabilidad"),(AV21-(+AV21*AP22)),IF(AND(AM21="Impacto",AM22="Probabilidad"),(AV20-(+AV20*AP22)),IF(AM22="Impacto",AV21,""))),"")</f>
        <v>8.6399999999999991E-2</v>
      </c>
      <c r="AU22" s="126" t="str">
        <f t="shared" si="0"/>
        <v>Muy Baja</v>
      </c>
      <c r="AV22" s="148">
        <f t="shared" si="1"/>
        <v>8.6399999999999991E-2</v>
      </c>
      <c r="AW22" s="126" t="str">
        <f t="shared" si="2"/>
        <v>Catastrófico</v>
      </c>
      <c r="AX22" s="148">
        <f>IFERROR(IF(AND(AM21="Impacto",AM22="Impacto"),(AX21-(+AX21*AP22)),IF(AND(AM21="Probabilidad",AM22="Impacto"),(AX20-(+AX20*AP22)),IF(AM22="Probabilidad",AX21,""))),"")</f>
        <v>1</v>
      </c>
      <c r="AY22" s="125" t="str">
        <f t="shared" si="3"/>
        <v>Extremo</v>
      </c>
      <c r="AZ22" s="147" t="s">
        <v>649</v>
      </c>
      <c r="BA22" s="176"/>
      <c r="BB22" s="122" t="s">
        <v>773</v>
      </c>
      <c r="BC22" s="124" t="s">
        <v>771</v>
      </c>
      <c r="BD22" s="124" t="s">
        <v>772</v>
      </c>
      <c r="BE22" s="124" t="s">
        <v>771</v>
      </c>
      <c r="BF22" s="123"/>
      <c r="BG22" s="123">
        <v>44561</v>
      </c>
      <c r="BH22" s="122">
        <v>3839</v>
      </c>
      <c r="BI22" s="122"/>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row>
    <row r="23" spans="1:93" ht="78.75" customHeight="1">
      <c r="A23" s="221">
        <v>6</v>
      </c>
      <c r="B23" s="223" t="s">
        <v>71</v>
      </c>
      <c r="C23" s="226" t="s">
        <v>770</v>
      </c>
      <c r="D23" s="226" t="s">
        <v>769</v>
      </c>
      <c r="E23" s="225" t="s">
        <v>660</v>
      </c>
      <c r="F23" s="225" t="s">
        <v>768</v>
      </c>
      <c r="G23" s="225" t="s">
        <v>767</v>
      </c>
      <c r="H23" s="227" t="s">
        <v>766</v>
      </c>
      <c r="I23" s="225" t="s">
        <v>712</v>
      </c>
      <c r="J23" s="221">
        <v>22695</v>
      </c>
      <c r="K23" s="216" t="str">
        <f>IF(J23&lt;=0,"",IF(J23&lt;=2,"Muy Baja",IF(J23&lt;=24,"Baja",IF(J23&lt;=500,"Media",IF(J23&lt;=5000,"Alta","Muy Alta")))))</f>
        <v>Muy Alta</v>
      </c>
      <c r="L23" s="230">
        <f>IF(K23="","",IF(K23="Muy Baja",0.2,IF(K23="Baja",0.4,IF(K23="Media",0.6,IF(K23="Alta",0.8,IF(K23="Muy Alta",1,))))))</f>
        <v>1</v>
      </c>
      <c r="M23" s="211" t="s">
        <v>74</v>
      </c>
      <c r="N23" s="211" t="s">
        <v>74</v>
      </c>
      <c r="O23" s="211" t="s">
        <v>74</v>
      </c>
      <c r="P23" s="211" t="s">
        <v>74</v>
      </c>
      <c r="Q23" s="211" t="s">
        <v>74</v>
      </c>
      <c r="R23" s="211" t="s">
        <v>74</v>
      </c>
      <c r="S23" s="211" t="s">
        <v>74</v>
      </c>
      <c r="T23" s="211" t="s">
        <v>74</v>
      </c>
      <c r="U23" s="211" t="s">
        <v>74</v>
      </c>
      <c r="V23" s="211" t="s">
        <v>74</v>
      </c>
      <c r="W23" s="211" t="s">
        <v>655</v>
      </c>
      <c r="X23" s="211" t="s">
        <v>655</v>
      </c>
      <c r="Y23" s="211" t="s">
        <v>655</v>
      </c>
      <c r="Z23" s="211" t="s">
        <v>655</v>
      </c>
      <c r="AA23" s="211" t="s">
        <v>655</v>
      </c>
      <c r="AB23" s="211" t="s">
        <v>74</v>
      </c>
      <c r="AC23" s="211" t="s">
        <v>74</v>
      </c>
      <c r="AD23" s="211" t="s">
        <v>74</v>
      </c>
      <c r="AE23" s="211" t="s">
        <v>655</v>
      </c>
      <c r="AF23" s="243">
        <f>IF(AB23="Si","19",COUNTIF(M23:AE23,"si"))</f>
        <v>6</v>
      </c>
      <c r="AG23" s="145">
        <f t="shared" si="4"/>
        <v>10</v>
      </c>
      <c r="AH23" s="216" t="str">
        <f>IF(AG23=5,"Moderado",IF(AG23=10,"Mayor",IF(AG23=20,"Catastrófico",0)))</f>
        <v>Mayor</v>
      </c>
      <c r="AI23" s="230">
        <f>IF(AH23="","",IF(AH23="Leve",0.2,IF(AH23="Menor",0.4,IF(AH23="Moderado",0.6,IF(AH23="Mayor",0.8,IF(AH23="Catastrófico",1,))))))</f>
        <v>0.8</v>
      </c>
      <c r="AJ23" s="219"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122">
        <v>1</v>
      </c>
      <c r="AL23" s="131" t="s">
        <v>765</v>
      </c>
      <c r="AM23" s="130" t="s">
        <v>109</v>
      </c>
      <c r="AN23" s="128" t="s">
        <v>120</v>
      </c>
      <c r="AO23" s="128" t="s">
        <v>653</v>
      </c>
      <c r="AP23" s="129" t="str">
        <f t="shared" si="5"/>
        <v>40%</v>
      </c>
      <c r="AQ23" s="128" t="s">
        <v>652</v>
      </c>
      <c r="AR23" s="128" t="s">
        <v>678</v>
      </c>
      <c r="AS23" s="128" t="s">
        <v>650</v>
      </c>
      <c r="AT23" s="127">
        <f>IFERROR(IF(AM23="Probabilidad",(L23-(+L23*AP23)),IF(AM23="Impacto",L23,"")),"")</f>
        <v>0.6</v>
      </c>
      <c r="AU23" s="126" t="str">
        <f t="shared" si="0"/>
        <v>Media</v>
      </c>
      <c r="AV23" s="148">
        <f t="shared" si="1"/>
        <v>0.6</v>
      </c>
      <c r="AW23" s="126" t="str">
        <f t="shared" si="2"/>
        <v>Mayor</v>
      </c>
      <c r="AX23" s="148">
        <f>IFERROR(IF(AM23="Impacto",(AI23-(+AI23*AP23)),IF(AM23="Probabilidad",AI23,"")),"")</f>
        <v>0.8</v>
      </c>
      <c r="AY23" s="125" t="str">
        <f t="shared" si="3"/>
        <v>Alto</v>
      </c>
      <c r="AZ23" s="147" t="s">
        <v>649</v>
      </c>
      <c r="BA23" s="176"/>
      <c r="BB23" s="122" t="s">
        <v>763</v>
      </c>
      <c r="BC23" s="124" t="s">
        <v>762</v>
      </c>
      <c r="BD23" s="124" t="s">
        <v>761</v>
      </c>
      <c r="BE23" s="124" t="s">
        <v>760</v>
      </c>
      <c r="BF23" s="123">
        <v>44319</v>
      </c>
      <c r="BG23" s="123">
        <v>44561</v>
      </c>
      <c r="BH23" s="122">
        <v>3842</v>
      </c>
      <c r="BI23" s="122"/>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row>
    <row r="24" spans="1:93" ht="78.75" customHeight="1">
      <c r="A24" s="222"/>
      <c r="B24" s="224"/>
      <c r="C24" s="240"/>
      <c r="D24" s="240"/>
      <c r="E24" s="226"/>
      <c r="F24" s="240"/>
      <c r="G24" s="240"/>
      <c r="H24" s="228"/>
      <c r="I24" s="226"/>
      <c r="J24" s="222"/>
      <c r="K24" s="217"/>
      <c r="L24" s="231"/>
      <c r="M24" s="212"/>
      <c r="N24" s="212"/>
      <c r="O24" s="212"/>
      <c r="P24" s="212"/>
      <c r="Q24" s="212"/>
      <c r="R24" s="212"/>
      <c r="S24" s="212"/>
      <c r="T24" s="212"/>
      <c r="U24" s="212"/>
      <c r="V24" s="212"/>
      <c r="W24" s="212"/>
      <c r="X24" s="212"/>
      <c r="Y24" s="212"/>
      <c r="Z24" s="212"/>
      <c r="AA24" s="212"/>
      <c r="AB24" s="212"/>
      <c r="AC24" s="212"/>
      <c r="AD24" s="212"/>
      <c r="AE24" s="212"/>
      <c r="AF24" s="244"/>
      <c r="AG24" s="145">
        <f t="shared" si="4"/>
        <v>5</v>
      </c>
      <c r="AH24" s="217"/>
      <c r="AI24" s="231"/>
      <c r="AJ24" s="220"/>
      <c r="AK24" s="122">
        <v>2</v>
      </c>
      <c r="AL24" s="131" t="s">
        <v>764</v>
      </c>
      <c r="AM24" s="130" t="s">
        <v>109</v>
      </c>
      <c r="AN24" s="128" t="s">
        <v>120</v>
      </c>
      <c r="AO24" s="128" t="s">
        <v>653</v>
      </c>
      <c r="AP24" s="129" t="str">
        <f t="shared" si="5"/>
        <v>40%</v>
      </c>
      <c r="AQ24" s="128" t="s">
        <v>652</v>
      </c>
      <c r="AR24" s="128" t="s">
        <v>678</v>
      </c>
      <c r="AS24" s="128" t="s">
        <v>650</v>
      </c>
      <c r="AT24" s="127">
        <v>0.42</v>
      </c>
      <c r="AU24" s="126" t="str">
        <f t="shared" si="0"/>
        <v>Media</v>
      </c>
      <c r="AV24" s="148">
        <f t="shared" si="1"/>
        <v>0.42</v>
      </c>
      <c r="AW24" s="126" t="str">
        <f t="shared" si="2"/>
        <v>Mayor</v>
      </c>
      <c r="AX24" s="148">
        <f>IFERROR(IF(AND(AM23="Impacto",AM24="Impacto"),(AX23-(+AX23*AP24)),IF(AM24="Impacto",(AI23-(+AI23*AP24)),IF(AM24="Probabilidad",AX23,""))),"")</f>
        <v>0.8</v>
      </c>
      <c r="AY24" s="125" t="str">
        <f t="shared" si="3"/>
        <v>Alto</v>
      </c>
      <c r="AZ24" s="147" t="s">
        <v>649</v>
      </c>
      <c r="BA24" s="176"/>
      <c r="BB24" s="122" t="s">
        <v>763</v>
      </c>
      <c r="BC24" s="124" t="s">
        <v>762</v>
      </c>
      <c r="BD24" s="124" t="s">
        <v>761</v>
      </c>
      <c r="BE24" s="124" t="s">
        <v>760</v>
      </c>
      <c r="BF24" s="123">
        <v>44319</v>
      </c>
      <c r="BG24" s="123">
        <v>44561</v>
      </c>
      <c r="BH24" s="122">
        <v>3842</v>
      </c>
      <c r="BI24" s="122"/>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row>
    <row r="25" spans="1:93" ht="78.75" customHeight="1">
      <c r="A25" s="221">
        <v>7</v>
      </c>
      <c r="B25" s="223" t="s">
        <v>759</v>
      </c>
      <c r="C25" s="225" t="s">
        <v>758</v>
      </c>
      <c r="D25" s="225" t="s">
        <v>757</v>
      </c>
      <c r="E25" s="225" t="s">
        <v>691</v>
      </c>
      <c r="F25" s="141" t="s">
        <v>756</v>
      </c>
      <c r="G25" s="225" t="s">
        <v>755</v>
      </c>
      <c r="H25" s="227" t="s">
        <v>754</v>
      </c>
      <c r="I25" s="225" t="s">
        <v>656</v>
      </c>
      <c r="J25" s="221">
        <v>10</v>
      </c>
      <c r="K25" s="216" t="str">
        <f>IF(J25&lt;=0,"",IF(J25&lt;=2,"Muy Baja",IF(J25&lt;=24,"Baja",IF(J25&lt;=500,"Media",IF(J25&lt;=5000,"Alta","Muy Alta")))))</f>
        <v>Baja</v>
      </c>
      <c r="L25" s="230">
        <f>IF(K25="","",IF(K25="Muy Baja",0.2,IF(K25="Baja",0.4,IF(K25="Media",0.6,IF(K25="Alta",0.8,IF(K25="Muy Alta",1,))))))</f>
        <v>0.4</v>
      </c>
      <c r="M25" s="211" t="s">
        <v>655</v>
      </c>
      <c r="N25" s="211" t="s">
        <v>655</v>
      </c>
      <c r="O25" s="211" t="s">
        <v>655</v>
      </c>
      <c r="P25" s="211" t="s">
        <v>655</v>
      </c>
      <c r="Q25" s="211" t="s">
        <v>655</v>
      </c>
      <c r="R25" s="211" t="s">
        <v>655</v>
      </c>
      <c r="S25" s="211" t="s">
        <v>655</v>
      </c>
      <c r="T25" s="211" t="s">
        <v>655</v>
      </c>
      <c r="U25" s="211" t="s">
        <v>655</v>
      </c>
      <c r="V25" s="211" t="s">
        <v>74</v>
      </c>
      <c r="W25" s="211" t="s">
        <v>74</v>
      </c>
      <c r="X25" s="211" t="s">
        <v>655</v>
      </c>
      <c r="Y25" s="211" t="s">
        <v>74</v>
      </c>
      <c r="Z25" s="211" t="s">
        <v>74</v>
      </c>
      <c r="AA25" s="211" t="s">
        <v>655</v>
      </c>
      <c r="AB25" s="211" t="s">
        <v>74</v>
      </c>
      <c r="AC25" s="211" t="s">
        <v>655</v>
      </c>
      <c r="AD25" s="211" t="s">
        <v>655</v>
      </c>
      <c r="AE25" s="211" t="s">
        <v>74</v>
      </c>
      <c r="AF25" s="243">
        <f>IF(AB25="Si","19",COUNTIF(M25:AE25,"si"))</f>
        <v>13</v>
      </c>
      <c r="AG25" s="145">
        <f t="shared" si="4"/>
        <v>20</v>
      </c>
      <c r="AH25" s="216" t="str">
        <f>IF(AG25=5,"Moderado",IF(AG25=10,"Mayor",IF(AG25=20,"Catastrófico",0)))</f>
        <v>Catastrófico</v>
      </c>
      <c r="AI25" s="230">
        <f>IF(AH25="","",IF(AH25="Leve",0.2,IF(AH25="Menor",0.4,IF(AH25="Moderado",0.6,IF(AH25="Mayor",0.8,IF(AH25="Catastrófico",1,))))))</f>
        <v>1</v>
      </c>
      <c r="AJ25" s="219"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122">
        <v>1</v>
      </c>
      <c r="AL25" s="131" t="s">
        <v>753</v>
      </c>
      <c r="AM25" s="130" t="s">
        <v>109</v>
      </c>
      <c r="AN25" s="128" t="s">
        <v>120</v>
      </c>
      <c r="AO25" s="128" t="s">
        <v>653</v>
      </c>
      <c r="AP25" s="129" t="str">
        <f t="shared" si="5"/>
        <v>40%</v>
      </c>
      <c r="AQ25" s="128" t="s">
        <v>652</v>
      </c>
      <c r="AR25" s="128" t="s">
        <v>678</v>
      </c>
      <c r="AS25" s="128" t="s">
        <v>650</v>
      </c>
      <c r="AT25" s="127">
        <f>IFERROR(IF(AM25="Probabilidad",(L25-(+L25*AP25)),IF(AM25="Impacto",L25,"")),"")</f>
        <v>0.24</v>
      </c>
      <c r="AU25" s="126" t="str">
        <f t="shared" si="0"/>
        <v>Baja</v>
      </c>
      <c r="AV25" s="148">
        <f t="shared" si="1"/>
        <v>0.24</v>
      </c>
      <c r="AW25" s="126" t="str">
        <f t="shared" si="2"/>
        <v>Catastrófico</v>
      </c>
      <c r="AX25" s="148">
        <f>IFERROR(IF(AM25="Impacto",(AI25-(+AI25*AP25)),IF(AM25="Probabilidad",AI25,"")),"")</f>
        <v>1</v>
      </c>
      <c r="AY25" s="125" t="str">
        <f t="shared" si="3"/>
        <v>Extremo</v>
      </c>
      <c r="AZ25" s="147" t="s">
        <v>649</v>
      </c>
      <c r="BA25" s="176"/>
      <c r="BB25" s="124" t="s">
        <v>750</v>
      </c>
      <c r="BC25" s="150" t="s">
        <v>749</v>
      </c>
      <c r="BD25" s="150" t="s">
        <v>26</v>
      </c>
      <c r="BE25" s="150" t="s">
        <v>743</v>
      </c>
      <c r="BF25" s="149">
        <v>44499</v>
      </c>
      <c r="BG25" s="149">
        <v>44377</v>
      </c>
      <c r="BH25" s="124" t="s">
        <v>885</v>
      </c>
      <c r="BI25" s="122"/>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row>
    <row r="26" spans="1:93" ht="78.75" customHeight="1">
      <c r="A26" s="222"/>
      <c r="B26" s="224"/>
      <c r="C26" s="226"/>
      <c r="D26" s="226"/>
      <c r="E26" s="226"/>
      <c r="F26" s="124" t="s">
        <v>752</v>
      </c>
      <c r="G26" s="226"/>
      <c r="H26" s="228"/>
      <c r="I26" s="226"/>
      <c r="J26" s="222"/>
      <c r="K26" s="217"/>
      <c r="L26" s="231"/>
      <c r="M26" s="212"/>
      <c r="N26" s="212"/>
      <c r="O26" s="212"/>
      <c r="P26" s="212"/>
      <c r="Q26" s="212"/>
      <c r="R26" s="212"/>
      <c r="S26" s="212"/>
      <c r="T26" s="212"/>
      <c r="U26" s="212"/>
      <c r="V26" s="212"/>
      <c r="W26" s="212"/>
      <c r="X26" s="212"/>
      <c r="Y26" s="212"/>
      <c r="Z26" s="212"/>
      <c r="AA26" s="212"/>
      <c r="AB26" s="212"/>
      <c r="AC26" s="212"/>
      <c r="AD26" s="212"/>
      <c r="AE26" s="212"/>
      <c r="AF26" s="244"/>
      <c r="AG26" s="145">
        <f t="shared" si="4"/>
        <v>5</v>
      </c>
      <c r="AH26" s="217"/>
      <c r="AI26" s="231"/>
      <c r="AJ26" s="220"/>
      <c r="AK26" s="122">
        <v>2</v>
      </c>
      <c r="AL26" s="131" t="s">
        <v>751</v>
      </c>
      <c r="AM26" s="130" t="s">
        <v>109</v>
      </c>
      <c r="AN26" s="128" t="s">
        <v>120</v>
      </c>
      <c r="AO26" s="128" t="s">
        <v>653</v>
      </c>
      <c r="AP26" s="129" t="str">
        <f t="shared" si="5"/>
        <v>40%</v>
      </c>
      <c r="AQ26" s="128" t="s">
        <v>652</v>
      </c>
      <c r="AR26" s="128" t="s">
        <v>678</v>
      </c>
      <c r="AS26" s="128" t="s">
        <v>650</v>
      </c>
      <c r="AT26" s="127">
        <f>IFERROR(IF(AND(AM25="Probabilidad",AM26="Probabilidad"),(AV25-(+AV25*AP26)),IF(AM26="Probabilidad",(L25-(+L25*AP26)),IF(AM26="Impacto",AV25,""))),"")</f>
        <v>0.14399999999999999</v>
      </c>
      <c r="AU26" s="126" t="str">
        <f t="shared" si="0"/>
        <v>Muy Baja</v>
      </c>
      <c r="AV26" s="148">
        <f t="shared" si="1"/>
        <v>0.14399999999999999</v>
      </c>
      <c r="AW26" s="126" t="str">
        <f t="shared" si="2"/>
        <v>Catastrófico</v>
      </c>
      <c r="AX26" s="148">
        <f>IFERROR(IF(AND(AM25="Impacto",AM26="Impacto"),(AX25-(+AX25*AP26)),IF(AM26="Impacto",(AI25-(+AI25*AP26)),IF(AM26="Probabilidad",AX25,""))),"")</f>
        <v>1</v>
      </c>
      <c r="AY26" s="125" t="str">
        <f t="shared" si="3"/>
        <v>Extremo</v>
      </c>
      <c r="AZ26" s="147" t="s">
        <v>649</v>
      </c>
      <c r="BA26" s="176"/>
      <c r="BB26" s="124" t="s">
        <v>750</v>
      </c>
      <c r="BC26" s="150" t="s">
        <v>749</v>
      </c>
      <c r="BD26" s="150" t="s">
        <v>26</v>
      </c>
      <c r="BE26" s="150" t="s">
        <v>743</v>
      </c>
      <c r="BF26" s="149">
        <v>44561</v>
      </c>
      <c r="BG26" s="149">
        <v>44377</v>
      </c>
      <c r="BH26" s="124" t="s">
        <v>885</v>
      </c>
      <c r="BI26" s="122"/>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row>
    <row r="27" spans="1:93" ht="78.75" customHeight="1">
      <c r="A27" s="222"/>
      <c r="B27" s="224"/>
      <c r="C27" s="226"/>
      <c r="D27" s="226"/>
      <c r="E27" s="226"/>
      <c r="F27" s="146" t="s">
        <v>748</v>
      </c>
      <c r="G27" s="124" t="s">
        <v>747</v>
      </c>
      <c r="H27" s="228"/>
      <c r="I27" s="226"/>
      <c r="J27" s="222"/>
      <c r="K27" s="217"/>
      <c r="L27" s="231"/>
      <c r="M27" s="212"/>
      <c r="N27" s="212"/>
      <c r="O27" s="212"/>
      <c r="P27" s="212"/>
      <c r="Q27" s="212"/>
      <c r="R27" s="212"/>
      <c r="S27" s="212"/>
      <c r="T27" s="212"/>
      <c r="U27" s="212"/>
      <c r="V27" s="212"/>
      <c r="W27" s="212"/>
      <c r="X27" s="212"/>
      <c r="Y27" s="212"/>
      <c r="Z27" s="212"/>
      <c r="AA27" s="212"/>
      <c r="AB27" s="212"/>
      <c r="AC27" s="212"/>
      <c r="AD27" s="212"/>
      <c r="AE27" s="212"/>
      <c r="AF27" s="244"/>
      <c r="AG27" s="145">
        <f t="shared" si="4"/>
        <v>5</v>
      </c>
      <c r="AH27" s="217"/>
      <c r="AI27" s="231"/>
      <c r="AJ27" s="220"/>
      <c r="AK27" s="122">
        <v>3</v>
      </c>
      <c r="AL27" s="131" t="s">
        <v>746</v>
      </c>
      <c r="AM27" s="130" t="s">
        <v>109</v>
      </c>
      <c r="AN27" s="128" t="s">
        <v>141</v>
      </c>
      <c r="AO27" s="128" t="s">
        <v>653</v>
      </c>
      <c r="AP27" s="129" t="str">
        <f t="shared" si="5"/>
        <v>30%</v>
      </c>
      <c r="AQ27" s="128" t="s">
        <v>684</v>
      </c>
      <c r="AR27" s="128" t="s">
        <v>678</v>
      </c>
      <c r="AS27" s="128" t="s">
        <v>650</v>
      </c>
      <c r="AT27" s="127">
        <f>IFERROR(IF(AND(AM26="Probabilidad",AM27="Probabilidad"),(AV26-(+AV26*AP27)),IF(AND(AM26="Impacto",AM27="Probabilidad"),(AV25-(+AV25*AP27)),IF(AM27="Impacto",AV26,""))),"")</f>
        <v>0.1008</v>
      </c>
      <c r="AU27" s="126" t="str">
        <f t="shared" si="0"/>
        <v>Muy Baja</v>
      </c>
      <c r="AV27" s="148">
        <f t="shared" si="1"/>
        <v>0.1008</v>
      </c>
      <c r="AW27" s="126" t="str">
        <f t="shared" si="2"/>
        <v>Catastrófico</v>
      </c>
      <c r="AX27" s="148">
        <f>IFERROR(IF(AND(AM26="Impacto",AM27="Impacto"),(AX26-(+AX26*AP27)),IF(AND(AM26="Probabilidad",AM27="Impacto"),(AX25-(+AX25*AP27)),IF(AM27="Probabilidad",AX26,""))),"")</f>
        <v>1</v>
      </c>
      <c r="AY27" s="125" t="str">
        <f t="shared" si="3"/>
        <v>Extremo</v>
      </c>
      <c r="AZ27" s="147" t="s">
        <v>649</v>
      </c>
      <c r="BA27" s="176"/>
      <c r="BB27" s="124" t="s">
        <v>745</v>
      </c>
      <c r="BC27" s="124" t="s">
        <v>744</v>
      </c>
      <c r="BD27" s="150" t="s">
        <v>26</v>
      </c>
      <c r="BE27" s="150" t="s">
        <v>743</v>
      </c>
      <c r="BF27" s="149">
        <v>44561</v>
      </c>
      <c r="BG27" s="149">
        <v>44377</v>
      </c>
      <c r="BH27" s="124" t="s">
        <v>885</v>
      </c>
      <c r="BI27" s="122"/>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row>
    <row r="28" spans="1:93" ht="78.75" customHeight="1">
      <c r="A28" s="221">
        <v>8</v>
      </c>
      <c r="B28" s="223" t="s">
        <v>348</v>
      </c>
      <c r="C28" s="226" t="s">
        <v>742</v>
      </c>
      <c r="D28" s="226" t="s">
        <v>741</v>
      </c>
      <c r="E28" s="225" t="s">
        <v>660</v>
      </c>
      <c r="F28" s="225" t="s">
        <v>740</v>
      </c>
      <c r="G28" s="124" t="s">
        <v>739</v>
      </c>
      <c r="H28" s="227" t="s">
        <v>738</v>
      </c>
      <c r="I28" s="225" t="s">
        <v>712</v>
      </c>
      <c r="J28" s="221">
        <v>1000</v>
      </c>
      <c r="K28" s="216" t="str">
        <f>IF(J28&lt;=0,"",IF(J28&lt;=2,"Muy Baja",IF(J28&lt;=24,"Baja",IF(J28&lt;=500,"Media",IF(J28&lt;=5000,"Alta","Muy Alta")))))</f>
        <v>Alta</v>
      </c>
      <c r="L28" s="230">
        <f>IF(K28="","",IF(K28="Muy Baja",0.2,IF(K28="Baja",0.4,IF(K28="Media",0.6,IF(K28="Alta",0.8,IF(K28="Muy Alta",1,))))))</f>
        <v>0.8</v>
      </c>
      <c r="M28" s="211" t="s">
        <v>74</v>
      </c>
      <c r="N28" s="211" t="s">
        <v>74</v>
      </c>
      <c r="O28" s="211" t="s">
        <v>74</v>
      </c>
      <c r="P28" s="211" t="s">
        <v>74</v>
      </c>
      <c r="Q28" s="211" t="s">
        <v>74</v>
      </c>
      <c r="R28" s="211" t="s">
        <v>74</v>
      </c>
      <c r="S28" s="211" t="s">
        <v>655</v>
      </c>
      <c r="T28" s="211" t="s">
        <v>74</v>
      </c>
      <c r="U28" s="211" t="s">
        <v>74</v>
      </c>
      <c r="V28" s="211" t="s">
        <v>74</v>
      </c>
      <c r="W28" s="211" t="s">
        <v>655</v>
      </c>
      <c r="X28" s="211" t="s">
        <v>655</v>
      </c>
      <c r="Y28" s="211" t="s">
        <v>655</v>
      </c>
      <c r="Z28" s="211" t="s">
        <v>74</v>
      </c>
      <c r="AA28" s="211" t="s">
        <v>655</v>
      </c>
      <c r="AB28" s="211" t="s">
        <v>74</v>
      </c>
      <c r="AC28" s="211" t="s">
        <v>74</v>
      </c>
      <c r="AD28" s="211" t="s">
        <v>74</v>
      </c>
      <c r="AE28" s="211" t="s">
        <v>74</v>
      </c>
      <c r="AF28" s="243">
        <f>IF(AB28="Si","19",COUNTIF(M28:AE28,"si"))</f>
        <v>5</v>
      </c>
      <c r="AG28" s="145">
        <f t="shared" si="4"/>
        <v>5</v>
      </c>
      <c r="AH28" s="216" t="str">
        <f>IF(AG28=5,"Moderado",IF(AG28=10,"Mayor",IF(AG28=20,"Catastrófico",0)))</f>
        <v>Moderado</v>
      </c>
      <c r="AI28" s="230">
        <f>IF(AH28="","",IF(AH28="Leve",0.2,IF(AH28="Menor",0.4,IF(AH28="Moderado",0.6,IF(AH28="Mayor",0.8,IF(AH28="Catastrófico",1,))))))</f>
        <v>0.6</v>
      </c>
      <c r="AJ28" s="219"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122">
        <v>1</v>
      </c>
      <c r="AL28" s="131" t="s">
        <v>737</v>
      </c>
      <c r="AM28" s="130" t="s">
        <v>109</v>
      </c>
      <c r="AN28" s="128" t="s">
        <v>120</v>
      </c>
      <c r="AO28" s="128" t="s">
        <v>653</v>
      </c>
      <c r="AP28" s="129" t="str">
        <f t="shared" si="5"/>
        <v>40%</v>
      </c>
      <c r="AQ28" s="128" t="s">
        <v>652</v>
      </c>
      <c r="AR28" s="128" t="s">
        <v>678</v>
      </c>
      <c r="AS28" s="128" t="s">
        <v>650</v>
      </c>
      <c r="AT28" s="127">
        <f>IFERROR(IF(AM28="Probabilidad",(L28-(+L28*AP28)),IF(AM28="Impacto",L28,"")),"")</f>
        <v>0.48</v>
      </c>
      <c r="AU28" s="126" t="str">
        <f t="shared" si="0"/>
        <v>Media</v>
      </c>
      <c r="AV28" s="148">
        <f t="shared" si="1"/>
        <v>0.48</v>
      </c>
      <c r="AW28" s="126" t="str">
        <f t="shared" si="2"/>
        <v>Moderado</v>
      </c>
      <c r="AX28" s="148">
        <f>IFERROR(IF(AM28="Impacto",(AI28-(+AI28*AP28)),IF(AM28="Probabilidad",AI28,"")),"")</f>
        <v>0.6</v>
      </c>
      <c r="AY28" s="125" t="str">
        <f t="shared" si="3"/>
        <v>Moderado</v>
      </c>
      <c r="AZ28" s="147" t="s">
        <v>649</v>
      </c>
      <c r="BA28" s="176"/>
      <c r="BB28" s="124" t="s">
        <v>735</v>
      </c>
      <c r="BC28" s="124" t="s">
        <v>730</v>
      </c>
      <c r="BD28" s="124" t="s">
        <v>736</v>
      </c>
      <c r="BE28" s="124" t="s">
        <v>735</v>
      </c>
      <c r="BF28" s="133">
        <v>44379</v>
      </c>
      <c r="BG28" s="133">
        <v>44561</v>
      </c>
      <c r="BH28" s="124">
        <v>3836</v>
      </c>
      <c r="BI28" s="122"/>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row>
    <row r="29" spans="1:93" ht="78.75" customHeight="1">
      <c r="A29" s="222"/>
      <c r="B29" s="224"/>
      <c r="C29" s="226"/>
      <c r="D29" s="226"/>
      <c r="E29" s="226"/>
      <c r="F29" s="226"/>
      <c r="G29" s="225" t="s">
        <v>734</v>
      </c>
      <c r="H29" s="228"/>
      <c r="I29" s="226"/>
      <c r="J29" s="222"/>
      <c r="K29" s="217"/>
      <c r="L29" s="231"/>
      <c r="M29" s="212"/>
      <c r="N29" s="212"/>
      <c r="O29" s="212"/>
      <c r="P29" s="212"/>
      <c r="Q29" s="212"/>
      <c r="R29" s="212"/>
      <c r="S29" s="212"/>
      <c r="T29" s="212"/>
      <c r="U29" s="212"/>
      <c r="V29" s="212"/>
      <c r="W29" s="212"/>
      <c r="X29" s="212"/>
      <c r="Y29" s="212"/>
      <c r="Z29" s="212"/>
      <c r="AA29" s="212"/>
      <c r="AB29" s="212"/>
      <c r="AC29" s="212"/>
      <c r="AD29" s="212"/>
      <c r="AE29" s="212"/>
      <c r="AF29" s="244"/>
      <c r="AG29" s="236">
        <f t="shared" si="4"/>
        <v>5</v>
      </c>
      <c r="AH29" s="217"/>
      <c r="AI29" s="231"/>
      <c r="AJ29" s="220"/>
      <c r="AK29" s="221">
        <v>2</v>
      </c>
      <c r="AL29" s="288" t="s">
        <v>733</v>
      </c>
      <c r="AM29" s="290" t="s">
        <v>109</v>
      </c>
      <c r="AN29" s="292" t="s">
        <v>120</v>
      </c>
      <c r="AO29" s="292" t="s">
        <v>653</v>
      </c>
      <c r="AP29" s="284" t="str">
        <f t="shared" si="5"/>
        <v>40%</v>
      </c>
      <c r="AQ29" s="292" t="s">
        <v>652</v>
      </c>
      <c r="AR29" s="292" t="s">
        <v>678</v>
      </c>
      <c r="AS29" s="292" t="s">
        <v>650</v>
      </c>
      <c r="AT29" s="305">
        <f>IFERROR(IF(AND(AM28="Probabilidad",AM29="Probabilidad"),(AV28-(+AV28*AP29)),IF(AM29="Probabilidad",(L28-(+L28*AP29)),IF(AM29="Impacto",AV28,""))),"")</f>
        <v>0.28799999999999998</v>
      </c>
      <c r="AU29" s="294" t="str">
        <f t="shared" si="0"/>
        <v>Baja</v>
      </c>
      <c r="AV29" s="284">
        <f t="shared" si="1"/>
        <v>0.28799999999999998</v>
      </c>
      <c r="AW29" s="294" t="str">
        <f t="shared" si="2"/>
        <v>Moderado</v>
      </c>
      <c r="AX29" s="284">
        <f>IFERROR(IF(AND(AM28="Impacto",AM29="Impacto"),(AX28-(+AX28*AP29)),IF(AM29="Impacto",(AI28-(+AI28*AP29)),IF(AM29="Probabilidad",AX28,""))),"")</f>
        <v>0.6</v>
      </c>
      <c r="AY29" s="296" t="str">
        <f t="shared" si="3"/>
        <v>Moderado</v>
      </c>
      <c r="AZ29" s="292" t="s">
        <v>649</v>
      </c>
      <c r="BA29" s="176"/>
      <c r="BB29" s="124" t="s">
        <v>731</v>
      </c>
      <c r="BC29" s="124" t="s">
        <v>730</v>
      </c>
      <c r="BD29" s="124" t="s">
        <v>732</v>
      </c>
      <c r="BE29" s="124" t="s">
        <v>731</v>
      </c>
      <c r="BF29" s="133">
        <v>44380</v>
      </c>
      <c r="BG29" s="133">
        <v>44562</v>
      </c>
      <c r="BH29" s="124">
        <v>3836</v>
      </c>
      <c r="BI29" s="122"/>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row>
    <row r="30" spans="1:93" ht="48.75" customHeight="1">
      <c r="A30" s="222"/>
      <c r="B30" s="224"/>
      <c r="C30" s="240"/>
      <c r="D30" s="240"/>
      <c r="E30" s="226"/>
      <c r="F30" s="240"/>
      <c r="G30" s="240"/>
      <c r="H30" s="228"/>
      <c r="I30" s="226"/>
      <c r="J30" s="222"/>
      <c r="K30" s="217"/>
      <c r="L30" s="231"/>
      <c r="M30" s="212"/>
      <c r="N30" s="212"/>
      <c r="O30" s="212"/>
      <c r="P30" s="212"/>
      <c r="Q30" s="212"/>
      <c r="R30" s="212"/>
      <c r="S30" s="212"/>
      <c r="T30" s="212"/>
      <c r="U30" s="212"/>
      <c r="V30" s="212"/>
      <c r="W30" s="212"/>
      <c r="X30" s="212"/>
      <c r="Y30" s="212"/>
      <c r="Z30" s="212"/>
      <c r="AA30" s="212"/>
      <c r="AB30" s="212"/>
      <c r="AC30" s="212"/>
      <c r="AD30" s="212"/>
      <c r="AE30" s="212"/>
      <c r="AF30" s="244"/>
      <c r="AG30" s="238"/>
      <c r="AH30" s="217"/>
      <c r="AI30" s="231"/>
      <c r="AJ30" s="220"/>
      <c r="AK30" s="242"/>
      <c r="AL30" s="289"/>
      <c r="AM30" s="291"/>
      <c r="AN30" s="293"/>
      <c r="AO30" s="293"/>
      <c r="AP30" s="285"/>
      <c r="AQ30" s="293"/>
      <c r="AR30" s="293"/>
      <c r="AS30" s="293"/>
      <c r="AT30" s="306"/>
      <c r="AU30" s="295"/>
      <c r="AV30" s="285"/>
      <c r="AW30" s="295"/>
      <c r="AX30" s="285"/>
      <c r="AY30" s="297"/>
      <c r="AZ30" s="293"/>
      <c r="BA30" s="176"/>
      <c r="BB30" s="124" t="s">
        <v>728</v>
      </c>
      <c r="BC30" s="124" t="s">
        <v>730</v>
      </c>
      <c r="BD30" s="124" t="s">
        <v>729</v>
      </c>
      <c r="BE30" s="124" t="s">
        <v>728</v>
      </c>
      <c r="BF30" s="133">
        <v>44381</v>
      </c>
      <c r="BG30" s="133">
        <v>44563</v>
      </c>
      <c r="BH30" s="124">
        <v>3836</v>
      </c>
      <c r="BI30" s="122"/>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row>
    <row r="31" spans="1:93" ht="108" customHeight="1">
      <c r="A31" s="221">
        <v>9</v>
      </c>
      <c r="B31" s="223" t="s">
        <v>718</v>
      </c>
      <c r="C31" s="225" t="s">
        <v>717</v>
      </c>
      <c r="D31" s="225" t="s">
        <v>716</v>
      </c>
      <c r="E31" s="225" t="s">
        <v>660</v>
      </c>
      <c r="F31" s="225" t="s">
        <v>727</v>
      </c>
      <c r="G31" s="124" t="s">
        <v>726</v>
      </c>
      <c r="H31" s="227" t="s">
        <v>725</v>
      </c>
      <c r="I31" s="225" t="s">
        <v>712</v>
      </c>
      <c r="J31" s="221">
        <v>50</v>
      </c>
      <c r="K31" s="216" t="str">
        <f>IF(J31&lt;=0,"",IF(J31&lt;=2,"Muy Baja",IF(J31&lt;=24,"Baja",IF(J31&lt;=500,"Media",IF(J31&lt;=5000,"Alta","Muy Alta")))))</f>
        <v>Media</v>
      </c>
      <c r="L31" s="230">
        <f>IF(K31="","",IF(K31="Muy Baja",0.2,IF(K31="Baja",0.4,IF(K31="Media",0.6,IF(K31="Alta",0.8,IF(K31="Muy Alta",1,))))))</f>
        <v>0.6</v>
      </c>
      <c r="M31" s="211" t="s">
        <v>655</v>
      </c>
      <c r="N31" s="211" t="s">
        <v>74</v>
      </c>
      <c r="O31" s="211" t="s">
        <v>655</v>
      </c>
      <c r="P31" s="211" t="s">
        <v>655</v>
      </c>
      <c r="Q31" s="211" t="s">
        <v>74</v>
      </c>
      <c r="R31" s="211" t="s">
        <v>655</v>
      </c>
      <c r="S31" s="211" t="s">
        <v>74</v>
      </c>
      <c r="T31" s="211" t="s">
        <v>74</v>
      </c>
      <c r="U31" s="211" t="s">
        <v>655</v>
      </c>
      <c r="V31" s="211" t="s">
        <v>655</v>
      </c>
      <c r="W31" s="211" t="s">
        <v>655</v>
      </c>
      <c r="X31" s="211" t="s">
        <v>655</v>
      </c>
      <c r="Y31" s="211" t="s">
        <v>655</v>
      </c>
      <c r="Z31" s="211" t="s">
        <v>655</v>
      </c>
      <c r="AA31" s="211" t="s">
        <v>655</v>
      </c>
      <c r="AB31" s="211" t="s">
        <v>74</v>
      </c>
      <c r="AC31" s="211" t="s">
        <v>655</v>
      </c>
      <c r="AD31" s="211" t="s">
        <v>655</v>
      </c>
      <c r="AE31" s="211" t="s">
        <v>74</v>
      </c>
      <c r="AF31" s="243">
        <f>IF(AB31="Si","19",COUNTIF(M31:AE31,"si"))</f>
        <v>13</v>
      </c>
      <c r="AG31" s="145">
        <f t="shared" si="4"/>
        <v>20</v>
      </c>
      <c r="AH31" s="216" t="str">
        <f>IF(AG31=5,"Moderado",IF(AG31=10,"Mayor",IF(AG31=20,"Catastrófico",0)))</f>
        <v>Catastrófico</v>
      </c>
      <c r="AI31" s="230">
        <f>IF(AH31="","",IF(AH31="Leve",0.2,IF(AH31="Menor",0.4,IF(AH31="Moderado",0.6,IF(AH31="Mayor",0.8,IF(AH31="Catastrófico",1,))))))</f>
        <v>1</v>
      </c>
      <c r="AJ31" s="219"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122">
        <v>1</v>
      </c>
      <c r="AL31" s="131" t="s">
        <v>724</v>
      </c>
      <c r="AM31" s="130" t="s">
        <v>109</v>
      </c>
      <c r="AN31" s="128" t="s">
        <v>120</v>
      </c>
      <c r="AO31" s="128" t="s">
        <v>653</v>
      </c>
      <c r="AP31" s="129" t="str">
        <f t="shared" si="5"/>
        <v>40%</v>
      </c>
      <c r="AQ31" s="128" t="s">
        <v>652</v>
      </c>
      <c r="AR31" s="128" t="s">
        <v>678</v>
      </c>
      <c r="AS31" s="128" t="s">
        <v>650</v>
      </c>
      <c r="AT31" s="127">
        <v>0.3</v>
      </c>
      <c r="AU31" s="126" t="str">
        <f t="shared" si="0"/>
        <v>Baja</v>
      </c>
      <c r="AV31" s="148">
        <f t="shared" si="1"/>
        <v>0.3</v>
      </c>
      <c r="AW31" s="126" t="str">
        <f t="shared" si="2"/>
        <v>Moderado</v>
      </c>
      <c r="AX31" s="148">
        <v>0.6</v>
      </c>
      <c r="AY31" s="125" t="str">
        <f t="shared" si="3"/>
        <v>Moderado</v>
      </c>
      <c r="AZ31" s="147" t="s">
        <v>649</v>
      </c>
      <c r="BA31" s="176"/>
      <c r="BB31" s="124" t="s">
        <v>721</v>
      </c>
      <c r="BC31" s="124" t="s">
        <v>723</v>
      </c>
      <c r="BD31" s="124" t="s">
        <v>722</v>
      </c>
      <c r="BE31" s="124" t="s">
        <v>721</v>
      </c>
      <c r="BF31" s="133" t="s">
        <v>886</v>
      </c>
      <c r="BG31" s="133" t="s">
        <v>465</v>
      </c>
      <c r="BH31" s="124">
        <v>3897</v>
      </c>
      <c r="BI31" s="122"/>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row>
    <row r="32" spans="1:93" ht="100.5" customHeight="1">
      <c r="A32" s="222"/>
      <c r="B32" s="224"/>
      <c r="C32" s="240"/>
      <c r="D32" s="240"/>
      <c r="E32" s="226"/>
      <c r="F32" s="240"/>
      <c r="G32" s="146" t="s">
        <v>720</v>
      </c>
      <c r="H32" s="228"/>
      <c r="I32" s="226"/>
      <c r="J32" s="222"/>
      <c r="K32" s="217"/>
      <c r="L32" s="231"/>
      <c r="M32" s="212"/>
      <c r="N32" s="212"/>
      <c r="O32" s="212"/>
      <c r="P32" s="212"/>
      <c r="Q32" s="212"/>
      <c r="R32" s="212"/>
      <c r="S32" s="212"/>
      <c r="T32" s="212"/>
      <c r="U32" s="212"/>
      <c r="V32" s="212"/>
      <c r="W32" s="212"/>
      <c r="X32" s="212"/>
      <c r="Y32" s="212"/>
      <c r="Z32" s="212"/>
      <c r="AA32" s="212"/>
      <c r="AB32" s="212"/>
      <c r="AC32" s="212"/>
      <c r="AD32" s="212"/>
      <c r="AE32" s="212"/>
      <c r="AF32" s="244"/>
      <c r="AG32" s="145">
        <f t="shared" si="4"/>
        <v>5</v>
      </c>
      <c r="AH32" s="217"/>
      <c r="AI32" s="231"/>
      <c r="AJ32" s="220"/>
      <c r="AK32" s="122">
        <v>2</v>
      </c>
      <c r="AL32" s="131" t="s">
        <v>719</v>
      </c>
      <c r="AM32" s="130" t="s">
        <v>109</v>
      </c>
      <c r="AN32" s="128" t="s">
        <v>120</v>
      </c>
      <c r="AO32" s="128" t="s">
        <v>653</v>
      </c>
      <c r="AP32" s="129" t="str">
        <f t="shared" si="5"/>
        <v>40%</v>
      </c>
      <c r="AQ32" s="128" t="s">
        <v>652</v>
      </c>
      <c r="AR32" s="128" t="s">
        <v>678</v>
      </c>
      <c r="AS32" s="128" t="s">
        <v>650</v>
      </c>
      <c r="AT32" s="127">
        <v>0.21</v>
      </c>
      <c r="AU32" s="126" t="str">
        <f t="shared" si="0"/>
        <v>Baja</v>
      </c>
      <c r="AV32" s="148">
        <f t="shared" si="1"/>
        <v>0.21</v>
      </c>
      <c r="AW32" s="126" t="str">
        <f t="shared" si="2"/>
        <v>Moderado</v>
      </c>
      <c r="AX32" s="148">
        <v>0.6</v>
      </c>
      <c r="AY32" s="125" t="str">
        <f t="shared" si="3"/>
        <v>Moderado</v>
      </c>
      <c r="AZ32" s="147" t="s">
        <v>649</v>
      </c>
      <c r="BA32" s="176"/>
      <c r="BB32" s="124" t="s">
        <v>703</v>
      </c>
      <c r="BC32" s="124" t="s">
        <v>709</v>
      </c>
      <c r="BD32" s="124" t="s">
        <v>704</v>
      </c>
      <c r="BE32" s="124" t="s">
        <v>703</v>
      </c>
      <c r="BF32" s="133" t="s">
        <v>886</v>
      </c>
      <c r="BG32" s="133" t="s">
        <v>465</v>
      </c>
      <c r="BH32" s="124">
        <v>3897</v>
      </c>
      <c r="BI32" s="122"/>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row>
    <row r="33" spans="1:93" ht="99" customHeight="1">
      <c r="A33" s="221">
        <v>10</v>
      </c>
      <c r="B33" s="223" t="s">
        <v>718</v>
      </c>
      <c r="C33" s="225" t="s">
        <v>717</v>
      </c>
      <c r="D33" s="225" t="s">
        <v>716</v>
      </c>
      <c r="E33" s="225" t="s">
        <v>660</v>
      </c>
      <c r="F33" s="225" t="s">
        <v>715</v>
      </c>
      <c r="G33" s="124" t="s">
        <v>714</v>
      </c>
      <c r="H33" s="227" t="s">
        <v>713</v>
      </c>
      <c r="I33" s="225" t="s">
        <v>712</v>
      </c>
      <c r="J33" s="221">
        <v>20</v>
      </c>
      <c r="K33" s="216" t="str">
        <f>IF(J33&lt;=0,"",IF(J33&lt;=2,"Muy Baja",IF(J33&lt;=24,"Baja",IF(J33&lt;=500,"Media",IF(J33&lt;=5000,"Alta","Muy Alta")))))</f>
        <v>Baja</v>
      </c>
      <c r="L33" s="230">
        <f>IF(K33="","",IF(K33="Muy Baja",0.2,IF(K33="Baja",0.4,IF(K33="Media",0.6,IF(K33="Alta",0.8,IF(K33="Muy Alta",1,))))))</f>
        <v>0.4</v>
      </c>
      <c r="M33" s="211" t="s">
        <v>655</v>
      </c>
      <c r="N33" s="211" t="s">
        <v>655</v>
      </c>
      <c r="O33" s="211" t="s">
        <v>655</v>
      </c>
      <c r="P33" s="211" t="s">
        <v>655</v>
      </c>
      <c r="Q33" s="211" t="s">
        <v>655</v>
      </c>
      <c r="R33" s="211" t="s">
        <v>655</v>
      </c>
      <c r="S33" s="211" t="s">
        <v>74</v>
      </c>
      <c r="T33" s="211" t="s">
        <v>74</v>
      </c>
      <c r="U33" s="211" t="s">
        <v>655</v>
      </c>
      <c r="V33" s="211" t="s">
        <v>655</v>
      </c>
      <c r="W33" s="211" t="s">
        <v>655</v>
      </c>
      <c r="X33" s="211" t="s">
        <v>655</v>
      </c>
      <c r="Y33" s="211" t="s">
        <v>655</v>
      </c>
      <c r="Z33" s="211" t="s">
        <v>655</v>
      </c>
      <c r="AA33" s="211" t="s">
        <v>655</v>
      </c>
      <c r="AB33" s="211" t="s">
        <v>74</v>
      </c>
      <c r="AC33" s="211" t="s">
        <v>74</v>
      </c>
      <c r="AD33" s="211" t="s">
        <v>74</v>
      </c>
      <c r="AE33" s="211" t="s">
        <v>74</v>
      </c>
      <c r="AF33" s="243">
        <f>IF(AB33="Si","19",COUNTIF(M33:AE33,"si"))</f>
        <v>13</v>
      </c>
      <c r="AG33" s="145">
        <f t="shared" si="4"/>
        <v>20</v>
      </c>
      <c r="AH33" s="216" t="str">
        <f>IF(AG33=5,"Moderado",IF(AG33=10,"Mayor",IF(AG33=20,"Catastrófico",0)))</f>
        <v>Catastrófico</v>
      </c>
      <c r="AI33" s="230">
        <f>IF(AH33="","",IF(AH33="Leve",0.2,IF(AH33="Menor",0.4,IF(AH33="Moderado",0.6,IF(AH33="Mayor",0.8,IF(AH33="Catastrófico",1,))))))</f>
        <v>1</v>
      </c>
      <c r="AJ33" s="219"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122">
        <v>1</v>
      </c>
      <c r="AL33" s="131" t="s">
        <v>711</v>
      </c>
      <c r="AM33" s="130" t="s">
        <v>109</v>
      </c>
      <c r="AN33" s="128" t="s">
        <v>120</v>
      </c>
      <c r="AO33" s="128" t="s">
        <v>653</v>
      </c>
      <c r="AP33" s="129" t="str">
        <f t="shared" si="5"/>
        <v>40%</v>
      </c>
      <c r="AQ33" s="128" t="s">
        <v>652</v>
      </c>
      <c r="AR33" s="128" t="s">
        <v>678</v>
      </c>
      <c r="AS33" s="128" t="s">
        <v>650</v>
      </c>
      <c r="AT33" s="127">
        <v>0.12</v>
      </c>
      <c r="AU33" s="126" t="str">
        <f t="shared" si="0"/>
        <v>Muy Baja</v>
      </c>
      <c r="AV33" s="148">
        <f t="shared" si="1"/>
        <v>0.12</v>
      </c>
      <c r="AW33" s="126" t="str">
        <f t="shared" si="2"/>
        <v>Moderado</v>
      </c>
      <c r="AX33" s="148">
        <v>0.6</v>
      </c>
      <c r="AY33" s="125" t="str">
        <f t="shared" si="3"/>
        <v>Moderado</v>
      </c>
      <c r="AZ33" s="147" t="s">
        <v>649</v>
      </c>
      <c r="BA33" s="176"/>
      <c r="BB33" s="124" t="s">
        <v>710</v>
      </c>
      <c r="BC33" s="124" t="s">
        <v>709</v>
      </c>
      <c r="BD33" s="124" t="s">
        <v>704</v>
      </c>
      <c r="BE33" s="124" t="s">
        <v>703</v>
      </c>
      <c r="BF33" s="133" t="s">
        <v>886</v>
      </c>
      <c r="BG33" s="133" t="s">
        <v>465</v>
      </c>
      <c r="BH33" s="124">
        <v>3898</v>
      </c>
      <c r="BI33" s="122"/>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row>
    <row r="34" spans="1:93" ht="102" customHeight="1">
      <c r="A34" s="222"/>
      <c r="B34" s="224"/>
      <c r="C34" s="226"/>
      <c r="D34" s="226"/>
      <c r="E34" s="226"/>
      <c r="F34" s="240"/>
      <c r="G34" s="146" t="s">
        <v>708</v>
      </c>
      <c r="H34" s="228"/>
      <c r="I34" s="226"/>
      <c r="J34" s="222"/>
      <c r="K34" s="217"/>
      <c r="L34" s="231"/>
      <c r="M34" s="212"/>
      <c r="N34" s="212"/>
      <c r="O34" s="212"/>
      <c r="P34" s="212"/>
      <c r="Q34" s="212"/>
      <c r="R34" s="212"/>
      <c r="S34" s="212"/>
      <c r="T34" s="212"/>
      <c r="U34" s="212"/>
      <c r="V34" s="212"/>
      <c r="W34" s="212"/>
      <c r="X34" s="212"/>
      <c r="Y34" s="212"/>
      <c r="Z34" s="212"/>
      <c r="AA34" s="212"/>
      <c r="AB34" s="212"/>
      <c r="AC34" s="212"/>
      <c r="AD34" s="212"/>
      <c r="AE34" s="212"/>
      <c r="AF34" s="244"/>
      <c r="AG34" s="145">
        <f t="shared" si="4"/>
        <v>5</v>
      </c>
      <c r="AH34" s="217"/>
      <c r="AI34" s="231"/>
      <c r="AJ34" s="220"/>
      <c r="AK34" s="122">
        <v>2</v>
      </c>
      <c r="AL34" s="131" t="s">
        <v>707</v>
      </c>
      <c r="AM34" s="130" t="s">
        <v>109</v>
      </c>
      <c r="AN34" s="128" t="s">
        <v>120</v>
      </c>
      <c r="AO34" s="128" t="s">
        <v>653</v>
      </c>
      <c r="AP34" s="129" t="str">
        <f t="shared" si="5"/>
        <v>40%</v>
      </c>
      <c r="AQ34" s="128" t="s">
        <v>652</v>
      </c>
      <c r="AR34" s="128" t="s">
        <v>678</v>
      </c>
      <c r="AS34" s="128" t="s">
        <v>650</v>
      </c>
      <c r="AT34" s="127">
        <f>IFERROR(IF(AND(AM33="Probabilidad",AM34="Probabilidad"),(AV33-(+AV33*AP34)),IF(AM34="Probabilidad",(L33-(+L33*AP34)),IF(AM34="Impacto",AV33,""))),"")</f>
        <v>7.1999999999999995E-2</v>
      </c>
      <c r="AU34" s="126" t="str">
        <f t="shared" si="0"/>
        <v>Muy Baja</v>
      </c>
      <c r="AV34" s="148">
        <f t="shared" si="1"/>
        <v>7.1999999999999995E-2</v>
      </c>
      <c r="AW34" s="126" t="str">
        <f t="shared" si="2"/>
        <v>Moderado</v>
      </c>
      <c r="AX34" s="148">
        <v>0.6</v>
      </c>
      <c r="AY34" s="125" t="str">
        <f t="shared" si="3"/>
        <v>Moderado</v>
      </c>
      <c r="AZ34" s="147" t="s">
        <v>649</v>
      </c>
      <c r="BA34" s="176"/>
      <c r="BB34" s="124" t="s">
        <v>706</v>
      </c>
      <c r="BC34" s="124" t="s">
        <v>705</v>
      </c>
      <c r="BD34" s="124" t="s">
        <v>704</v>
      </c>
      <c r="BE34" s="124" t="s">
        <v>703</v>
      </c>
      <c r="BF34" s="133" t="s">
        <v>886</v>
      </c>
      <c r="BG34" s="133" t="s">
        <v>465</v>
      </c>
      <c r="BH34" s="124">
        <v>3898</v>
      </c>
      <c r="BI34" s="122"/>
    </row>
    <row r="35" spans="1:93" ht="78.75" customHeight="1">
      <c r="A35" s="221">
        <v>11</v>
      </c>
      <c r="B35" s="223" t="s">
        <v>83</v>
      </c>
      <c r="C35" s="225" t="s">
        <v>693</v>
      </c>
      <c r="D35" s="225" t="s">
        <v>702</v>
      </c>
      <c r="E35" s="225" t="s">
        <v>691</v>
      </c>
      <c r="F35" s="225" t="s">
        <v>85</v>
      </c>
      <c r="G35" s="225" t="s">
        <v>701</v>
      </c>
      <c r="H35" s="227" t="s">
        <v>700</v>
      </c>
      <c r="I35" s="225" t="s">
        <v>688</v>
      </c>
      <c r="J35" s="221">
        <v>3758</v>
      </c>
      <c r="K35" s="216" t="str">
        <f>IF(J35&lt;=0,"",IF(J35&lt;=2,"Muy Baja",IF(J35&lt;=24,"Baja",IF(J35&lt;=500,"Media",IF(J35&lt;=5000,"Alta","Muy Alta")))))</f>
        <v>Alta</v>
      </c>
      <c r="L35" s="230">
        <f>IF(K35="","",IF(K35="Muy Baja",0.2,IF(K35="Baja",0.4,IF(K35="Media",0.6,IF(K35="Alta",0.8,IF(K35="Muy Alta",1,))))))</f>
        <v>0.8</v>
      </c>
      <c r="M35" s="211" t="s">
        <v>655</v>
      </c>
      <c r="N35" s="211" t="s">
        <v>74</v>
      </c>
      <c r="O35" s="211" t="s">
        <v>74</v>
      </c>
      <c r="P35" s="211" t="s">
        <v>74</v>
      </c>
      <c r="Q35" s="211" t="s">
        <v>74</v>
      </c>
      <c r="R35" s="211" t="s">
        <v>655</v>
      </c>
      <c r="S35" s="211" t="s">
        <v>655</v>
      </c>
      <c r="T35" s="211" t="s">
        <v>655</v>
      </c>
      <c r="U35" s="211" t="s">
        <v>74</v>
      </c>
      <c r="V35" s="211" t="s">
        <v>74</v>
      </c>
      <c r="W35" s="211" t="s">
        <v>655</v>
      </c>
      <c r="X35" s="211" t="s">
        <v>74</v>
      </c>
      <c r="Y35" s="211" t="s">
        <v>74</v>
      </c>
      <c r="Z35" s="211" t="s">
        <v>74</v>
      </c>
      <c r="AA35" s="211" t="s">
        <v>74</v>
      </c>
      <c r="AB35" s="211" t="s">
        <v>74</v>
      </c>
      <c r="AC35" s="211" t="s">
        <v>74</v>
      </c>
      <c r="AD35" s="211" t="s">
        <v>74</v>
      </c>
      <c r="AE35" s="211" t="s">
        <v>74</v>
      </c>
      <c r="AF35" s="213">
        <v>5</v>
      </c>
      <c r="AG35" s="236">
        <f t="shared" si="4"/>
        <v>5</v>
      </c>
      <c r="AH35" s="216" t="str">
        <f>IF(AG35=5,"Moderado",IF(AG35=10,"Mayor",IF(AG35=20,"Catastrófico",0)))</f>
        <v>Moderado</v>
      </c>
      <c r="AI35" s="230">
        <f>IF(AH35="","",IF(AH35="Leve",0.2,IF(AH35="Menor",0.4,IF(AH35="Moderado",0.6,IF(AH35="Mayor",0.8,IF(AH35="Catastrófico",1,))))))</f>
        <v>0.6</v>
      </c>
      <c r="AJ35" s="219"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122">
        <v>1</v>
      </c>
      <c r="AL35" s="144" t="s">
        <v>699</v>
      </c>
      <c r="AM35" s="130" t="s">
        <v>109</v>
      </c>
      <c r="AN35" s="128" t="s">
        <v>120</v>
      </c>
      <c r="AO35" s="128" t="s">
        <v>653</v>
      </c>
      <c r="AP35" s="129" t="str">
        <f t="shared" si="5"/>
        <v>40%</v>
      </c>
      <c r="AQ35" s="128" t="s">
        <v>652</v>
      </c>
      <c r="AR35" s="128" t="s">
        <v>678</v>
      </c>
      <c r="AS35" s="128" t="s">
        <v>650</v>
      </c>
      <c r="AT35" s="127">
        <v>0.48</v>
      </c>
      <c r="AU35" s="126" t="str">
        <f t="shared" si="0"/>
        <v>Media</v>
      </c>
      <c r="AV35" s="148">
        <f t="shared" si="1"/>
        <v>0.48</v>
      </c>
      <c r="AW35" s="126" t="str">
        <f t="shared" si="2"/>
        <v>Moderado</v>
      </c>
      <c r="AX35" s="148">
        <f>IFERROR(IF(AM35="Impacto",(AI35-(+AI35*AP35)),IF(AM35="Probabilidad",AI35,"")),"")</f>
        <v>0.6</v>
      </c>
      <c r="AY35" s="125" t="str">
        <f t="shared" si="3"/>
        <v>Moderado</v>
      </c>
      <c r="AZ35" s="147" t="s">
        <v>649</v>
      </c>
      <c r="BA35" s="176"/>
      <c r="BB35" s="124" t="s">
        <v>677</v>
      </c>
      <c r="BC35" s="124" t="s">
        <v>676</v>
      </c>
      <c r="BD35" s="124" t="s">
        <v>675</v>
      </c>
      <c r="BE35" s="124" t="s">
        <v>674</v>
      </c>
      <c r="BF35" s="133">
        <v>44530</v>
      </c>
      <c r="BG35" s="133">
        <v>44530</v>
      </c>
      <c r="BH35" s="124"/>
      <c r="BI35" s="122"/>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row>
    <row r="36" spans="1:93" ht="78.75" customHeight="1">
      <c r="A36" s="222"/>
      <c r="B36" s="224"/>
      <c r="C36" s="226"/>
      <c r="D36" s="226"/>
      <c r="E36" s="226"/>
      <c r="F36" s="240"/>
      <c r="G36" s="226"/>
      <c r="H36" s="228"/>
      <c r="I36" s="226"/>
      <c r="J36" s="222"/>
      <c r="K36" s="217"/>
      <c r="L36" s="231"/>
      <c r="M36" s="212"/>
      <c r="N36" s="212"/>
      <c r="O36" s="212"/>
      <c r="P36" s="212"/>
      <c r="Q36" s="212"/>
      <c r="R36" s="212"/>
      <c r="S36" s="212"/>
      <c r="T36" s="212"/>
      <c r="U36" s="212"/>
      <c r="V36" s="212"/>
      <c r="W36" s="212"/>
      <c r="X36" s="212"/>
      <c r="Y36" s="212"/>
      <c r="Z36" s="212"/>
      <c r="AA36" s="212"/>
      <c r="AB36" s="212"/>
      <c r="AC36" s="212"/>
      <c r="AD36" s="212"/>
      <c r="AE36" s="212"/>
      <c r="AF36" s="214"/>
      <c r="AG36" s="237"/>
      <c r="AH36" s="217"/>
      <c r="AI36" s="231"/>
      <c r="AJ36" s="220"/>
      <c r="AK36" s="122">
        <v>2</v>
      </c>
      <c r="AL36" s="144" t="s">
        <v>698</v>
      </c>
      <c r="AM36" s="130" t="s">
        <v>109</v>
      </c>
      <c r="AN36" s="128" t="s">
        <v>120</v>
      </c>
      <c r="AO36" s="128" t="s">
        <v>653</v>
      </c>
      <c r="AP36" s="129" t="str">
        <f t="shared" si="5"/>
        <v>40%</v>
      </c>
      <c r="AQ36" s="128" t="s">
        <v>652</v>
      </c>
      <c r="AR36" s="128" t="s">
        <v>678</v>
      </c>
      <c r="AS36" s="128" t="s">
        <v>650</v>
      </c>
      <c r="AT36" s="127">
        <f t="shared" ref="AT36:AT39" si="6">IFERROR(IF(AND(AM35="Probabilidad",AM36="Probabilidad"),(AV35-(+AV35*AP36)),IF(AM36="Probabilidad",(L35-(+L35*AP36)),IF(AM36="Impacto",AV35,""))),"")</f>
        <v>0.28799999999999998</v>
      </c>
      <c r="AU36" s="126" t="str">
        <f t="shared" si="0"/>
        <v>Baja</v>
      </c>
      <c r="AV36" s="148">
        <f t="shared" si="1"/>
        <v>0.28799999999999998</v>
      </c>
      <c r="AW36" s="126" t="str">
        <f t="shared" si="2"/>
        <v>Moderado</v>
      </c>
      <c r="AX36" s="148">
        <v>0.6</v>
      </c>
      <c r="AY36" s="125" t="str">
        <f t="shared" si="3"/>
        <v>Moderado</v>
      </c>
      <c r="AZ36" s="147" t="s">
        <v>649</v>
      </c>
      <c r="BA36" s="176"/>
      <c r="BB36" s="124" t="s">
        <v>677</v>
      </c>
      <c r="BC36" s="124" t="s">
        <v>676</v>
      </c>
      <c r="BD36" s="124" t="s">
        <v>675</v>
      </c>
      <c r="BE36" s="124" t="s">
        <v>674</v>
      </c>
      <c r="BF36" s="133">
        <v>44377</v>
      </c>
      <c r="BG36" s="133">
        <v>44377</v>
      </c>
      <c r="BH36" s="124"/>
      <c r="BI36" s="122"/>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row>
    <row r="37" spans="1:93" ht="78.75" customHeight="1">
      <c r="A37" s="222"/>
      <c r="B37" s="224"/>
      <c r="C37" s="226"/>
      <c r="D37" s="226"/>
      <c r="E37" s="226"/>
      <c r="F37" s="226" t="s">
        <v>339</v>
      </c>
      <c r="G37" s="226"/>
      <c r="H37" s="228"/>
      <c r="I37" s="226"/>
      <c r="J37" s="222"/>
      <c r="K37" s="217"/>
      <c r="L37" s="231"/>
      <c r="M37" s="212"/>
      <c r="N37" s="212"/>
      <c r="O37" s="212"/>
      <c r="P37" s="212"/>
      <c r="Q37" s="212"/>
      <c r="R37" s="212"/>
      <c r="S37" s="212"/>
      <c r="T37" s="212"/>
      <c r="U37" s="212"/>
      <c r="V37" s="212"/>
      <c r="W37" s="212"/>
      <c r="X37" s="212"/>
      <c r="Y37" s="212"/>
      <c r="Z37" s="212"/>
      <c r="AA37" s="212"/>
      <c r="AB37" s="212"/>
      <c r="AC37" s="212"/>
      <c r="AD37" s="212"/>
      <c r="AE37" s="212"/>
      <c r="AF37" s="214"/>
      <c r="AG37" s="237"/>
      <c r="AH37" s="217"/>
      <c r="AI37" s="231"/>
      <c r="AJ37" s="220"/>
      <c r="AK37" s="122">
        <v>3</v>
      </c>
      <c r="AL37" s="144" t="s">
        <v>697</v>
      </c>
      <c r="AM37" s="130" t="s">
        <v>109</v>
      </c>
      <c r="AN37" s="128" t="s">
        <v>120</v>
      </c>
      <c r="AO37" s="128" t="s">
        <v>653</v>
      </c>
      <c r="AP37" s="129" t="str">
        <f t="shared" si="5"/>
        <v>40%</v>
      </c>
      <c r="AQ37" s="128" t="s">
        <v>652</v>
      </c>
      <c r="AR37" s="128" t="s">
        <v>678</v>
      </c>
      <c r="AS37" s="128" t="s">
        <v>650</v>
      </c>
      <c r="AT37" s="127">
        <f t="shared" si="6"/>
        <v>0.17279999999999998</v>
      </c>
      <c r="AU37" s="126" t="str">
        <f t="shared" si="0"/>
        <v>Muy Baja</v>
      </c>
      <c r="AV37" s="148">
        <f t="shared" si="1"/>
        <v>0.17279999999999998</v>
      </c>
      <c r="AW37" s="126" t="str">
        <f t="shared" si="2"/>
        <v>Moderado</v>
      </c>
      <c r="AX37" s="148">
        <v>0.6</v>
      </c>
      <c r="AY37" s="125" t="str">
        <f t="shared" si="3"/>
        <v>Moderado</v>
      </c>
      <c r="AZ37" s="147" t="s">
        <v>649</v>
      </c>
      <c r="BA37" s="176"/>
      <c r="BB37" s="124" t="s">
        <v>677</v>
      </c>
      <c r="BC37" s="124" t="s">
        <v>676</v>
      </c>
      <c r="BD37" s="124" t="s">
        <v>675</v>
      </c>
      <c r="BE37" s="124" t="s">
        <v>674</v>
      </c>
      <c r="BF37" s="133">
        <v>44530</v>
      </c>
      <c r="BG37" s="133">
        <v>44530</v>
      </c>
      <c r="BH37" s="124"/>
      <c r="BI37" s="122"/>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row>
    <row r="38" spans="1:93" ht="78.75" customHeight="1">
      <c r="A38" s="222"/>
      <c r="B38" s="224"/>
      <c r="C38" s="226"/>
      <c r="D38" s="226"/>
      <c r="E38" s="226"/>
      <c r="F38" s="226"/>
      <c r="G38" s="226"/>
      <c r="H38" s="228"/>
      <c r="I38" s="226"/>
      <c r="J38" s="222"/>
      <c r="K38" s="217"/>
      <c r="L38" s="231"/>
      <c r="M38" s="212"/>
      <c r="N38" s="212"/>
      <c r="O38" s="212"/>
      <c r="P38" s="212"/>
      <c r="Q38" s="212"/>
      <c r="R38" s="212"/>
      <c r="S38" s="212"/>
      <c r="T38" s="212"/>
      <c r="U38" s="212"/>
      <c r="V38" s="212"/>
      <c r="W38" s="212"/>
      <c r="X38" s="212"/>
      <c r="Y38" s="212"/>
      <c r="Z38" s="212"/>
      <c r="AA38" s="212"/>
      <c r="AB38" s="212"/>
      <c r="AC38" s="212"/>
      <c r="AD38" s="212"/>
      <c r="AE38" s="212"/>
      <c r="AF38" s="214"/>
      <c r="AG38" s="237"/>
      <c r="AH38" s="217"/>
      <c r="AI38" s="231"/>
      <c r="AJ38" s="220"/>
      <c r="AK38" s="122">
        <v>4</v>
      </c>
      <c r="AL38" s="144" t="s">
        <v>696</v>
      </c>
      <c r="AM38" s="130" t="s">
        <v>109</v>
      </c>
      <c r="AN38" s="128" t="s">
        <v>120</v>
      </c>
      <c r="AO38" s="128" t="s">
        <v>653</v>
      </c>
      <c r="AP38" s="129" t="str">
        <f t="shared" si="5"/>
        <v>40%</v>
      </c>
      <c r="AQ38" s="128" t="s">
        <v>652</v>
      </c>
      <c r="AR38" s="128" t="s">
        <v>678</v>
      </c>
      <c r="AS38" s="128" t="s">
        <v>650</v>
      </c>
      <c r="AT38" s="127">
        <f t="shared" si="6"/>
        <v>0.10367999999999998</v>
      </c>
      <c r="AU38" s="126" t="str">
        <f t="shared" si="0"/>
        <v>Muy Baja</v>
      </c>
      <c r="AV38" s="148">
        <f t="shared" si="1"/>
        <v>0.10367999999999998</v>
      </c>
      <c r="AW38" s="126" t="str">
        <f t="shared" si="2"/>
        <v>Moderado</v>
      </c>
      <c r="AX38" s="148">
        <v>0.6</v>
      </c>
      <c r="AY38" s="125" t="str">
        <f t="shared" si="3"/>
        <v>Moderado</v>
      </c>
      <c r="AZ38" s="147" t="s">
        <v>649</v>
      </c>
      <c r="BA38" s="176"/>
      <c r="BB38" s="124" t="s">
        <v>677</v>
      </c>
      <c r="BC38" s="124" t="s">
        <v>676</v>
      </c>
      <c r="BD38" s="124" t="s">
        <v>675</v>
      </c>
      <c r="BE38" s="124" t="s">
        <v>674</v>
      </c>
      <c r="BF38" s="133">
        <v>44530</v>
      </c>
      <c r="BG38" s="133">
        <v>44530</v>
      </c>
      <c r="BH38" s="124"/>
      <c r="BI38" s="122"/>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row>
    <row r="39" spans="1:93" ht="78.75" customHeight="1">
      <c r="A39" s="222"/>
      <c r="B39" s="239"/>
      <c r="C39" s="240"/>
      <c r="D39" s="240"/>
      <c r="E39" s="240"/>
      <c r="F39" s="240"/>
      <c r="G39" s="240"/>
      <c r="H39" s="241"/>
      <c r="I39" s="240"/>
      <c r="J39" s="242"/>
      <c r="K39" s="229"/>
      <c r="L39" s="232"/>
      <c r="M39" s="218"/>
      <c r="N39" s="218"/>
      <c r="O39" s="218"/>
      <c r="P39" s="218"/>
      <c r="Q39" s="218"/>
      <c r="R39" s="218"/>
      <c r="S39" s="218"/>
      <c r="T39" s="218"/>
      <c r="U39" s="218"/>
      <c r="V39" s="218"/>
      <c r="W39" s="218"/>
      <c r="X39" s="218"/>
      <c r="Y39" s="218"/>
      <c r="Z39" s="218"/>
      <c r="AA39" s="218"/>
      <c r="AB39" s="218"/>
      <c r="AC39" s="218"/>
      <c r="AD39" s="218"/>
      <c r="AE39" s="218"/>
      <c r="AF39" s="215"/>
      <c r="AG39" s="238"/>
      <c r="AH39" s="229"/>
      <c r="AI39" s="231"/>
      <c r="AJ39" s="220"/>
      <c r="AK39" s="122">
        <v>5</v>
      </c>
      <c r="AL39" s="144" t="s">
        <v>695</v>
      </c>
      <c r="AM39" s="130" t="s">
        <v>109</v>
      </c>
      <c r="AN39" s="128" t="s">
        <v>120</v>
      </c>
      <c r="AO39" s="128" t="s">
        <v>653</v>
      </c>
      <c r="AP39" s="129" t="str">
        <f t="shared" si="5"/>
        <v>40%</v>
      </c>
      <c r="AQ39" s="128" t="s">
        <v>652</v>
      </c>
      <c r="AR39" s="128" t="s">
        <v>678</v>
      </c>
      <c r="AS39" s="128" t="s">
        <v>650</v>
      </c>
      <c r="AT39" s="127">
        <f t="shared" si="6"/>
        <v>6.2207999999999986E-2</v>
      </c>
      <c r="AU39" s="126" t="str">
        <f t="shared" si="0"/>
        <v>Muy Baja</v>
      </c>
      <c r="AV39" s="148">
        <f t="shared" si="1"/>
        <v>6.2207999999999986E-2</v>
      </c>
      <c r="AW39" s="126" t="str">
        <f t="shared" si="2"/>
        <v>Moderado</v>
      </c>
      <c r="AX39" s="148">
        <v>0.6</v>
      </c>
      <c r="AY39" s="125" t="str">
        <f t="shared" si="3"/>
        <v>Moderado</v>
      </c>
      <c r="AZ39" s="147" t="s">
        <v>649</v>
      </c>
      <c r="BA39" s="176"/>
      <c r="BB39" s="124" t="s">
        <v>683</v>
      </c>
      <c r="BC39" s="124" t="s">
        <v>694</v>
      </c>
      <c r="BD39" s="124" t="s">
        <v>26</v>
      </c>
      <c r="BE39" s="124" t="s">
        <v>680</v>
      </c>
      <c r="BF39" s="133">
        <v>44561</v>
      </c>
      <c r="BG39" s="133">
        <v>44561</v>
      </c>
      <c r="BH39" s="124"/>
      <c r="BI39" s="122"/>
    </row>
    <row r="40" spans="1:93" ht="78.75" customHeight="1">
      <c r="A40" s="221">
        <v>12</v>
      </c>
      <c r="B40" s="223" t="s">
        <v>83</v>
      </c>
      <c r="C40" s="225" t="s">
        <v>693</v>
      </c>
      <c r="D40" s="225" t="s">
        <v>692</v>
      </c>
      <c r="E40" s="225" t="s">
        <v>691</v>
      </c>
      <c r="F40" s="225" t="s">
        <v>475</v>
      </c>
      <c r="G40" s="225" t="s">
        <v>690</v>
      </c>
      <c r="H40" s="227" t="s">
        <v>689</v>
      </c>
      <c r="I40" s="225" t="s">
        <v>688</v>
      </c>
      <c r="J40" s="221">
        <v>3758</v>
      </c>
      <c r="K40" s="216" t="str">
        <f>IF(J40&lt;=0,"",IF(J40&lt;=2,"Muy Baja",IF(J40&lt;=24,"Baja",IF(J40&lt;=500,"Media",IF(J40&lt;=5000,"Alta","Muy Alta")))))</f>
        <v>Alta</v>
      </c>
      <c r="L40" s="230">
        <f>IF(K40="","",IF(K40="Muy Baja",0.2,IF(K40="Baja",0.4,IF(K40="Media",0.6,IF(K40="Alta",0.8,IF(K40="Muy Alta",1,))))))</f>
        <v>0.8</v>
      </c>
      <c r="M40" s="211" t="s">
        <v>655</v>
      </c>
      <c r="N40" s="211" t="s">
        <v>655</v>
      </c>
      <c r="O40" s="211" t="s">
        <v>655</v>
      </c>
      <c r="P40" s="211" t="s">
        <v>74</v>
      </c>
      <c r="Q40" s="211" t="s">
        <v>74</v>
      </c>
      <c r="R40" s="211" t="s">
        <v>655</v>
      </c>
      <c r="S40" s="211" t="s">
        <v>655</v>
      </c>
      <c r="T40" s="211" t="s">
        <v>74</v>
      </c>
      <c r="U40" s="211" t="s">
        <v>74</v>
      </c>
      <c r="V40" s="211" t="s">
        <v>74</v>
      </c>
      <c r="W40" s="211" t="s">
        <v>655</v>
      </c>
      <c r="X40" s="211" t="s">
        <v>655</v>
      </c>
      <c r="Y40" s="211" t="s">
        <v>655</v>
      </c>
      <c r="Z40" s="211" t="s">
        <v>74</v>
      </c>
      <c r="AA40" s="211" t="s">
        <v>655</v>
      </c>
      <c r="AB40" s="211" t="s">
        <v>74</v>
      </c>
      <c r="AC40" s="211" t="s">
        <v>74</v>
      </c>
      <c r="AD40" s="211" t="s">
        <v>74</v>
      </c>
      <c r="AE40" s="211" t="s">
        <v>74</v>
      </c>
      <c r="AF40" s="213">
        <v>9</v>
      </c>
      <c r="AG40" s="145">
        <v>5</v>
      </c>
      <c r="AH40" s="216" t="str">
        <f>IF(AG40=5,"Moderado",IF(AG40=10,"Mayor",IF(AG40=20,"Catastrófico",0)))</f>
        <v>Moderado</v>
      </c>
      <c r="AI40" s="230">
        <f>IF(AH40="","",IF(AH40="Leve",0.2,IF(AH40="Menor",0.4,IF(AH40="Moderado",0.6,IF(AH40="Mayor",0.8,IF(AH40="Catastrófico",1,))))))</f>
        <v>0.6</v>
      </c>
      <c r="AJ40" s="219"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122">
        <v>1</v>
      </c>
      <c r="AL40" s="134" t="s">
        <v>687</v>
      </c>
      <c r="AM40" s="130" t="s">
        <v>109</v>
      </c>
      <c r="AN40" s="128" t="s">
        <v>120</v>
      </c>
      <c r="AO40" s="128" t="s">
        <v>653</v>
      </c>
      <c r="AP40" s="129" t="str">
        <f t="shared" si="5"/>
        <v>40%</v>
      </c>
      <c r="AQ40" s="128" t="s">
        <v>652</v>
      </c>
      <c r="AR40" s="128" t="s">
        <v>678</v>
      </c>
      <c r="AS40" s="128" t="s">
        <v>650</v>
      </c>
      <c r="AT40" s="127">
        <f>IFERROR(IF(AM40="Probabilidad",(L40-(+L40*AP40)),IF(AM40="Impacto",L40,"")),"")</f>
        <v>0.48</v>
      </c>
      <c r="AU40" s="126" t="str">
        <f t="shared" si="0"/>
        <v>Media</v>
      </c>
      <c r="AV40" s="148">
        <f t="shared" si="1"/>
        <v>0.48</v>
      </c>
      <c r="AW40" s="126" t="str">
        <f t="shared" si="2"/>
        <v>Moderado</v>
      </c>
      <c r="AX40" s="148">
        <f>IFERROR(IF(AM40="Impacto",(AI40-(+AI40*AP40)),IF(AM40="Probabilidad",AI40,"")),"")</f>
        <v>0.6</v>
      </c>
      <c r="AY40" s="125" t="str">
        <f t="shared" si="3"/>
        <v>Moderado</v>
      </c>
      <c r="AZ40" s="147" t="s">
        <v>649</v>
      </c>
      <c r="BA40" s="176"/>
      <c r="BB40" s="124" t="s">
        <v>677</v>
      </c>
      <c r="BC40" s="124" t="s">
        <v>676</v>
      </c>
      <c r="BD40" s="124" t="s">
        <v>675</v>
      </c>
      <c r="BE40" s="124" t="s">
        <v>674</v>
      </c>
      <c r="BF40" s="133">
        <v>44530</v>
      </c>
      <c r="BG40" s="133">
        <v>44530</v>
      </c>
      <c r="BH40" s="122"/>
      <c r="BI40" s="122"/>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row>
    <row r="41" spans="1:93" ht="78.75" customHeight="1">
      <c r="A41" s="222"/>
      <c r="B41" s="224"/>
      <c r="C41" s="226"/>
      <c r="D41" s="226"/>
      <c r="E41" s="226"/>
      <c r="F41" s="226"/>
      <c r="G41" s="226"/>
      <c r="H41" s="228"/>
      <c r="I41" s="226"/>
      <c r="J41" s="222"/>
      <c r="K41" s="217"/>
      <c r="L41" s="231"/>
      <c r="M41" s="212"/>
      <c r="N41" s="212"/>
      <c r="O41" s="212"/>
      <c r="P41" s="212"/>
      <c r="Q41" s="212"/>
      <c r="R41" s="212"/>
      <c r="S41" s="212"/>
      <c r="T41" s="212"/>
      <c r="U41" s="212"/>
      <c r="V41" s="212"/>
      <c r="W41" s="212"/>
      <c r="X41" s="212"/>
      <c r="Y41" s="212"/>
      <c r="Z41" s="212"/>
      <c r="AA41" s="212"/>
      <c r="AB41" s="212"/>
      <c r="AC41" s="212"/>
      <c r="AD41" s="212"/>
      <c r="AE41" s="212"/>
      <c r="AF41" s="214"/>
      <c r="AG41" s="145">
        <f t="shared" si="4"/>
        <v>5</v>
      </c>
      <c r="AH41" s="217"/>
      <c r="AI41" s="231"/>
      <c r="AJ41" s="220"/>
      <c r="AK41" s="122">
        <v>2</v>
      </c>
      <c r="AL41" s="134" t="s">
        <v>686</v>
      </c>
      <c r="AM41" s="130" t="s">
        <v>109</v>
      </c>
      <c r="AN41" s="128" t="s">
        <v>120</v>
      </c>
      <c r="AO41" s="128" t="s">
        <v>653</v>
      </c>
      <c r="AP41" s="129" t="str">
        <f t="shared" si="5"/>
        <v>40%</v>
      </c>
      <c r="AQ41" s="128" t="s">
        <v>652</v>
      </c>
      <c r="AR41" s="128" t="s">
        <v>678</v>
      </c>
      <c r="AS41" s="128" t="s">
        <v>650</v>
      </c>
      <c r="AT41" s="127">
        <v>0.28000000000000003</v>
      </c>
      <c r="AU41" s="126" t="str">
        <f t="shared" si="0"/>
        <v>Baja</v>
      </c>
      <c r="AV41" s="148">
        <v>0.28999999999999998</v>
      </c>
      <c r="AW41" s="126" t="str">
        <f t="shared" si="2"/>
        <v>Moderado</v>
      </c>
      <c r="AX41" s="148">
        <v>0.6</v>
      </c>
      <c r="AY41" s="125" t="str">
        <f t="shared" si="3"/>
        <v>Moderado</v>
      </c>
      <c r="AZ41" s="147" t="s">
        <v>649</v>
      </c>
      <c r="BA41" s="176"/>
      <c r="BB41" s="124" t="s">
        <v>677</v>
      </c>
      <c r="BC41" s="124" t="s">
        <v>676</v>
      </c>
      <c r="BD41" s="124" t="s">
        <v>675</v>
      </c>
      <c r="BE41" s="124" t="s">
        <v>674</v>
      </c>
      <c r="BF41" s="133">
        <v>44530</v>
      </c>
      <c r="BG41" s="133">
        <v>44530</v>
      </c>
      <c r="BH41" s="122"/>
      <c r="BI41" s="122"/>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row>
    <row r="42" spans="1:93" ht="99" customHeight="1">
      <c r="A42" s="222"/>
      <c r="B42" s="224"/>
      <c r="C42" s="226"/>
      <c r="D42" s="226"/>
      <c r="E42" s="226"/>
      <c r="F42" s="226"/>
      <c r="G42" s="226"/>
      <c r="H42" s="228"/>
      <c r="I42" s="226"/>
      <c r="J42" s="222"/>
      <c r="K42" s="217"/>
      <c r="L42" s="231"/>
      <c r="M42" s="212"/>
      <c r="N42" s="212"/>
      <c r="O42" s="212"/>
      <c r="P42" s="212"/>
      <c r="Q42" s="212"/>
      <c r="R42" s="212"/>
      <c r="S42" s="212"/>
      <c r="T42" s="212"/>
      <c r="U42" s="212"/>
      <c r="V42" s="212"/>
      <c r="W42" s="212"/>
      <c r="X42" s="212"/>
      <c r="Y42" s="212"/>
      <c r="Z42" s="212"/>
      <c r="AA42" s="212"/>
      <c r="AB42" s="212"/>
      <c r="AC42" s="212"/>
      <c r="AD42" s="212"/>
      <c r="AE42" s="212"/>
      <c r="AF42" s="214"/>
      <c r="AG42" s="145">
        <f t="shared" si="4"/>
        <v>5</v>
      </c>
      <c r="AH42" s="217"/>
      <c r="AI42" s="231"/>
      <c r="AJ42" s="220"/>
      <c r="AK42" s="122">
        <v>3</v>
      </c>
      <c r="AL42" s="134" t="s">
        <v>685</v>
      </c>
      <c r="AM42" s="130" t="s">
        <v>109</v>
      </c>
      <c r="AN42" s="128" t="s">
        <v>120</v>
      </c>
      <c r="AO42" s="128" t="s">
        <v>653</v>
      </c>
      <c r="AP42" s="129" t="str">
        <f t="shared" si="5"/>
        <v>40%</v>
      </c>
      <c r="AQ42" s="128" t="s">
        <v>684</v>
      </c>
      <c r="AR42" s="128" t="s">
        <v>678</v>
      </c>
      <c r="AS42" s="128" t="s">
        <v>650</v>
      </c>
      <c r="AT42" s="127">
        <v>0.17299999999999999</v>
      </c>
      <c r="AU42" s="126" t="str">
        <f t="shared" si="0"/>
        <v>Muy Baja</v>
      </c>
      <c r="AV42" s="148">
        <v>0.17</v>
      </c>
      <c r="AW42" s="126" t="str">
        <f t="shared" si="2"/>
        <v>Moderado</v>
      </c>
      <c r="AX42" s="148">
        <v>0.6</v>
      </c>
      <c r="AY42" s="125" t="str">
        <f t="shared" si="3"/>
        <v>Moderado</v>
      </c>
      <c r="AZ42" s="147" t="s">
        <v>649</v>
      </c>
      <c r="BA42" s="176"/>
      <c r="BB42" s="124" t="s">
        <v>683</v>
      </c>
      <c r="BC42" s="124" t="s">
        <v>682</v>
      </c>
      <c r="BD42" s="124" t="s">
        <v>681</v>
      </c>
      <c r="BE42" s="124" t="s">
        <v>680</v>
      </c>
      <c r="BF42" s="133">
        <v>44561</v>
      </c>
      <c r="BG42" s="133">
        <v>44561</v>
      </c>
      <c r="BH42" s="122"/>
      <c r="BI42" s="122"/>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row>
    <row r="43" spans="1:93" ht="121.5" customHeight="1">
      <c r="A43" s="222"/>
      <c r="B43" s="224"/>
      <c r="C43" s="226"/>
      <c r="D43" s="226"/>
      <c r="E43" s="226"/>
      <c r="F43" s="240"/>
      <c r="G43" s="240"/>
      <c r="H43" s="228"/>
      <c r="I43" s="226"/>
      <c r="J43" s="222"/>
      <c r="K43" s="217"/>
      <c r="L43" s="231"/>
      <c r="M43" s="212"/>
      <c r="N43" s="212"/>
      <c r="O43" s="212"/>
      <c r="P43" s="212"/>
      <c r="Q43" s="212"/>
      <c r="R43" s="212"/>
      <c r="S43" s="212"/>
      <c r="T43" s="212"/>
      <c r="U43" s="212"/>
      <c r="V43" s="212"/>
      <c r="W43" s="212"/>
      <c r="X43" s="212"/>
      <c r="Y43" s="212"/>
      <c r="Z43" s="212"/>
      <c r="AA43" s="212"/>
      <c r="AB43" s="212"/>
      <c r="AC43" s="212"/>
      <c r="AD43" s="212"/>
      <c r="AE43" s="212"/>
      <c r="AF43" s="215"/>
      <c r="AG43" s="145">
        <f t="shared" si="4"/>
        <v>5</v>
      </c>
      <c r="AH43" s="217"/>
      <c r="AI43" s="231"/>
      <c r="AJ43" s="220"/>
      <c r="AK43" s="122">
        <v>4</v>
      </c>
      <c r="AL43" s="134" t="s">
        <v>679</v>
      </c>
      <c r="AM43" s="130" t="s">
        <v>109</v>
      </c>
      <c r="AN43" s="128" t="s">
        <v>120</v>
      </c>
      <c r="AO43" s="128" t="s">
        <v>653</v>
      </c>
      <c r="AP43" s="129" t="str">
        <f t="shared" si="5"/>
        <v>40%</v>
      </c>
      <c r="AQ43" s="128" t="s">
        <v>652</v>
      </c>
      <c r="AR43" s="128" t="s">
        <v>678</v>
      </c>
      <c r="AS43" s="128" t="s">
        <v>650</v>
      </c>
      <c r="AT43" s="127">
        <v>0.104</v>
      </c>
      <c r="AU43" s="126" t="str">
        <f t="shared" si="0"/>
        <v>Muy Baja</v>
      </c>
      <c r="AV43" s="148">
        <f t="shared" ref="AV43" si="7">+AT43</f>
        <v>0.104</v>
      </c>
      <c r="AW43" s="126" t="str">
        <f t="shared" si="2"/>
        <v>Moderado</v>
      </c>
      <c r="AX43" s="148">
        <v>0.6</v>
      </c>
      <c r="AY43" s="125" t="str">
        <f t="shared" si="3"/>
        <v>Moderado</v>
      </c>
      <c r="AZ43" s="147" t="s">
        <v>649</v>
      </c>
      <c r="BA43" s="176"/>
      <c r="BB43" s="124" t="s">
        <v>677</v>
      </c>
      <c r="BC43" s="124" t="s">
        <v>676</v>
      </c>
      <c r="BD43" s="124" t="s">
        <v>675</v>
      </c>
      <c r="BE43" s="124" t="s">
        <v>674</v>
      </c>
      <c r="BF43" s="133">
        <v>44561</v>
      </c>
      <c r="BG43" s="133">
        <v>44561</v>
      </c>
      <c r="BH43" s="122"/>
      <c r="BI43" s="122"/>
    </row>
    <row r="44" spans="1:93" ht="173.25" customHeight="1">
      <c r="A44" s="140">
        <v>13</v>
      </c>
      <c r="B44" s="143" t="s">
        <v>673</v>
      </c>
      <c r="C44" s="141" t="s">
        <v>672</v>
      </c>
      <c r="D44" s="141" t="s">
        <v>671</v>
      </c>
      <c r="E44" s="141" t="s">
        <v>660</v>
      </c>
      <c r="F44" s="141" t="s">
        <v>670</v>
      </c>
      <c r="G44" s="141" t="s">
        <v>669</v>
      </c>
      <c r="H44" s="142" t="s">
        <v>668</v>
      </c>
      <c r="I44" s="141" t="s">
        <v>656</v>
      </c>
      <c r="J44" s="140">
        <v>51</v>
      </c>
      <c r="K44" s="137" t="str">
        <f>IF(J44&lt;=0,"",IF(J44&lt;=2,"Muy Baja",IF(J44&lt;=24,"Baja",IF(J44&lt;=500,"Media",IF(J44&lt;=5000,"Alta","Muy Alta")))))</f>
        <v>Media</v>
      </c>
      <c r="L44" s="136">
        <f>IF(K44="","",IF(K44="Muy Baja",0.2,IF(K44="Baja",0.4,IF(K44="Media",0.6,IF(K44="Alta",0.8,IF(K44="Muy Alta",1,))))))</f>
        <v>0.6</v>
      </c>
      <c r="M44" s="139" t="s">
        <v>655</v>
      </c>
      <c r="N44" s="139" t="s">
        <v>74</v>
      </c>
      <c r="O44" s="139" t="s">
        <v>655</v>
      </c>
      <c r="P44" s="139" t="s">
        <v>655</v>
      </c>
      <c r="Q44" s="139" t="s">
        <v>655</v>
      </c>
      <c r="R44" s="139" t="s">
        <v>655</v>
      </c>
      <c r="S44" s="139" t="s">
        <v>655</v>
      </c>
      <c r="T44" s="139" t="s">
        <v>74</v>
      </c>
      <c r="U44" s="139" t="s">
        <v>655</v>
      </c>
      <c r="V44" s="139" t="s">
        <v>655</v>
      </c>
      <c r="W44" s="139" t="s">
        <v>655</v>
      </c>
      <c r="X44" s="139" t="s">
        <v>655</v>
      </c>
      <c r="Y44" s="139" t="s">
        <v>655</v>
      </c>
      <c r="Z44" s="139" t="s">
        <v>655</v>
      </c>
      <c r="AA44" s="139" t="s">
        <v>655</v>
      </c>
      <c r="AB44" s="139" t="s">
        <v>74</v>
      </c>
      <c r="AC44" s="139" t="s">
        <v>655</v>
      </c>
      <c r="AD44" s="139" t="s">
        <v>655</v>
      </c>
      <c r="AE44" s="139" t="s">
        <v>74</v>
      </c>
      <c r="AF44" s="138">
        <v>15</v>
      </c>
      <c r="AG44" s="145">
        <f t="shared" si="4"/>
        <v>20</v>
      </c>
      <c r="AH44" s="137" t="str">
        <f>IF(AG44=5,"Moderado",IF(AG44=10,"Mayor",IF(AG44=20,"Catastrófico",0)))</f>
        <v>Catastrófico</v>
      </c>
      <c r="AI44" s="136">
        <f>IF(AH44="","",IF(AH44="Leve",0.2,IF(AH44="Menor",0.4,IF(AH44="Moderado",0.6,IF(AH44="Mayor",0.8,IF(AH44="Catastrófico",1,))))))</f>
        <v>1</v>
      </c>
      <c r="AJ44" s="135" t="str">
        <f>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122">
        <v>1</v>
      </c>
      <c r="AL44" s="131" t="s">
        <v>667</v>
      </c>
      <c r="AM44" s="130" t="s">
        <v>109</v>
      </c>
      <c r="AN44" s="128" t="s">
        <v>120</v>
      </c>
      <c r="AO44" s="128" t="s">
        <v>653</v>
      </c>
      <c r="AP44" s="129" t="str">
        <f t="shared" si="5"/>
        <v>40%</v>
      </c>
      <c r="AQ44" s="128" t="s">
        <v>652</v>
      </c>
      <c r="AR44" s="128" t="s">
        <v>651</v>
      </c>
      <c r="AS44" s="128" t="s">
        <v>650</v>
      </c>
      <c r="AT44" s="127">
        <f>IFERROR(IF(AM44="Probabilidad",(L44-(+L44*AP44)),IF(AM44="Impacto",L44,"")),"")</f>
        <v>0.36</v>
      </c>
      <c r="AU44" s="126" t="str">
        <f t="shared" si="0"/>
        <v>Baja</v>
      </c>
      <c r="AV44" s="148">
        <f t="shared" si="1"/>
        <v>0.36</v>
      </c>
      <c r="AW44" s="126" t="str">
        <f t="shared" si="2"/>
        <v>Catastrófico</v>
      </c>
      <c r="AX44" s="148">
        <f>IFERROR(IF(AM44="Impacto",(AI44-(+AI44*AP44)),IF(AM44="Probabilidad",AI44,"")),"")</f>
        <v>1</v>
      </c>
      <c r="AY44" s="125" t="str">
        <f t="shared" si="3"/>
        <v>Extremo</v>
      </c>
      <c r="AZ44" s="147" t="s">
        <v>649</v>
      </c>
      <c r="BA44" s="176"/>
      <c r="BB44" s="124"/>
      <c r="BC44" s="124" t="s">
        <v>666</v>
      </c>
      <c r="BD44" s="124" t="s">
        <v>665</v>
      </c>
      <c r="BE44" s="124" t="s">
        <v>664</v>
      </c>
      <c r="BF44" s="133">
        <v>44378</v>
      </c>
      <c r="BG44" s="133">
        <v>44560</v>
      </c>
      <c r="BH44" s="124">
        <v>3848</v>
      </c>
      <c r="BI44" s="122"/>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row>
    <row r="45" spans="1:93" ht="285">
      <c r="A45" s="122">
        <v>14</v>
      </c>
      <c r="B45" s="132" t="s">
        <v>663</v>
      </c>
      <c r="C45" s="124" t="s">
        <v>662</v>
      </c>
      <c r="D45" s="124" t="s">
        <v>661</v>
      </c>
      <c r="E45" s="141" t="s">
        <v>660</v>
      </c>
      <c r="F45" s="141" t="s">
        <v>659</v>
      </c>
      <c r="G45" s="141" t="s">
        <v>658</v>
      </c>
      <c r="H45" s="142" t="s">
        <v>657</v>
      </c>
      <c r="I45" s="141" t="s">
        <v>656</v>
      </c>
      <c r="J45" s="140">
        <v>50</v>
      </c>
      <c r="K45" s="137" t="str">
        <f>IF(J45&lt;=0,"",IF(J45&lt;=2,"Muy Baja",IF(J45&lt;=24,"Baja",IF(J45&lt;=500,"Media",IF(J45&lt;=5000,"Alta","Muy Alta")))))</f>
        <v>Media</v>
      </c>
      <c r="L45" s="136">
        <f>IF(K45="","",IF(K45="Muy Baja",0.2,IF(K45="Baja",0.4,IF(K45="Media",0.6,IF(K45="Alta",0.8,IF(K45="Muy Alta",1,))))))</f>
        <v>0.6</v>
      </c>
      <c r="M45" s="139" t="s">
        <v>655</v>
      </c>
      <c r="N45" s="139" t="s">
        <v>655</v>
      </c>
      <c r="O45" s="139" t="s">
        <v>655</v>
      </c>
      <c r="P45" s="139" t="s">
        <v>655</v>
      </c>
      <c r="Q45" s="139" t="s">
        <v>655</v>
      </c>
      <c r="R45" s="139" t="s">
        <v>655</v>
      </c>
      <c r="S45" s="139" t="s">
        <v>655</v>
      </c>
      <c r="T45" s="139" t="s">
        <v>655</v>
      </c>
      <c r="U45" s="139" t="s">
        <v>74</v>
      </c>
      <c r="V45" s="139" t="s">
        <v>655</v>
      </c>
      <c r="W45" s="139" t="s">
        <v>655</v>
      </c>
      <c r="X45" s="139" t="s">
        <v>655</v>
      </c>
      <c r="Y45" s="139" t="s">
        <v>655</v>
      </c>
      <c r="Z45" s="139" t="s">
        <v>655</v>
      </c>
      <c r="AA45" s="139" t="s">
        <v>655</v>
      </c>
      <c r="AB45" s="139" t="s">
        <v>74</v>
      </c>
      <c r="AC45" s="139" t="s">
        <v>655</v>
      </c>
      <c r="AD45" s="139" t="s">
        <v>655</v>
      </c>
      <c r="AE45" s="139" t="s">
        <v>74</v>
      </c>
      <c r="AF45" s="138">
        <v>15</v>
      </c>
      <c r="AG45" s="145">
        <f t="shared" si="4"/>
        <v>20</v>
      </c>
      <c r="AH45" s="137" t="str">
        <f>IF(AG45=5,"Moderado",IF(AG45=10,"Mayor",IF(AG45=20,"Catastrófico",0)))</f>
        <v>Catastrófico</v>
      </c>
      <c r="AI45" s="136">
        <f>IF(AH45="","",IF(AH45="Leve",0.2,IF(AH45="Menor",0.4,IF(AH45="Moderado",0.6,IF(AH45="Mayor",0.8,IF(AH45="Catastrófico",1,))))))</f>
        <v>1</v>
      </c>
      <c r="AJ45" s="135" t="str">
        <f>IF(OR(AND(K45="Muy Baja",AH45="Leve"),AND(K45="Muy Baja",AH45="Menor"),AND(K45="Baja",AH45="Leve")),"Bajo",IF(OR(AND(K45="Muy baja",AH45="Moderado"),AND(K45="Baja",AH45="Menor"),AND(K45="Baja",AH45="Moderado"),AND(K45="Media",AH45="Leve"),AND(K45="Media",AH45="Menor"),AND(K45="Media",AH45="Moderado"),AND(K45="Alta",AH45="Leve"),AND(K45="Alta",AH45="Menor")),"Moderado",IF(OR(AND(K45="Muy Baja",AH45="Mayor"),AND(K45="Baja",AH45="Mayor"),AND(K45="Media",AH45="Mayor"),AND(K45="Alta",AH45="Moderado"),AND(K45="Alta",AH45="Mayor"),AND(K45="Muy Alta",AH45="Leve"),AND(K45="Muy Alta",AH45="Menor"),AND(K45="Muy Alta",AH45="Moderado"),AND(K45="Muy Alta",AH45="Mayor")),"Alto",IF(OR(AND(K45="Muy Baja",AH45="Catastrófico"),AND(K45="Baja",AH45="Catastrófico"),AND(K45="Media",AH45="Catastrófico"),AND(K45="Alta",AH45="Catastrófico"),AND(K45="Muy Alta",AH45="Catastrófico")),"Extremo",""))))</f>
        <v>Extremo</v>
      </c>
      <c r="AK45" s="122">
        <v>1</v>
      </c>
      <c r="AL45" s="131" t="s">
        <v>654</v>
      </c>
      <c r="AM45" s="130" t="s">
        <v>109</v>
      </c>
      <c r="AN45" s="128" t="s">
        <v>120</v>
      </c>
      <c r="AO45" s="128" t="s">
        <v>653</v>
      </c>
      <c r="AP45" s="129" t="str">
        <f t="shared" si="5"/>
        <v>40%</v>
      </c>
      <c r="AQ45" s="128" t="s">
        <v>652</v>
      </c>
      <c r="AR45" s="128" t="s">
        <v>651</v>
      </c>
      <c r="AS45" s="128" t="s">
        <v>650</v>
      </c>
      <c r="AT45" s="127">
        <f>IFERROR(IF(AM45="Probabilidad",(L45-(+L45*AP45)),IF(AM45="Impacto",L45,"")),"")</f>
        <v>0.36</v>
      </c>
      <c r="AU45" s="126" t="str">
        <f t="shared" si="0"/>
        <v>Baja</v>
      </c>
      <c r="AV45" s="148">
        <f t="shared" si="1"/>
        <v>0.36</v>
      </c>
      <c r="AW45" s="126" t="str">
        <f t="shared" si="2"/>
        <v>Catastrófico</v>
      </c>
      <c r="AX45" s="148">
        <f>IFERROR(IF(AM45="Impacto",(AI45-(+AI45*AP45)),IF(AM45="Probabilidad",AI45,"")),"")</f>
        <v>1</v>
      </c>
      <c r="AY45" s="125" t="str">
        <f t="shared" si="3"/>
        <v>Extremo</v>
      </c>
      <c r="AZ45" s="147" t="s">
        <v>649</v>
      </c>
      <c r="BA45" s="176"/>
      <c r="BB45" s="124" t="s">
        <v>648</v>
      </c>
      <c r="BC45" s="122" t="s">
        <v>647</v>
      </c>
      <c r="BD45" s="124" t="s">
        <v>646</v>
      </c>
      <c r="BE45" s="122" t="s">
        <v>645</v>
      </c>
      <c r="BF45" s="123">
        <v>44408</v>
      </c>
      <c r="BG45" s="123">
        <v>44560</v>
      </c>
      <c r="BH45" s="124">
        <v>3847</v>
      </c>
      <c r="BI45" s="122"/>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row>
    <row r="46" spans="1:93" ht="49.5" customHeight="1">
      <c r="A46" s="120"/>
      <c r="B46" s="119"/>
      <c r="E46" s="245" t="s">
        <v>644</v>
      </c>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7"/>
    </row>
    <row r="47" spans="1:93">
      <c r="A47" s="118"/>
      <c r="B47" s="117"/>
    </row>
    <row r="48" spans="1:93">
      <c r="A48" s="111"/>
      <c r="E48" s="116" t="s">
        <v>643</v>
      </c>
      <c r="F48" s="111"/>
      <c r="G48" s="111"/>
      <c r="I48" s="111"/>
    </row>
  </sheetData>
  <dataConsolidate link="1"/>
  <mergeCells count="422">
    <mergeCell ref="F40:F43"/>
    <mergeCell ref="G40:G43"/>
    <mergeCell ref="AG29:AG30"/>
    <mergeCell ref="AK29:AK30"/>
    <mergeCell ref="AC28:AC30"/>
    <mergeCell ref="AJ31:AJ32"/>
    <mergeCell ref="M31:M32"/>
    <mergeCell ref="X33:X34"/>
    <mergeCell ref="Y33:Y34"/>
    <mergeCell ref="Z33:Z34"/>
    <mergeCell ref="AA33:AA34"/>
    <mergeCell ref="AB33:AB34"/>
    <mergeCell ref="AC33:AC34"/>
    <mergeCell ref="T33:T34"/>
    <mergeCell ref="U33:U34"/>
    <mergeCell ref="P31:P32"/>
    <mergeCell ref="AI33:AI34"/>
    <mergeCell ref="AJ33:AJ34"/>
    <mergeCell ref="U35:U39"/>
    <mergeCell ref="AL29:AL30"/>
    <mergeCell ref="AM29:AM30"/>
    <mergeCell ref="AN29:AN30"/>
    <mergeCell ref="AO29:AO30"/>
    <mergeCell ref="AW29:AW30"/>
    <mergeCell ref="AX29:AX30"/>
    <mergeCell ref="AY29:AY30"/>
    <mergeCell ref="AZ29:AZ30"/>
    <mergeCell ref="F1:G2"/>
    <mergeCell ref="F3:G4"/>
    <mergeCell ref="H3:H4"/>
    <mergeCell ref="AJ11:AJ12"/>
    <mergeCell ref="AI11:AI12"/>
    <mergeCell ref="AH11:AH12"/>
    <mergeCell ref="AQ29:AQ30"/>
    <mergeCell ref="AR29:AR30"/>
    <mergeCell ref="AS29:AS30"/>
    <mergeCell ref="AT29:AT30"/>
    <mergeCell ref="AU29:AU30"/>
    <mergeCell ref="AV29:AV30"/>
    <mergeCell ref="Y28:Y30"/>
    <mergeCell ref="Z28:Z30"/>
    <mergeCell ref="AA28:AA30"/>
    <mergeCell ref="AB28:AB30"/>
    <mergeCell ref="AP29:AP30"/>
    <mergeCell ref="AE28:AE30"/>
    <mergeCell ref="L28:L30"/>
    <mergeCell ref="AI13:AI15"/>
    <mergeCell ref="AJ13:AJ15"/>
    <mergeCell ref="L13:L15"/>
    <mergeCell ref="AF13:AF15"/>
    <mergeCell ref="AH13:AH15"/>
    <mergeCell ref="U13:U15"/>
    <mergeCell ref="V13:V15"/>
    <mergeCell ref="AE13:AE15"/>
    <mergeCell ref="Y13:Y15"/>
    <mergeCell ref="Z13:Z15"/>
    <mergeCell ref="AF16:AF17"/>
    <mergeCell ref="Z16:Z17"/>
    <mergeCell ref="R20:R22"/>
    <mergeCell ref="L20:L22"/>
    <mergeCell ref="AF20:AF22"/>
    <mergeCell ref="AH20:AH22"/>
    <mergeCell ref="U20:U22"/>
    <mergeCell ref="V20:V22"/>
    <mergeCell ref="W20:W22"/>
    <mergeCell ref="X20:X22"/>
    <mergeCell ref="M20:M22"/>
    <mergeCell ref="A6:E6"/>
    <mergeCell ref="F6:AJ6"/>
    <mergeCell ref="AK6:AM6"/>
    <mergeCell ref="A7:E7"/>
    <mergeCell ref="F7:AJ7"/>
    <mergeCell ref="AK11:AK12"/>
    <mergeCell ref="AG11:AG12"/>
    <mergeCell ref="B11:B12"/>
    <mergeCell ref="B1:E4"/>
    <mergeCell ref="A8:E8"/>
    <mergeCell ref="F8:AJ8"/>
    <mergeCell ref="A10:J10"/>
    <mergeCell ref="K10:AJ10"/>
    <mergeCell ref="D11:D12"/>
    <mergeCell ref="C11:C12"/>
    <mergeCell ref="BH11:BH12"/>
    <mergeCell ref="BI11:BI12"/>
    <mergeCell ref="AZ11:AZ12"/>
    <mergeCell ref="BB11:BB12"/>
    <mergeCell ref="BB10:BI10"/>
    <mergeCell ref="A11:A12"/>
    <mergeCell ref="E11:E12"/>
    <mergeCell ref="F11:F12"/>
    <mergeCell ref="G11:G12"/>
    <mergeCell ref="H11:H12"/>
    <mergeCell ref="I11:I12"/>
    <mergeCell ref="J11:J12"/>
    <mergeCell ref="K11:K12"/>
    <mergeCell ref="L11:L12"/>
    <mergeCell ref="AM11:AM12"/>
    <mergeCell ref="AN11:AS11"/>
    <mergeCell ref="AT11:AT12"/>
    <mergeCell ref="AU11:AU12"/>
    <mergeCell ref="AV11:AV12"/>
    <mergeCell ref="AF11:AF12"/>
    <mergeCell ref="BA11:BA12"/>
    <mergeCell ref="AK10:AS10"/>
    <mergeCell ref="AT10:AZ10"/>
    <mergeCell ref="AW11:AW12"/>
    <mergeCell ref="AX11:AX12"/>
    <mergeCell ref="AY11:AY12"/>
    <mergeCell ref="AL11:AL12"/>
    <mergeCell ref="BD11:BD12"/>
    <mergeCell ref="BE11:BE12"/>
    <mergeCell ref="BC11:BC12"/>
    <mergeCell ref="BF11:BF12"/>
    <mergeCell ref="BG11:BG12"/>
    <mergeCell ref="A13:A15"/>
    <mergeCell ref="E13:E15"/>
    <mergeCell ref="H13:H15"/>
    <mergeCell ref="I13:I15"/>
    <mergeCell ref="B13:B15"/>
    <mergeCell ref="F13:F15"/>
    <mergeCell ref="G13:G15"/>
    <mergeCell ref="C13:C15"/>
    <mergeCell ref="J13:J15"/>
    <mergeCell ref="K13:K15"/>
    <mergeCell ref="AA13:AA15"/>
    <mergeCell ref="AB13:AB15"/>
    <mergeCell ref="AC13:AC15"/>
    <mergeCell ref="AD13:AD15"/>
    <mergeCell ref="W13:W15"/>
    <mergeCell ref="X13:X15"/>
    <mergeCell ref="A16:A17"/>
    <mergeCell ref="E16:E17"/>
    <mergeCell ref="H16:H17"/>
    <mergeCell ref="I16:I17"/>
    <mergeCell ref="B16:B17"/>
    <mergeCell ref="F16:F17"/>
    <mergeCell ref="G16:G17"/>
    <mergeCell ref="AA16:AA17"/>
    <mergeCell ref="L16:L17"/>
    <mergeCell ref="V16:V17"/>
    <mergeCell ref="W16:W17"/>
    <mergeCell ref="X16:X17"/>
    <mergeCell ref="P16:P17"/>
    <mergeCell ref="Q16:Q17"/>
    <mergeCell ref="J16:J17"/>
    <mergeCell ref="K16:K17"/>
    <mergeCell ref="R16:R17"/>
    <mergeCell ref="S16:S17"/>
    <mergeCell ref="T16:T17"/>
    <mergeCell ref="U16:U17"/>
    <mergeCell ref="M16:M17"/>
    <mergeCell ref="N16:N17"/>
    <mergeCell ref="O16:O17"/>
    <mergeCell ref="Y16:Y17"/>
    <mergeCell ref="J23:J24"/>
    <mergeCell ref="K23:K24"/>
    <mergeCell ref="J25:J27"/>
    <mergeCell ref="L23:L24"/>
    <mergeCell ref="N20:N22"/>
    <mergeCell ref="O20:O22"/>
    <mergeCell ref="A20:A22"/>
    <mergeCell ref="E20:E22"/>
    <mergeCell ref="H20:H22"/>
    <mergeCell ref="I20:I22"/>
    <mergeCell ref="B20:B22"/>
    <mergeCell ref="B23:B24"/>
    <mergeCell ref="C23:C24"/>
    <mergeCell ref="D23:D24"/>
    <mergeCell ref="F20:F22"/>
    <mergeCell ref="G20:G22"/>
    <mergeCell ref="A23:A24"/>
    <mergeCell ref="E23:E24"/>
    <mergeCell ref="H23:H24"/>
    <mergeCell ref="I23:I24"/>
    <mergeCell ref="F23:F24"/>
    <mergeCell ref="G23:G24"/>
    <mergeCell ref="J20:J22"/>
    <mergeCell ref="K20:K22"/>
    <mergeCell ref="N23:N24"/>
    <mergeCell ref="O23:O24"/>
    <mergeCell ref="P23:P24"/>
    <mergeCell ref="Q23:Q24"/>
    <mergeCell ref="R23:R24"/>
    <mergeCell ref="L25:L27"/>
    <mergeCell ref="AF25:AF27"/>
    <mergeCell ref="AH25:AH27"/>
    <mergeCell ref="M25:M27"/>
    <mergeCell ref="N25:N27"/>
    <mergeCell ref="O25:O27"/>
    <mergeCell ref="P25:P27"/>
    <mergeCell ref="AC25:AC27"/>
    <mergeCell ref="AJ23:AJ24"/>
    <mergeCell ref="V23:V24"/>
    <mergeCell ref="W23:W24"/>
    <mergeCell ref="X23:X24"/>
    <mergeCell ref="Y23:Y24"/>
    <mergeCell ref="Z23:Z24"/>
    <mergeCell ref="AA23:AA24"/>
    <mergeCell ref="AB23:AB24"/>
    <mergeCell ref="AC23:AC24"/>
    <mergeCell ref="AD23:AD24"/>
    <mergeCell ref="AF23:AF24"/>
    <mergeCell ref="AH23:AH24"/>
    <mergeCell ref="AI23:AI24"/>
    <mergeCell ref="AE23:AE24"/>
    <mergeCell ref="AJ25:AJ27"/>
    <mergeCell ref="AB31:AB32"/>
    <mergeCell ref="AC31:AC32"/>
    <mergeCell ref="F31:F32"/>
    <mergeCell ref="O28:O30"/>
    <mergeCell ref="K28:K30"/>
    <mergeCell ref="B28:B30"/>
    <mergeCell ref="C28:C30"/>
    <mergeCell ref="D28:D30"/>
    <mergeCell ref="G29:G30"/>
    <mergeCell ref="F28:F30"/>
    <mergeCell ref="K25:K27"/>
    <mergeCell ref="E25:E27"/>
    <mergeCell ref="H25:H27"/>
    <mergeCell ref="I25:I27"/>
    <mergeCell ref="B25:B27"/>
    <mergeCell ref="C25:C27"/>
    <mergeCell ref="D25:D27"/>
    <mergeCell ref="G25:G26"/>
    <mergeCell ref="AJ28:AJ30"/>
    <mergeCell ref="T28:T30"/>
    <mergeCell ref="U28:U30"/>
    <mergeCell ref="V28:V30"/>
    <mergeCell ref="W28:W30"/>
    <mergeCell ref="E46:BI46"/>
    <mergeCell ref="M11:AE11"/>
    <mergeCell ref="M13:M15"/>
    <mergeCell ref="N13:N15"/>
    <mergeCell ref="O13:O15"/>
    <mergeCell ref="P13:P15"/>
    <mergeCell ref="Q13:Q15"/>
    <mergeCell ref="A28:A30"/>
    <mergeCell ref="E28:E30"/>
    <mergeCell ref="H28:H30"/>
    <mergeCell ref="AB16:AB17"/>
    <mergeCell ref="AC16:AC17"/>
    <mergeCell ref="AD16:AD17"/>
    <mergeCell ref="M28:M30"/>
    <mergeCell ref="N28:N30"/>
    <mergeCell ref="AD28:AD30"/>
    <mergeCell ref="P28:P30"/>
    <mergeCell ref="Q28:Q30"/>
    <mergeCell ref="R28:R30"/>
    <mergeCell ref="S28:S30"/>
    <mergeCell ref="X28:X30"/>
    <mergeCell ref="J31:J32"/>
    <mergeCell ref="K31:K32"/>
    <mergeCell ref="N31:N32"/>
    <mergeCell ref="AJ20:AJ22"/>
    <mergeCell ref="AI16:AI17"/>
    <mergeCell ref="AJ16:AJ17"/>
    <mergeCell ref="AH16:AH17"/>
    <mergeCell ref="AE16:AE17"/>
    <mergeCell ref="H33:H34"/>
    <mergeCell ref="I33:I34"/>
    <mergeCell ref="O31:O32"/>
    <mergeCell ref="L31:L32"/>
    <mergeCell ref="Q25:Q27"/>
    <mergeCell ref="R25:R27"/>
    <mergeCell ref="S25:S27"/>
    <mergeCell ref="T25:T27"/>
    <mergeCell ref="U25:U27"/>
    <mergeCell ref="V25:V27"/>
    <mergeCell ref="AD25:AD27"/>
    <mergeCell ref="AE25:AE27"/>
    <mergeCell ref="W25:W27"/>
    <mergeCell ref="X25:X27"/>
    <mergeCell ref="Y25:Y27"/>
    <mergeCell ref="Z25:Z27"/>
    <mergeCell ref="AA25:AA27"/>
    <mergeCell ref="I28:I30"/>
    <mergeCell ref="J28:J30"/>
    <mergeCell ref="D13:D15"/>
    <mergeCell ref="C16:C17"/>
    <mergeCell ref="D16:D17"/>
    <mergeCell ref="C20:C22"/>
    <mergeCell ref="D20:D22"/>
    <mergeCell ref="C31:C32"/>
    <mergeCell ref="D31:D32"/>
    <mergeCell ref="AE31:AE32"/>
    <mergeCell ref="K33:K34"/>
    <mergeCell ref="L33:L34"/>
    <mergeCell ref="M33:M34"/>
    <mergeCell ref="N33:N34"/>
    <mergeCell ref="O33:O34"/>
    <mergeCell ref="P33:P34"/>
    <mergeCell ref="Q33:Q34"/>
    <mergeCell ref="R33:R34"/>
    <mergeCell ref="S33:S34"/>
    <mergeCell ref="R13:R15"/>
    <mergeCell ref="S13:S15"/>
    <mergeCell ref="T13:T15"/>
    <mergeCell ref="F33:F34"/>
    <mergeCell ref="C33:C34"/>
    <mergeCell ref="D33:D34"/>
    <mergeCell ref="E33:E34"/>
    <mergeCell ref="AI20:AI22"/>
    <mergeCell ref="Q31:Q32"/>
    <mergeCell ref="R31:R32"/>
    <mergeCell ref="S31:S32"/>
    <mergeCell ref="T31:T32"/>
    <mergeCell ref="U31:U32"/>
    <mergeCell ref="AI31:AI32"/>
    <mergeCell ref="AB25:AB27"/>
    <mergeCell ref="S20:S22"/>
    <mergeCell ref="T20:T22"/>
    <mergeCell ref="AI25:AI27"/>
    <mergeCell ref="AH31:AH32"/>
    <mergeCell ref="V31:V32"/>
    <mergeCell ref="W31:W32"/>
    <mergeCell ref="X31:X32"/>
    <mergeCell ref="Y31:Y32"/>
    <mergeCell ref="Z31:Z32"/>
    <mergeCell ref="AA31:AA32"/>
    <mergeCell ref="AF31:AF32"/>
    <mergeCell ref="AD31:AD32"/>
    <mergeCell ref="AF28:AF30"/>
    <mergeCell ref="AH28:AH30"/>
    <mergeCell ref="AI28:AI30"/>
    <mergeCell ref="S23:S24"/>
    <mergeCell ref="A33:A34"/>
    <mergeCell ref="B33:B34"/>
    <mergeCell ref="Q35:Q39"/>
    <mergeCell ref="R35:R39"/>
    <mergeCell ref="S35:S39"/>
    <mergeCell ref="T35:T39"/>
    <mergeCell ref="P20:P22"/>
    <mergeCell ref="Q20:Q22"/>
    <mergeCell ref="AE20:AE22"/>
    <mergeCell ref="Y20:Y22"/>
    <mergeCell ref="Z20:Z22"/>
    <mergeCell ref="AA20:AA22"/>
    <mergeCell ref="AB20:AB22"/>
    <mergeCell ref="AC20:AC22"/>
    <mergeCell ref="AD20:AD22"/>
    <mergeCell ref="A31:A32"/>
    <mergeCell ref="E31:E32"/>
    <mergeCell ref="H31:H32"/>
    <mergeCell ref="I31:I32"/>
    <mergeCell ref="B31:B32"/>
    <mergeCell ref="A25:A27"/>
    <mergeCell ref="T23:T24"/>
    <mergeCell ref="U23:U24"/>
    <mergeCell ref="M23:M24"/>
    <mergeCell ref="C35:C39"/>
    <mergeCell ref="D35:D39"/>
    <mergeCell ref="E35:E39"/>
    <mergeCell ref="H35:H39"/>
    <mergeCell ref="I35:I39"/>
    <mergeCell ref="J35:J39"/>
    <mergeCell ref="AH33:AH34"/>
    <mergeCell ref="AE33:AE34"/>
    <mergeCell ref="AD33:AD34"/>
    <mergeCell ref="AF33:AF34"/>
    <mergeCell ref="V33:V34"/>
    <mergeCell ref="W33:W34"/>
    <mergeCell ref="J33:J34"/>
    <mergeCell ref="G35:G39"/>
    <mergeCell ref="F35:F36"/>
    <mergeCell ref="F37:F39"/>
    <mergeCell ref="L35:L39"/>
    <mergeCell ref="M35:M39"/>
    <mergeCell ref="N35:N39"/>
    <mergeCell ref="O35:O39"/>
    <mergeCell ref="P35:P39"/>
    <mergeCell ref="A9:E9"/>
    <mergeCell ref="AI40:AI43"/>
    <mergeCell ref="AI35:AI39"/>
    <mergeCell ref="L40:L43"/>
    <mergeCell ref="AD35:AD39"/>
    <mergeCell ref="AE35:AE39"/>
    <mergeCell ref="AF35:AF39"/>
    <mergeCell ref="AH35:AH39"/>
    <mergeCell ref="AG35:AG39"/>
    <mergeCell ref="M40:M43"/>
    <mergeCell ref="N40:N43"/>
    <mergeCell ref="O40:O43"/>
    <mergeCell ref="P40:P43"/>
    <mergeCell ref="Q40:Q43"/>
    <mergeCell ref="W35:W39"/>
    <mergeCell ref="X35:X39"/>
    <mergeCell ref="V40:V43"/>
    <mergeCell ref="A35:A39"/>
    <mergeCell ref="B35:B39"/>
    <mergeCell ref="Y35:Y39"/>
    <mergeCell ref="Z35:Z39"/>
    <mergeCell ref="AA35:AA39"/>
    <mergeCell ref="AB35:AB39"/>
    <mergeCell ref="AC35:AC39"/>
    <mergeCell ref="AJ35:AJ39"/>
    <mergeCell ref="A40:A43"/>
    <mergeCell ref="B40:B43"/>
    <mergeCell ref="C40:C43"/>
    <mergeCell ref="D40:D43"/>
    <mergeCell ref="E40:E43"/>
    <mergeCell ref="H40:H43"/>
    <mergeCell ref="I40:I43"/>
    <mergeCell ref="J40:J43"/>
    <mergeCell ref="K40:K43"/>
    <mergeCell ref="AJ40:AJ43"/>
    <mergeCell ref="X40:X43"/>
    <mergeCell ref="Y40:Y43"/>
    <mergeCell ref="Z40:Z43"/>
    <mergeCell ref="AA40:AA43"/>
    <mergeCell ref="AB40:AB43"/>
    <mergeCell ref="AC40:AC43"/>
    <mergeCell ref="V35:V39"/>
    <mergeCell ref="K35:K39"/>
    <mergeCell ref="AD40:AD43"/>
    <mergeCell ref="AE40:AE43"/>
    <mergeCell ref="AF40:AF43"/>
    <mergeCell ref="R40:R43"/>
    <mergeCell ref="S40:S43"/>
    <mergeCell ref="T40:T43"/>
    <mergeCell ref="U40:U43"/>
    <mergeCell ref="W40:W43"/>
    <mergeCell ref="AH40:AH43"/>
  </mergeCells>
  <conditionalFormatting sqref="K13 K16 AU16:AU17 AU25:AU29 AU31:AU32 AU45 K45">
    <cfRule type="cellIs" dxfId="271" priority="268" operator="equal">
      <formula>"Muy Alta"</formula>
    </cfRule>
    <cfRule type="cellIs" dxfId="270" priority="269" operator="equal">
      <formula>"Alta"</formula>
    </cfRule>
    <cfRule type="cellIs" dxfId="269" priority="270" operator="equal">
      <formula>"Media"</formula>
    </cfRule>
    <cfRule type="cellIs" dxfId="268" priority="271" operator="equal">
      <formula>"Baja"</formula>
    </cfRule>
    <cfRule type="cellIs" dxfId="267" priority="272" operator="equal">
      <formula>"Muy Baja"</formula>
    </cfRule>
  </conditionalFormatting>
  <conditionalFormatting sqref="AH13 AW16:AW17 AW25:AW29 AW31:AW32 AW45 AH45">
    <cfRule type="cellIs" dxfId="266" priority="263" operator="equal">
      <formula>"Catastrófico"</formula>
    </cfRule>
    <cfRule type="cellIs" dxfId="265" priority="264" operator="equal">
      <formula>"Mayor"</formula>
    </cfRule>
    <cfRule type="cellIs" dxfId="264" priority="265" operator="equal">
      <formula>"Moderado"</formula>
    </cfRule>
    <cfRule type="cellIs" dxfId="263" priority="266" operator="equal">
      <formula>"Menor"</formula>
    </cfRule>
    <cfRule type="cellIs" dxfId="262" priority="267" operator="equal">
      <formula>"Leve"</formula>
    </cfRule>
  </conditionalFormatting>
  <conditionalFormatting sqref="AJ13 AY16:AY17 AY25:AY29 AY31:AY32 AY45 AJ45">
    <cfRule type="cellIs" dxfId="261" priority="259" operator="equal">
      <formula>"Extremo"</formula>
    </cfRule>
    <cfRule type="cellIs" dxfId="260" priority="260" operator="equal">
      <formula>"Alto"</formula>
    </cfRule>
    <cfRule type="cellIs" dxfId="259" priority="261" operator="equal">
      <formula>"Moderado"</formula>
    </cfRule>
    <cfRule type="cellIs" dxfId="258" priority="262" operator="equal">
      <formula>"Bajo"</formula>
    </cfRule>
  </conditionalFormatting>
  <conditionalFormatting sqref="AU13:AU15">
    <cfRule type="cellIs" dxfId="257" priority="254" operator="equal">
      <formula>"Muy Alta"</formula>
    </cfRule>
    <cfRule type="cellIs" dxfId="256" priority="255" operator="equal">
      <formula>"Alta"</formula>
    </cfRule>
    <cfRule type="cellIs" dxfId="255" priority="256" operator="equal">
      <formula>"Media"</formula>
    </cfRule>
    <cfRule type="cellIs" dxfId="254" priority="257" operator="equal">
      <formula>"Baja"</formula>
    </cfRule>
    <cfRule type="cellIs" dxfId="253" priority="258" operator="equal">
      <formula>"Muy Baja"</formula>
    </cfRule>
  </conditionalFormatting>
  <conditionalFormatting sqref="AW13:AW15">
    <cfRule type="cellIs" dxfId="252" priority="249" operator="equal">
      <formula>"Catastrófico"</formula>
    </cfRule>
    <cfRule type="cellIs" dxfId="251" priority="250" operator="equal">
      <formula>"Mayor"</formula>
    </cfRule>
    <cfRule type="cellIs" dxfId="250" priority="251" operator="equal">
      <formula>"Moderado"</formula>
    </cfRule>
    <cfRule type="cellIs" dxfId="249" priority="252" operator="equal">
      <formula>"Menor"</formula>
    </cfRule>
    <cfRule type="cellIs" dxfId="248" priority="253" operator="equal">
      <formula>"Leve"</formula>
    </cfRule>
  </conditionalFormatting>
  <conditionalFormatting sqref="AY13:AY15">
    <cfRule type="cellIs" dxfId="247" priority="245" operator="equal">
      <formula>"Extremo"</formula>
    </cfRule>
    <cfRule type="cellIs" dxfId="246" priority="246" operator="equal">
      <formula>"Alto"</formula>
    </cfRule>
    <cfRule type="cellIs" dxfId="245" priority="247" operator="equal">
      <formula>"Moderado"</formula>
    </cfRule>
    <cfRule type="cellIs" dxfId="244" priority="248" operator="equal">
      <formula>"Bajo"</formula>
    </cfRule>
  </conditionalFormatting>
  <conditionalFormatting sqref="K31">
    <cfRule type="cellIs" dxfId="243" priority="182" operator="equal">
      <formula>"Muy Alta"</formula>
    </cfRule>
    <cfRule type="cellIs" dxfId="242" priority="183" operator="equal">
      <formula>"Alta"</formula>
    </cfRule>
    <cfRule type="cellIs" dxfId="241" priority="184" operator="equal">
      <formula>"Media"</formula>
    </cfRule>
    <cfRule type="cellIs" dxfId="240" priority="185" operator="equal">
      <formula>"Baja"</formula>
    </cfRule>
    <cfRule type="cellIs" dxfId="239" priority="186" operator="equal">
      <formula>"Muy Baja"</formula>
    </cfRule>
  </conditionalFormatting>
  <conditionalFormatting sqref="AJ16">
    <cfRule type="cellIs" dxfId="238" priority="241" operator="equal">
      <formula>"Extremo"</formula>
    </cfRule>
    <cfRule type="cellIs" dxfId="237" priority="242" operator="equal">
      <formula>"Alto"</formula>
    </cfRule>
    <cfRule type="cellIs" dxfId="236" priority="243" operator="equal">
      <formula>"Moderado"</formula>
    </cfRule>
    <cfRule type="cellIs" dxfId="235" priority="244" operator="equal">
      <formula>"Bajo"</formula>
    </cfRule>
  </conditionalFormatting>
  <conditionalFormatting sqref="K18">
    <cfRule type="cellIs" dxfId="234" priority="236" operator="equal">
      <formula>"Muy Alta"</formula>
    </cfRule>
    <cfRule type="cellIs" dxfId="233" priority="237" operator="equal">
      <formula>"Alta"</formula>
    </cfRule>
    <cfRule type="cellIs" dxfId="232" priority="238" operator="equal">
      <formula>"Media"</formula>
    </cfRule>
    <cfRule type="cellIs" dxfId="231" priority="239" operator="equal">
      <formula>"Baja"</formula>
    </cfRule>
    <cfRule type="cellIs" dxfId="230" priority="240" operator="equal">
      <formula>"Muy Baja"</formula>
    </cfRule>
  </conditionalFormatting>
  <conditionalFormatting sqref="AJ18">
    <cfRule type="cellIs" dxfId="229" priority="232" operator="equal">
      <formula>"Extremo"</formula>
    </cfRule>
    <cfRule type="cellIs" dxfId="228" priority="233" operator="equal">
      <formula>"Alto"</formula>
    </cfRule>
    <cfRule type="cellIs" dxfId="227" priority="234" operator="equal">
      <formula>"Moderado"</formula>
    </cfRule>
    <cfRule type="cellIs" dxfId="226" priority="235" operator="equal">
      <formula>"Bajo"</formula>
    </cfRule>
  </conditionalFormatting>
  <conditionalFormatting sqref="K19">
    <cfRule type="cellIs" dxfId="225" priority="227" operator="equal">
      <formula>"Muy Alta"</formula>
    </cfRule>
    <cfRule type="cellIs" dxfId="224" priority="228" operator="equal">
      <formula>"Alta"</formula>
    </cfRule>
    <cfRule type="cellIs" dxfId="223" priority="229" operator="equal">
      <formula>"Media"</formula>
    </cfRule>
    <cfRule type="cellIs" dxfId="222" priority="230" operator="equal">
      <formula>"Baja"</formula>
    </cfRule>
    <cfRule type="cellIs" dxfId="221" priority="231" operator="equal">
      <formula>"Muy Baja"</formula>
    </cfRule>
  </conditionalFormatting>
  <conditionalFormatting sqref="AJ19">
    <cfRule type="cellIs" dxfId="220" priority="223" operator="equal">
      <formula>"Extremo"</formula>
    </cfRule>
    <cfRule type="cellIs" dxfId="219" priority="224" operator="equal">
      <formula>"Alto"</formula>
    </cfRule>
    <cfRule type="cellIs" dxfId="218" priority="225" operator="equal">
      <formula>"Moderado"</formula>
    </cfRule>
    <cfRule type="cellIs" dxfId="217" priority="226" operator="equal">
      <formula>"Bajo"</formula>
    </cfRule>
  </conditionalFormatting>
  <conditionalFormatting sqref="K20">
    <cfRule type="cellIs" dxfId="216" priority="218" operator="equal">
      <formula>"Muy Alta"</formula>
    </cfRule>
    <cfRule type="cellIs" dxfId="215" priority="219" operator="equal">
      <formula>"Alta"</formula>
    </cfRule>
    <cfRule type="cellIs" dxfId="214" priority="220" operator="equal">
      <formula>"Media"</formula>
    </cfRule>
    <cfRule type="cellIs" dxfId="213" priority="221" operator="equal">
      <formula>"Baja"</formula>
    </cfRule>
    <cfRule type="cellIs" dxfId="212" priority="222" operator="equal">
      <formula>"Muy Baja"</formula>
    </cfRule>
  </conditionalFormatting>
  <conditionalFormatting sqref="AJ20">
    <cfRule type="cellIs" dxfId="211" priority="214" operator="equal">
      <formula>"Extremo"</formula>
    </cfRule>
    <cfRule type="cellIs" dxfId="210" priority="215" operator="equal">
      <formula>"Alto"</formula>
    </cfRule>
    <cfRule type="cellIs" dxfId="209" priority="216" operator="equal">
      <formula>"Moderado"</formula>
    </cfRule>
    <cfRule type="cellIs" dxfId="208" priority="217" operator="equal">
      <formula>"Bajo"</formula>
    </cfRule>
  </conditionalFormatting>
  <conditionalFormatting sqref="K23">
    <cfRule type="cellIs" dxfId="207" priority="209" operator="equal">
      <formula>"Muy Alta"</formula>
    </cfRule>
    <cfRule type="cellIs" dxfId="206" priority="210" operator="equal">
      <formula>"Alta"</formula>
    </cfRule>
    <cfRule type="cellIs" dxfId="205" priority="211" operator="equal">
      <formula>"Media"</formula>
    </cfRule>
    <cfRule type="cellIs" dxfId="204" priority="212" operator="equal">
      <formula>"Baja"</formula>
    </cfRule>
    <cfRule type="cellIs" dxfId="203" priority="213" operator="equal">
      <formula>"Muy Baja"</formula>
    </cfRule>
  </conditionalFormatting>
  <conditionalFormatting sqref="AJ23">
    <cfRule type="cellIs" dxfId="202" priority="205" operator="equal">
      <formula>"Extremo"</formula>
    </cfRule>
    <cfRule type="cellIs" dxfId="201" priority="206" operator="equal">
      <formula>"Alto"</formula>
    </cfRule>
    <cfRule type="cellIs" dxfId="200" priority="207" operator="equal">
      <formula>"Moderado"</formula>
    </cfRule>
    <cfRule type="cellIs" dxfId="199" priority="208" operator="equal">
      <formula>"Bajo"</formula>
    </cfRule>
  </conditionalFormatting>
  <conditionalFormatting sqref="K25">
    <cfRule type="cellIs" dxfId="198" priority="200" operator="equal">
      <formula>"Muy Alta"</formula>
    </cfRule>
    <cfRule type="cellIs" dxfId="197" priority="201" operator="equal">
      <formula>"Alta"</formula>
    </cfRule>
    <cfRule type="cellIs" dxfId="196" priority="202" operator="equal">
      <formula>"Media"</formula>
    </cfRule>
    <cfRule type="cellIs" dxfId="195" priority="203" operator="equal">
      <formula>"Baja"</formula>
    </cfRule>
    <cfRule type="cellIs" dxfId="194" priority="204" operator="equal">
      <formula>"Muy Baja"</formula>
    </cfRule>
  </conditionalFormatting>
  <conditionalFormatting sqref="AJ25">
    <cfRule type="cellIs" dxfId="193" priority="196" operator="equal">
      <formula>"Extremo"</formula>
    </cfRule>
    <cfRule type="cellIs" dxfId="192" priority="197" operator="equal">
      <formula>"Alto"</formula>
    </cfRule>
    <cfRule type="cellIs" dxfId="191" priority="198" operator="equal">
      <formula>"Moderado"</formula>
    </cfRule>
    <cfRule type="cellIs" dxfId="190" priority="199" operator="equal">
      <formula>"Bajo"</formula>
    </cfRule>
  </conditionalFormatting>
  <conditionalFormatting sqref="K28">
    <cfRule type="cellIs" dxfId="189" priority="191" operator="equal">
      <formula>"Muy Alta"</formula>
    </cfRule>
    <cfRule type="cellIs" dxfId="188" priority="192" operator="equal">
      <formula>"Alta"</formula>
    </cfRule>
    <cfRule type="cellIs" dxfId="187" priority="193" operator="equal">
      <formula>"Media"</formula>
    </cfRule>
    <cfRule type="cellIs" dxfId="186" priority="194" operator="equal">
      <formula>"Baja"</formula>
    </cfRule>
    <cfRule type="cellIs" dxfId="185" priority="195" operator="equal">
      <formula>"Muy Baja"</formula>
    </cfRule>
  </conditionalFormatting>
  <conditionalFormatting sqref="AJ28">
    <cfRule type="cellIs" dxfId="184" priority="187" operator="equal">
      <formula>"Extremo"</formula>
    </cfRule>
    <cfRule type="cellIs" dxfId="183" priority="188" operator="equal">
      <formula>"Alto"</formula>
    </cfRule>
    <cfRule type="cellIs" dxfId="182" priority="189" operator="equal">
      <formula>"Moderado"</formula>
    </cfRule>
    <cfRule type="cellIs" dxfId="181" priority="190" operator="equal">
      <formula>"Bajo"</formula>
    </cfRule>
  </conditionalFormatting>
  <conditionalFormatting sqref="AJ31">
    <cfRule type="cellIs" dxfId="180" priority="178" operator="equal">
      <formula>"Extremo"</formula>
    </cfRule>
    <cfRule type="cellIs" dxfId="179" priority="179" operator="equal">
      <formula>"Alto"</formula>
    </cfRule>
    <cfRule type="cellIs" dxfId="178" priority="180" operator="equal">
      <formula>"Moderado"</formula>
    </cfRule>
    <cfRule type="cellIs" dxfId="177" priority="181" operator="equal">
      <formula>"Bajo"</formula>
    </cfRule>
  </conditionalFormatting>
  <conditionalFormatting sqref="AG13:AG29 AG31:AG34 AG45">
    <cfRule type="containsText" dxfId="176" priority="177" operator="containsText" text="❌">
      <formula>NOT(ISERROR(SEARCH("❌",AG13)))</formula>
    </cfRule>
  </conditionalFormatting>
  <conditionalFormatting sqref="AH16 AH18:AH20 AH23 AH25 AH28 AH31">
    <cfRule type="cellIs" dxfId="175" priority="172" operator="equal">
      <formula>"Catastrófico"</formula>
    </cfRule>
    <cfRule type="cellIs" dxfId="174" priority="173" operator="equal">
      <formula>"Mayor"</formula>
    </cfRule>
    <cfRule type="cellIs" dxfId="173" priority="174" operator="equal">
      <formula>"Moderado"</formula>
    </cfRule>
    <cfRule type="cellIs" dxfId="172" priority="175" operator="equal">
      <formula>"Menor"</formula>
    </cfRule>
    <cfRule type="cellIs" dxfId="171" priority="176" operator="equal">
      <formula>"Leve"</formula>
    </cfRule>
  </conditionalFormatting>
  <conditionalFormatting sqref="AU18">
    <cfRule type="cellIs" dxfId="170" priority="167" operator="equal">
      <formula>"Muy Alta"</formula>
    </cfRule>
    <cfRule type="cellIs" dxfId="169" priority="168" operator="equal">
      <formula>"Alta"</formula>
    </cfRule>
    <cfRule type="cellIs" dxfId="168" priority="169" operator="equal">
      <formula>"Media"</formula>
    </cfRule>
    <cfRule type="cellIs" dxfId="167" priority="170" operator="equal">
      <formula>"Baja"</formula>
    </cfRule>
    <cfRule type="cellIs" dxfId="166" priority="171" operator="equal">
      <formula>"Muy Baja"</formula>
    </cfRule>
  </conditionalFormatting>
  <conditionalFormatting sqref="AW18">
    <cfRule type="cellIs" dxfId="165" priority="162" operator="equal">
      <formula>"Catastrófico"</formula>
    </cfRule>
    <cfRule type="cellIs" dxfId="164" priority="163" operator="equal">
      <formula>"Mayor"</formula>
    </cfRule>
    <cfRule type="cellIs" dxfId="163" priority="164" operator="equal">
      <formula>"Moderado"</formula>
    </cfRule>
    <cfRule type="cellIs" dxfId="162" priority="165" operator="equal">
      <formula>"Menor"</formula>
    </cfRule>
    <cfRule type="cellIs" dxfId="161" priority="166" operator="equal">
      <formula>"Leve"</formula>
    </cfRule>
  </conditionalFormatting>
  <conditionalFormatting sqref="AY18">
    <cfRule type="cellIs" dxfId="160" priority="158" operator="equal">
      <formula>"Extremo"</formula>
    </cfRule>
    <cfRule type="cellIs" dxfId="159" priority="159" operator="equal">
      <formula>"Alto"</formula>
    </cfRule>
    <cfRule type="cellIs" dxfId="158" priority="160" operator="equal">
      <formula>"Moderado"</formula>
    </cfRule>
    <cfRule type="cellIs" dxfId="157" priority="161" operator="equal">
      <formula>"Bajo"</formula>
    </cfRule>
  </conditionalFormatting>
  <conditionalFormatting sqref="AU19">
    <cfRule type="cellIs" dxfId="156" priority="153" operator="equal">
      <formula>"Muy Alta"</formula>
    </cfRule>
    <cfRule type="cellIs" dxfId="155" priority="154" operator="equal">
      <formula>"Alta"</formula>
    </cfRule>
    <cfRule type="cellIs" dxfId="154" priority="155" operator="equal">
      <formula>"Media"</formula>
    </cfRule>
    <cfRule type="cellIs" dxfId="153" priority="156" operator="equal">
      <formula>"Baja"</formula>
    </cfRule>
    <cfRule type="cellIs" dxfId="152" priority="157" operator="equal">
      <formula>"Muy Baja"</formula>
    </cfRule>
  </conditionalFormatting>
  <conditionalFormatting sqref="AW19">
    <cfRule type="cellIs" dxfId="151" priority="148" operator="equal">
      <formula>"Catastrófico"</formula>
    </cfRule>
    <cfRule type="cellIs" dxfId="150" priority="149" operator="equal">
      <formula>"Mayor"</formula>
    </cfRule>
    <cfRule type="cellIs" dxfId="149" priority="150" operator="equal">
      <formula>"Moderado"</formula>
    </cfRule>
    <cfRule type="cellIs" dxfId="148" priority="151" operator="equal">
      <formula>"Menor"</formula>
    </cfRule>
    <cfRule type="cellIs" dxfId="147" priority="152" operator="equal">
      <formula>"Leve"</formula>
    </cfRule>
  </conditionalFormatting>
  <conditionalFormatting sqref="AY19">
    <cfRule type="cellIs" dxfId="146" priority="144" operator="equal">
      <formula>"Extremo"</formula>
    </cfRule>
    <cfRule type="cellIs" dxfId="145" priority="145" operator="equal">
      <formula>"Alto"</formula>
    </cfRule>
    <cfRule type="cellIs" dxfId="144" priority="146" operator="equal">
      <formula>"Moderado"</formula>
    </cfRule>
    <cfRule type="cellIs" dxfId="143" priority="147" operator="equal">
      <formula>"Bajo"</formula>
    </cfRule>
  </conditionalFormatting>
  <conditionalFormatting sqref="AU20:AU22">
    <cfRule type="cellIs" dxfId="142" priority="139" operator="equal">
      <formula>"Muy Alta"</formula>
    </cfRule>
    <cfRule type="cellIs" dxfId="141" priority="140" operator="equal">
      <formula>"Alta"</formula>
    </cfRule>
    <cfRule type="cellIs" dxfId="140" priority="141" operator="equal">
      <formula>"Media"</formula>
    </cfRule>
    <cfRule type="cellIs" dxfId="139" priority="142" operator="equal">
      <formula>"Baja"</formula>
    </cfRule>
    <cfRule type="cellIs" dxfId="138" priority="143" operator="equal">
      <formula>"Muy Baja"</formula>
    </cfRule>
  </conditionalFormatting>
  <conditionalFormatting sqref="AW20:AW22">
    <cfRule type="cellIs" dxfId="137" priority="134" operator="equal">
      <formula>"Catastrófico"</formula>
    </cfRule>
    <cfRule type="cellIs" dxfId="136" priority="135" operator="equal">
      <formula>"Mayor"</formula>
    </cfRule>
    <cfRule type="cellIs" dxfId="135" priority="136" operator="equal">
      <formula>"Moderado"</formula>
    </cfRule>
    <cfRule type="cellIs" dxfId="134" priority="137" operator="equal">
      <formula>"Menor"</formula>
    </cfRule>
    <cfRule type="cellIs" dxfId="133" priority="138" operator="equal">
      <formula>"Leve"</formula>
    </cfRule>
  </conditionalFormatting>
  <conditionalFormatting sqref="AY20:AY22">
    <cfRule type="cellIs" dxfId="132" priority="130" operator="equal">
      <formula>"Extremo"</formula>
    </cfRule>
    <cfRule type="cellIs" dxfId="131" priority="131" operator="equal">
      <formula>"Alto"</formula>
    </cfRule>
    <cfRule type="cellIs" dxfId="130" priority="132" operator="equal">
      <formula>"Moderado"</formula>
    </cfRule>
    <cfRule type="cellIs" dxfId="129" priority="133" operator="equal">
      <formula>"Bajo"</formula>
    </cfRule>
  </conditionalFormatting>
  <conditionalFormatting sqref="AU23:AU24">
    <cfRule type="cellIs" dxfId="128" priority="125" operator="equal">
      <formula>"Muy Alta"</formula>
    </cfRule>
    <cfRule type="cellIs" dxfId="127" priority="126" operator="equal">
      <formula>"Alta"</formula>
    </cfRule>
    <cfRule type="cellIs" dxfId="126" priority="127" operator="equal">
      <formula>"Media"</formula>
    </cfRule>
    <cfRule type="cellIs" dxfId="125" priority="128" operator="equal">
      <formula>"Baja"</formula>
    </cfRule>
    <cfRule type="cellIs" dxfId="124" priority="129" operator="equal">
      <formula>"Muy Baja"</formula>
    </cfRule>
  </conditionalFormatting>
  <conditionalFormatting sqref="AW23:AW24">
    <cfRule type="cellIs" dxfId="123" priority="120" operator="equal">
      <formula>"Catastrófico"</formula>
    </cfRule>
    <cfRule type="cellIs" dxfId="122" priority="121" operator="equal">
      <formula>"Mayor"</formula>
    </cfRule>
    <cfRule type="cellIs" dxfId="121" priority="122" operator="equal">
      <formula>"Moderado"</formula>
    </cfRule>
    <cfRule type="cellIs" dxfId="120" priority="123" operator="equal">
      <formula>"Menor"</formula>
    </cfRule>
    <cfRule type="cellIs" dxfId="119" priority="124" operator="equal">
      <formula>"Leve"</formula>
    </cfRule>
  </conditionalFormatting>
  <conditionalFormatting sqref="AY23:AY24">
    <cfRule type="cellIs" dxfId="118" priority="116" operator="equal">
      <formula>"Extremo"</formula>
    </cfRule>
    <cfRule type="cellIs" dxfId="117" priority="117" operator="equal">
      <formula>"Alto"</formula>
    </cfRule>
    <cfRule type="cellIs" dxfId="116" priority="118" operator="equal">
      <formula>"Moderado"</formula>
    </cfRule>
    <cfRule type="cellIs" dxfId="115" priority="119" operator="equal">
      <formula>"Bajo"</formula>
    </cfRule>
  </conditionalFormatting>
  <conditionalFormatting sqref="AU33:AU34">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AW33:AW34">
    <cfRule type="cellIs" dxfId="109" priority="106" operator="equal">
      <formula>"Catastrófico"</formula>
    </cfRule>
    <cfRule type="cellIs" dxfId="108" priority="107" operator="equal">
      <formula>"Mayor"</formula>
    </cfRule>
    <cfRule type="cellIs" dxfId="107" priority="108" operator="equal">
      <formula>"Moderado"</formula>
    </cfRule>
    <cfRule type="cellIs" dxfId="106" priority="109" operator="equal">
      <formula>"Menor"</formula>
    </cfRule>
    <cfRule type="cellIs" dxfId="105" priority="110" operator="equal">
      <formula>"Leve"</formula>
    </cfRule>
  </conditionalFormatting>
  <conditionalFormatting sqref="AY33:AY34">
    <cfRule type="cellIs" dxfId="104" priority="102" operator="equal">
      <formula>"Extremo"</formula>
    </cfRule>
    <cfRule type="cellIs" dxfId="103" priority="103" operator="equal">
      <formula>"Alto"</formula>
    </cfRule>
    <cfRule type="cellIs" dxfId="102" priority="104" operator="equal">
      <formula>"Moderado"</formula>
    </cfRule>
    <cfRule type="cellIs" dxfId="101" priority="105" operator="equal">
      <formula>"Bajo"</formula>
    </cfRule>
  </conditionalFormatting>
  <conditionalFormatting sqref="K33">
    <cfRule type="cellIs" dxfId="100" priority="97" operator="equal">
      <formula>"Muy Alta"</formula>
    </cfRule>
    <cfRule type="cellIs" dxfId="99" priority="98" operator="equal">
      <formula>"Alta"</formula>
    </cfRule>
    <cfRule type="cellIs" dxfId="98" priority="99" operator="equal">
      <formula>"Media"</formula>
    </cfRule>
    <cfRule type="cellIs" dxfId="97" priority="100" operator="equal">
      <formula>"Baja"</formula>
    </cfRule>
    <cfRule type="cellIs" dxfId="96" priority="101" operator="equal">
      <formula>"Muy Baja"</formula>
    </cfRule>
  </conditionalFormatting>
  <conditionalFormatting sqref="AJ33">
    <cfRule type="cellIs" dxfId="95" priority="93" operator="equal">
      <formula>"Extremo"</formula>
    </cfRule>
    <cfRule type="cellIs" dxfId="94" priority="94" operator="equal">
      <formula>"Alto"</formula>
    </cfRule>
    <cfRule type="cellIs" dxfId="93" priority="95" operator="equal">
      <formula>"Moderado"</formula>
    </cfRule>
    <cfRule type="cellIs" dxfId="92" priority="96" operator="equal">
      <formula>"Bajo"</formula>
    </cfRule>
  </conditionalFormatting>
  <conditionalFormatting sqref="AH33">
    <cfRule type="cellIs" dxfId="91" priority="88" operator="equal">
      <formula>"Catastrófico"</formula>
    </cfRule>
    <cfRule type="cellIs" dxfId="90" priority="89" operator="equal">
      <formula>"Mayor"</formula>
    </cfRule>
    <cfRule type="cellIs" dxfId="89" priority="90" operator="equal">
      <formula>"Moderado"</formula>
    </cfRule>
    <cfRule type="cellIs" dxfId="88" priority="91" operator="equal">
      <formula>"Menor"</formula>
    </cfRule>
    <cfRule type="cellIs" dxfId="87" priority="92" operator="equal">
      <formula>"Leve"</formula>
    </cfRule>
  </conditionalFormatting>
  <conditionalFormatting sqref="AU35:AU39">
    <cfRule type="cellIs" dxfId="86" priority="83" operator="equal">
      <formula>"Muy Alta"</formula>
    </cfRule>
    <cfRule type="cellIs" dxfId="85" priority="84" operator="equal">
      <formula>"Alta"</formula>
    </cfRule>
    <cfRule type="cellIs" dxfId="84" priority="85" operator="equal">
      <formula>"Media"</formula>
    </cfRule>
    <cfRule type="cellIs" dxfId="83" priority="86" operator="equal">
      <formula>"Baja"</formula>
    </cfRule>
    <cfRule type="cellIs" dxfId="82" priority="87" operator="equal">
      <formula>"Muy Baja"</formula>
    </cfRule>
  </conditionalFormatting>
  <conditionalFormatting sqref="AW35:AW39">
    <cfRule type="cellIs" dxfId="81" priority="78" operator="equal">
      <formula>"Catastrófico"</formula>
    </cfRule>
    <cfRule type="cellIs" dxfId="80" priority="79" operator="equal">
      <formula>"Mayor"</formula>
    </cfRule>
    <cfRule type="cellIs" dxfId="79" priority="80" operator="equal">
      <formula>"Moderado"</formula>
    </cfRule>
    <cfRule type="cellIs" dxfId="78" priority="81" operator="equal">
      <formula>"Menor"</formula>
    </cfRule>
    <cfRule type="cellIs" dxfId="77" priority="82" operator="equal">
      <formula>"Leve"</formula>
    </cfRule>
  </conditionalFormatting>
  <conditionalFormatting sqref="AY35:AY39">
    <cfRule type="cellIs" dxfId="76" priority="74" operator="equal">
      <formula>"Extremo"</formula>
    </cfRule>
    <cfRule type="cellIs" dxfId="75" priority="75" operator="equal">
      <formula>"Alto"</formula>
    </cfRule>
    <cfRule type="cellIs" dxfId="74" priority="76" operator="equal">
      <formula>"Moderado"</formula>
    </cfRule>
    <cfRule type="cellIs" dxfId="73" priority="77" operator="equal">
      <formula>"Bajo"</formula>
    </cfRule>
  </conditionalFormatting>
  <conditionalFormatting sqref="K35:K38">
    <cfRule type="cellIs" dxfId="72" priority="69" operator="equal">
      <formula>"Muy Alta"</formula>
    </cfRule>
    <cfRule type="cellIs" dxfId="71" priority="70" operator="equal">
      <formula>"Alta"</formula>
    </cfRule>
    <cfRule type="cellIs" dxfId="70" priority="71" operator="equal">
      <formula>"Media"</formula>
    </cfRule>
    <cfRule type="cellIs" dxfId="69" priority="72" operator="equal">
      <formula>"Baja"</formula>
    </cfRule>
    <cfRule type="cellIs" dxfId="68" priority="73" operator="equal">
      <formula>"Muy Baja"</formula>
    </cfRule>
  </conditionalFormatting>
  <conditionalFormatting sqref="AJ35:AJ38">
    <cfRule type="cellIs" dxfId="67" priority="65" operator="equal">
      <formula>"Extremo"</formula>
    </cfRule>
    <cfRule type="cellIs" dxfId="66" priority="66" operator="equal">
      <formula>"Alto"</formula>
    </cfRule>
    <cfRule type="cellIs" dxfId="65" priority="67" operator="equal">
      <formula>"Moderado"</formula>
    </cfRule>
    <cfRule type="cellIs" dxfId="64" priority="68" operator="equal">
      <formula>"Bajo"</formula>
    </cfRule>
  </conditionalFormatting>
  <conditionalFormatting sqref="AG35">
    <cfRule type="containsText" dxfId="63" priority="64" operator="containsText" text="❌">
      <formula>NOT(ISERROR(SEARCH("❌",AG35)))</formula>
    </cfRule>
  </conditionalFormatting>
  <conditionalFormatting sqref="AH35:AH38">
    <cfRule type="cellIs" dxfId="62" priority="59" operator="equal">
      <formula>"Catastrófico"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AU40:AU43">
    <cfRule type="cellIs" dxfId="57" priority="54" operator="equal">
      <formula>"Muy Alta"</formula>
    </cfRule>
    <cfRule type="cellIs" dxfId="56" priority="55" operator="equal">
      <formula>"Alta"</formula>
    </cfRule>
    <cfRule type="cellIs" dxfId="55" priority="56" operator="equal">
      <formula>"Media"</formula>
    </cfRule>
    <cfRule type="cellIs" dxfId="54" priority="57" operator="equal">
      <formula>"Baja"</formula>
    </cfRule>
    <cfRule type="cellIs" dxfId="53" priority="58" operator="equal">
      <formula>"Muy Baja"</formula>
    </cfRule>
  </conditionalFormatting>
  <conditionalFormatting sqref="AW40:AW43">
    <cfRule type="cellIs" dxfId="52" priority="49" operator="equal">
      <formula>"Catastrófico"</formula>
    </cfRule>
    <cfRule type="cellIs" dxfId="51" priority="50" operator="equal">
      <formula>"Mayor"</formula>
    </cfRule>
    <cfRule type="cellIs" dxfId="50" priority="51" operator="equal">
      <formula>"Moderado"</formula>
    </cfRule>
    <cfRule type="cellIs" dxfId="49" priority="52" operator="equal">
      <formula>"Menor"</formula>
    </cfRule>
    <cfRule type="cellIs" dxfId="48" priority="53" operator="equal">
      <formula>"Leve"</formula>
    </cfRule>
  </conditionalFormatting>
  <conditionalFormatting sqref="AY40:AY43">
    <cfRule type="cellIs" dxfId="47" priority="45" operator="equal">
      <formula>"Extremo"</formula>
    </cfRule>
    <cfRule type="cellIs" dxfId="46" priority="46" operator="equal">
      <formula>"Alto"</formula>
    </cfRule>
    <cfRule type="cellIs" dxfId="45" priority="47" operator="equal">
      <formula>"Moderado"</formula>
    </cfRule>
    <cfRule type="cellIs" dxfId="44" priority="48" operator="equal">
      <formula>"Bajo"</formula>
    </cfRule>
  </conditionalFormatting>
  <conditionalFormatting sqref="K40:K42">
    <cfRule type="cellIs" dxfId="43" priority="40" operator="equal">
      <formula>"Muy Alta"</formula>
    </cfRule>
    <cfRule type="cellIs" dxfId="42" priority="41" operator="equal">
      <formula>"Alta"</formula>
    </cfRule>
    <cfRule type="cellIs" dxfId="41" priority="42" operator="equal">
      <formula>"Media"</formula>
    </cfRule>
    <cfRule type="cellIs" dxfId="40" priority="43" operator="equal">
      <formula>"Baja"</formula>
    </cfRule>
    <cfRule type="cellIs" dxfId="39" priority="44" operator="equal">
      <formula>"Muy Baja"</formula>
    </cfRule>
  </conditionalFormatting>
  <conditionalFormatting sqref="AJ40:AJ42">
    <cfRule type="cellIs" dxfId="38" priority="36" operator="equal">
      <formula>"Extremo"</formula>
    </cfRule>
    <cfRule type="cellIs" dxfId="37" priority="37" operator="equal">
      <formula>"Alto"</formula>
    </cfRule>
    <cfRule type="cellIs" dxfId="36" priority="38" operator="equal">
      <formula>"Moderado"</formula>
    </cfRule>
    <cfRule type="cellIs" dxfId="35" priority="39" operator="equal">
      <formula>"Bajo"</formula>
    </cfRule>
  </conditionalFormatting>
  <conditionalFormatting sqref="AG40:AG43">
    <cfRule type="containsText" dxfId="34" priority="35" operator="containsText" text="❌">
      <formula>NOT(ISERROR(SEARCH("❌",AG40)))</formula>
    </cfRule>
  </conditionalFormatting>
  <conditionalFormatting sqref="AH40:AH42">
    <cfRule type="cellIs" dxfId="33" priority="30" operator="equal">
      <formula>"Catastrófico"</formula>
    </cfRule>
    <cfRule type="cellIs" dxfId="32" priority="31" operator="equal">
      <formula>"Mayor"</formula>
    </cfRule>
    <cfRule type="cellIs" dxfId="31" priority="32" operator="equal">
      <formula>"Moderado"</formula>
    </cfRule>
    <cfRule type="cellIs" dxfId="30" priority="33" operator="equal">
      <formula>"Menor"</formula>
    </cfRule>
    <cfRule type="cellIs" dxfId="29" priority="34" operator="equal">
      <formula>"Leve"</formula>
    </cfRule>
  </conditionalFormatting>
  <conditionalFormatting sqref="AU44">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W44">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Y4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K44">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J44">
    <cfRule type="cellIs" dxfId="9" priority="7" operator="equal">
      <formula>"Extremo"</formula>
    </cfRule>
    <cfRule type="cellIs" dxfId="8" priority="8" operator="equal">
      <formula>"Alto"</formula>
    </cfRule>
    <cfRule type="cellIs" dxfId="7" priority="9" operator="equal">
      <formula>"Moderado"</formula>
    </cfRule>
    <cfRule type="cellIs" dxfId="6" priority="10" operator="equal">
      <formula>"Bajo"</formula>
    </cfRule>
  </conditionalFormatting>
  <conditionalFormatting sqref="AG44">
    <cfRule type="containsText" dxfId="5" priority="6" operator="containsText" text="❌">
      <formula>NOT(ISERROR(SEARCH("❌",AG44)))</formula>
    </cfRule>
  </conditionalFormatting>
  <conditionalFormatting sqref="AH44">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1">
    <dataValidation type="list" allowBlank="1" showInputMessage="1" showErrorMessage="1" sqref="M13:AE45" xr:uid="{00000000-0002-0000-0100-000000000000}">
      <formula1>"si,no"</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2">
        <x14:dataValidation type="list" allowBlank="1" showInputMessage="1" showErrorMessage="1" xr:uid="{00000000-0002-0000-0100-000001000000}">
          <x14:formula1>
            <xm:f>'/Users/linamsilvina/Downloads/C:\Users\POLY\Documents\Gobernación de Cmarca\Gob Cundinamarca\2021\Mapa de riesgos\Riesgos actualizados por procesos\[Mapa de Riesgos de Corrupción 2021 (actualizado agosto 2021).xlsx]Tabla Valoración controles'!#REF!</xm:f>
          </x14:formula1>
          <xm:sqref>AN10:AN12 AN1:AN8 AN46:AN1048576</xm:sqref>
        </x14:dataValidation>
        <x14:dataValidation type="custom" allowBlank="1" showInputMessage="1" showErrorMessage="1" error="Recuerde que las acciones se generan bajo la medida de mitigar el riesgo" xr:uid="{00000000-0002-0000-0100-000002000000}">
          <x14:formula1>
            <xm:f>IF(OR(BB45='/Users/linamsilvina/Downloads/D:\Users\eemartinez\AppData\Local\Microsoft\Windows\Temporary Internet Files\Content.Outlook\X08YSC5Q\[Copia de Formato riesgos corrupción 2019.xls]Opciones Tratamiento'!#REF!,BB45='/Users/linamsilvina/Downloads/D:\Users\eemartinez\AppData\Local\Microsoft\Windows\Temporary Internet Files\Content.Outlook\X08YSC5Q\[Copia de Formato riesgos corrupción 2019.xls]Opciones Tratamiento'!#REF!,BB45='/Users/linamsilvina/Downloads/D:\Users\eemartinez\AppData\Local\Microsoft\Windows\Temporary Internet Files\Content.Outlook\X08YSC5Q\[Copia de Formato riesgos corrupción 2019.xls]Opciones Tratamiento'!#REF!),ISBLANK(BB45),ISTEXT(BB45))</xm:f>
          </x14:formula1>
          <xm:sqref>BE45</xm:sqref>
        </x14:dataValidation>
        <x14:dataValidation type="custom" allowBlank="1" showInputMessage="1" showErrorMessage="1" error="Recuerde que las acciones se generan bajo la medida de mitigar el riesgo" xr:uid="{00000000-0002-0000-0100-000003000000}">
          <x14:formula1>
            <xm:f>IF(OR(BA45='/Users/linamsilvina/Downloads/D:\Users\eemartinez\AppData\Local\Microsoft\Windows\Temporary Internet Files\Content.Outlook\X08YSC5Q\[Copia de Formato riesgos corrupción 2019.xls]Opciones Tratamiento'!#REF!,BA45='/Users/linamsilvina/Downloads/D:\Users\eemartinez\AppData\Local\Microsoft\Windows\Temporary Internet Files\Content.Outlook\X08YSC5Q\[Copia de Formato riesgos corrupción 2019.xls]Opciones Tratamiento'!#REF!,BA45='/Users/linamsilvina/Downloads/D:\Users\eemartinez\AppData\Local\Microsoft\Windows\Temporary Internet Files\Content.Outlook\X08YSC5Q\[Copia de Formato riesgos corrupción 2019.xls]Opciones Tratamiento'!#REF!),ISBLANK(BA45),ISTEXT(BA45))</xm:f>
          </x14:formula1>
          <xm:sqref>BC45:BD45</xm:sqref>
        </x14:dataValidation>
        <x14:dataValidation type="custom" allowBlank="1" showInputMessage="1" showErrorMessage="1" error="Recuerde que las acciones se generan bajo la medida de mitigar el riesgo" xr:uid="{00000000-0002-0000-0100-000004000000}">
          <x14:formula1>
            <xm:f>IF(OR(BA45='/Users/linamsilvina/Downloads/D:\Users\eemartinez\AppData\Local\Microsoft\Windows\Temporary Internet Files\Content.Outlook\X08YSC5Q\[Copia de Formato riesgos corrupción 2019.xls]Opciones Tratamiento'!#REF!,BA45='/Users/linamsilvina/Downloads/D:\Users\eemartinez\AppData\Local\Microsoft\Windows\Temporary Internet Files\Content.Outlook\X08YSC5Q\[Copia de Formato riesgos corrupción 2019.xls]Opciones Tratamiento'!#REF!,BA45='/Users/linamsilvina/Downloads/D:\Users\eemartinez\AppData\Local\Microsoft\Windows\Temporary Internet Files\Content.Outlook\X08YSC5Q\[Copia de Formato riesgos corrupción 2019.xls]Opciones Tratamiento'!#REF!),ISBLANK(BA45),ISTEXT(BA45))</xm:f>
          </x14:formula1>
          <xm:sqref>BB45</xm:sqref>
        </x14:dataValidation>
        <x14:dataValidation type="custom" allowBlank="1" showInputMessage="1" showErrorMessage="1" error="Recuerde que las acciones se generan bajo la medida de mitigar el riesgo" xr:uid="{00000000-0002-0000-0100-000005000000}">
          <x14:formula1>
            <xm:f>IF(OR(BA45='/Users/linamsilvina/Downloads/D:\Users\eemartinez\AppData\Local\Microsoft\Windows\Temporary Internet Files\Content.Outlook\X08YSC5Q\[Copia de Formato riesgos corrupción 2019.xls]Opciones Tratamiento'!#REF!,BA45='/Users/linamsilvina/Downloads/D:\Users\eemartinez\AppData\Local\Microsoft\Windows\Temporary Internet Files\Content.Outlook\X08YSC5Q\[Copia de Formato riesgos corrupción 2019.xls]Opciones Tratamiento'!#REF!,BA45='/Users/linamsilvina/Downloads/D:\Users\eemartinez\AppData\Local\Microsoft\Windows\Temporary Internet Files\Content.Outlook\X08YSC5Q\[Copia de Formato riesgos corrupción 2019.xls]Opciones Tratamiento'!#REF!),ISBLANK(BA45),ISTEXT(BA45))</xm:f>
          </x14:formula1>
          <xm:sqref>BF45</xm:sqref>
        </x14:dataValidation>
        <x14:dataValidation type="custom" allowBlank="1" showInputMessage="1" showErrorMessage="1" error="Recuerde que las acciones se generan bajo la medida de mitigar el riesgo" xr:uid="{00000000-0002-0000-0100-000006000000}">
          <x14:formula1>
            <xm:f>IF(OR(BA45='/Users/linamsilvina/Downloads/D:\Users\eemartinez\AppData\Local\Microsoft\Windows\Temporary Internet Files\Content.Outlook\X08YSC5Q\[Copia de Formato riesgos corrupción 2019.xls]Opciones Tratamiento'!#REF!,BA45='/Users/linamsilvina/Downloads/D:\Users\eemartinez\AppData\Local\Microsoft\Windows\Temporary Internet Files\Content.Outlook\X08YSC5Q\[Copia de Formato riesgos corrupción 2019.xls]Opciones Tratamiento'!#REF!,BA45='/Users/linamsilvina/Downloads/D:\Users\eemartinez\AppData\Local\Microsoft\Windows\Temporary Internet Files\Content.Outlook\X08YSC5Q\[Copia de Formato riesgos corrupción 2019.xls]Opciones Tratamiento'!#REF!),ISBLANK(BA45),ISTEXT(BA45))</xm:f>
          </x14:formula1>
          <xm:sqref>BG45</xm:sqref>
        </x14:dataValidation>
        <x14:dataValidation type="custom" allowBlank="1" showInputMessage="1" showErrorMessage="1" error="Recuerde que las acciones se generan bajo la medida de mitigar el riesgo" xr:uid="{00000000-0002-0000-0100-000007000000}">
          <x14:formula1>
            <xm:f>IF(OR(AZ44='/Users/linamsilvina/Downloads/C:\Users\farteaga\AppData\Local\Microsoft\Windows\Temporary Internet Files\Content.Outlook\N4DIRSN3\[Mapa de Riesgos de Corrupción 2021 (actualizado agosto 2021).xlsx]Opciones Tratamiento'!#REF!,AZ44='/Users/linamsilvina/Downloads/C:\Users\farteaga\AppData\Local\Microsoft\Windows\Temporary Internet Files\Content.Outlook\N4DIRSN3\[Mapa de Riesgos de Corrupción 2021 (actualizado agosto 2021).xlsx]Opciones Tratamiento'!#REF!,AZ44='/Users/linamsilvina/Downloads/C:\Users\farteaga\AppData\Local\Microsoft\Windows\Temporary Internet Files\Content.Outlook\N4DIRSN3\[Mapa de Riesgos de Corrupción 2021 (actualizado agosto 2021).xlsx]Opciones Tratamiento'!#REF!),ISBLANK(AZ44),ISTEXT(AZ44))</xm:f>
          </x14:formula1>
          <xm:sqref>BC44:BE44</xm:sqref>
        </x14:dataValidation>
        <x14:dataValidation type="custom" allowBlank="1" showInputMessage="1" showErrorMessage="1" error="Recuerde que las acciones se generan bajo la medida de mitigar el riesgo" xr:uid="{00000000-0002-0000-0100-000008000000}">
          <x14:formula1>
            <xm:f>IF(OR(AZ44='/Users/linamsilvina/Downloads/C:\Users\farteaga\AppData\Local\Microsoft\Windows\Temporary Internet Files\Content.Outlook\N4DIRSN3\[Mapa de Riesgos de Corrupción 2021 (actualizado agosto 2021).xlsx]Opciones Tratamiento'!#REF!,AZ44='/Users/linamsilvina/Downloads/C:\Users\farteaga\AppData\Local\Microsoft\Windows\Temporary Internet Files\Content.Outlook\N4DIRSN3\[Mapa de Riesgos de Corrupción 2021 (actualizado agosto 2021).xlsx]Opciones Tratamiento'!#REF!,AZ44='/Users/linamsilvina/Downloads/C:\Users\farteaga\AppData\Local\Microsoft\Windows\Temporary Internet Files\Content.Outlook\N4DIRSN3\[Mapa de Riesgos de Corrupción 2021 (actualizado agosto 2021).xlsx]Opciones Tratamiento'!#REF!),ISBLANK(AZ44),ISTEXT(AZ44))</xm:f>
          </x14:formula1>
          <xm:sqref>BB44</xm:sqref>
        </x14:dataValidation>
        <x14:dataValidation type="custom" allowBlank="1" showInputMessage="1" showErrorMessage="1" error="Recuerde que las acciones se generan bajo la medida de mitigar el riesgo" xr:uid="{00000000-0002-0000-0100-000009000000}">
          <x14:formula1>
            <xm:f>IF(OR(AZ44='/Users/linamsilvina/Downloads/C:\Users\farteaga\AppData\Local\Microsoft\Windows\Temporary Internet Files\Content.Outlook\N4DIRSN3\[Mapa de Riesgos de Corrupción 2021 (actualizado agosto 2021).xlsx]Opciones Tratamiento'!#REF!,AZ44='/Users/linamsilvina/Downloads/C:\Users\farteaga\AppData\Local\Microsoft\Windows\Temporary Internet Files\Content.Outlook\N4DIRSN3\[Mapa de Riesgos de Corrupción 2021 (actualizado agosto 2021).xlsx]Opciones Tratamiento'!#REF!,AZ44='/Users/linamsilvina/Downloads/C:\Users\farteaga\AppData\Local\Microsoft\Windows\Temporary Internet Files\Content.Outlook\N4DIRSN3\[Mapa de Riesgos de Corrupción 2021 (actualizado agosto 2021).xlsx]Opciones Tratamiento'!#REF!),ISBLANK(AZ44),ISTEXT(AZ44))</xm:f>
          </x14:formula1>
          <xm:sqref>BF44</xm:sqref>
        </x14:dataValidation>
        <x14:dataValidation type="custom" allowBlank="1" showInputMessage="1" showErrorMessage="1" error="Recuerde que las acciones se generan bajo la medida de mitigar el riesgo" xr:uid="{00000000-0002-0000-0100-00000A000000}">
          <x14:formula1>
            <xm:f>IF(OR(AZ44='/Users/linamsilvina/Downloads/C:\Users\farteaga\AppData\Local\Microsoft\Windows\Temporary Internet Files\Content.Outlook\N4DIRSN3\[Mapa de Riesgos de Corrupción 2021 (actualizado agosto 2021).xlsx]Opciones Tratamiento'!#REF!,AZ44='/Users/linamsilvina/Downloads/C:\Users\farteaga\AppData\Local\Microsoft\Windows\Temporary Internet Files\Content.Outlook\N4DIRSN3\[Mapa de Riesgos de Corrupción 2021 (actualizado agosto 2021).xlsx]Opciones Tratamiento'!#REF!,AZ44='/Users/linamsilvina/Downloads/C:\Users\farteaga\AppData\Local\Microsoft\Windows\Temporary Internet Files\Content.Outlook\N4DIRSN3\[Mapa de Riesgos de Corrupción 2021 (actualizado agosto 2021).xlsx]Opciones Tratamiento'!#REF!),ISBLANK(AZ44),ISTEXT(AZ44))</xm:f>
          </x14:formula1>
          <xm:sqref>BG44</xm:sqref>
        </x14:dataValidation>
        <x14:dataValidation type="list" allowBlank="1" showInputMessage="1" showErrorMessage="1" xr:uid="{00000000-0002-0000-0100-00000B000000}">
          <x14:formula1>
            <xm:f>'/Users/linamsilvina/Downloads/C:\Users\farteaga\AppData\Local\Microsoft\Windows\Temporary Internet Files\Content.Outlook\N4DIRSN3\[Mapa de Riesgos de Corrupción 2021 (actualizado agosto 2021).xlsx]Opciones Tratamiento'!#REF!</xm:f>
          </x14:formula1>
          <xm:sqref>I13:I45 B13:B15 AZ13:AZ29 AZ31:AZ45 BA13:BA45 E13:E45</xm:sqref>
        </x14:dataValidation>
        <x14:dataValidation type="custom" allowBlank="1" showInputMessage="1" showErrorMessage="1" error="Recuerde que las acciones se generan bajo la medida de mitigar el riesgo" xr:uid="{00000000-0002-0000-0100-00000D000000}">
          <x14:formula1>
            <xm:f>IF(OR(BA40='/Users/linamsilvina/Downloads/C:\Users\POLY\AppData\Local\Microsoft\Windows\INetCache\Content.MSO\[Copia de 11-12. Mapa de Riesgos de Corrupción Gestión Contractual.xlsx]Opciones Tratamiento'!#REF!,BA40='/Users/linamsilvina/Downloads/C:\Users\POLY\AppData\Local\Microsoft\Windows\INetCache\Content.MSO\[Copia de 11-12. Mapa de Riesgos de Corrupción Gestión Contractual.xlsx]Opciones Tratamiento'!#REF!,BA40='/Users/linamsilvina/Downloads/C:\Users\POLY\AppData\Local\Microsoft\Windows\INetCache\Content.MSO\[Copia de 11-12. Mapa de Riesgos de Corrupción Gestión Contractual.xlsx]Opciones Tratamiento'!#REF!),ISBLANK(BA40),ISTEXT(BA40))</xm:f>
          </x14:formula1>
          <xm:sqref>BC40:BE41 BC43:BE43</xm:sqref>
        </x14:dataValidation>
        <x14:dataValidation type="custom" allowBlank="1" showInputMessage="1" showErrorMessage="1" error="Recuerde que las acciones se generan bajo la medida de mitigar el riesgo" xr:uid="{00000000-0002-0000-0100-00000E000000}">
          <x14:formula1>
            <xm:f>IF(OR(BA42='/Users/linamsilvina/Downloads/C:\Users\POLY\AppData\Local\Microsoft\Windows\INetCache\Content.MSO\[Copia de 11-12. Mapa de Riesgos de Corrupción Gestión Contractual.xlsx]Opciones Tratamiento'!#REF!,BA42='/Users/linamsilvina/Downloads/C:\Users\POLY\AppData\Local\Microsoft\Windows\INetCache\Content.MSO\[Copia de 11-12. Mapa de Riesgos de Corrupción Gestión Contractual.xlsx]Opciones Tratamiento'!#REF!,BA42='/Users/linamsilvina/Downloads/C:\Users\POLY\AppData\Local\Microsoft\Windows\INetCache\Content.MSO\[Copia de 11-12. Mapa de Riesgos de Corrupción Gestión Contractual.xlsx]Opciones Tratamiento'!#REF!),ISBLANK(BA42),ISTEXT(BA42))</xm:f>
          </x14:formula1>
          <xm:sqref>BF42:BG43</xm:sqref>
        </x14:dataValidation>
        <x14:dataValidation type="custom" allowBlank="1" showInputMessage="1" showErrorMessage="1" error="Recuerde que las acciones se generan bajo la medida de mitigar el riesgo" xr:uid="{00000000-0002-0000-0100-00000F000000}">
          <x14:formula1>
            <xm:f>IF(OR(BA40='/Users/linamsilvina/Downloads/C:\Users\POLY\AppData\Local\Microsoft\Windows\INetCache\Content.MSO\[Copia de 11-12. Mapa de Riesgos de Corrupción Gestión Contractual.xlsx]Opciones Tratamiento'!#REF!,BA40='/Users/linamsilvina/Downloads/C:\Users\POLY\AppData\Local\Microsoft\Windows\INetCache\Content.MSO\[Copia de 11-12. Mapa de Riesgos de Corrupción Gestión Contractual.xlsx]Opciones Tratamiento'!#REF!,BA40='/Users/linamsilvina/Downloads/C:\Users\POLY\AppData\Local\Microsoft\Windows\INetCache\Content.MSO\[Copia de 11-12. Mapa de Riesgos de Corrupción Gestión Contractual.xlsx]Opciones Tratamiento'!#REF!),ISBLANK(BA40),ISTEXT(BA40))</xm:f>
          </x14:formula1>
          <xm:sqref>BB40:BB41 BB43</xm:sqref>
        </x14:dataValidation>
        <x14:dataValidation type="custom" allowBlank="1" showInputMessage="1" showErrorMessage="1" error="Recuerde que las acciones se generan bajo la medida de mitigar el riesgo" xr:uid="{00000000-0002-0000-0100-000010000000}">
          <x14:formula1>
            <xm:f>IF(OR(BA35='/Users/linamsilvina/Downloads/C:\Users\POLY\Documents\Gobernación de Cmarca\Gob Cundinamarca\2021\Mapa de riesgos\Riesgos actualizados por procesos\[11. Mapa de Riesgos de Corrupción Gestión Contractual.xlsx]Opciones Tratamiento'!#REF!,BA35='/Users/linamsilvina/Downloads/C:\Users\POLY\Documents\Gobernación de Cmarca\Gob Cundinamarca\2021\Mapa de riesgos\Riesgos actualizados por procesos\[11. Mapa de Riesgos de Corrupción Gestión Contractual.xlsx]Opciones Tratamiento'!#REF!,BA35='/Users/linamsilvina/Downloads/C:\Users\POLY\Documents\Gobernación de Cmarca\Gob Cundinamarca\2021\Mapa de riesgos\Riesgos actualizados por procesos\[11. Mapa de Riesgos de Corrupción Gestión Contractual.xlsx]Opciones Tratamiento'!#REF!),ISBLANK(BA35),ISTEXT(BA35))</xm:f>
          </x14:formula1>
          <xm:sqref>BB35:BB38</xm:sqref>
        </x14:dataValidation>
        <x14:dataValidation type="custom" allowBlank="1" showInputMessage="1" showErrorMessage="1" error="Recuerde que las acciones se generan bajo la medida de mitigar el riesgo" xr:uid="{00000000-0002-0000-0100-000011000000}">
          <x14:formula1>
            <xm:f>IF(OR(BA35='/Users/linamsilvina/Downloads/C:\Users\POLY\Documents\Gobernación de Cmarca\Gob Cundinamarca\2021\Mapa de riesgos\Riesgos actualizados por procesos\[11. Mapa de Riesgos de Corrupción Gestión Contractual.xlsx]Opciones Tratamiento'!#REF!,BA35='/Users/linamsilvina/Downloads/C:\Users\POLY\Documents\Gobernación de Cmarca\Gob Cundinamarca\2021\Mapa de riesgos\Riesgos actualizados por procesos\[11. Mapa de Riesgos de Corrupción Gestión Contractual.xlsx]Opciones Tratamiento'!#REF!,BA35='/Users/linamsilvina/Downloads/C:\Users\POLY\Documents\Gobernación de Cmarca\Gob Cundinamarca\2021\Mapa de riesgos\Riesgos actualizados por procesos\[11. Mapa de Riesgos de Corrupción Gestión Contractual.xlsx]Opciones Tratamiento'!#REF!),ISBLANK(BA35),ISTEXT(BA35))</xm:f>
          </x14:formula1>
          <xm:sqref>BC35:BE38</xm:sqref>
        </x14:dataValidation>
        <x14:dataValidation type="custom" allowBlank="1" showInputMessage="1" showErrorMessage="1" error="Recuerde que las acciones se generan bajo la medida de mitigar el riesgo" xr:uid="{00000000-0002-0000-0100-000012000000}">
          <x14:formula1>
            <xm:f>IF(OR(AZ28='/Users/linamsilvina/Downloads/C:\Users\POLY\AppData\Local\Microsoft\Windows\INetCache\Content.MSO\[Copia de 8. Mapa de Riesgos de Corrupción Promoción del Desarrollo de Salud.xlsx]Opciones Tratamiento'!#REF!,AZ28='/Users/linamsilvina/Downloads/C:\Users\POLY\AppData\Local\Microsoft\Windows\INetCache\Content.MSO\[Copia de 8. Mapa de Riesgos de Corrupción Promoción del Desarrollo de Salud.xlsx]Opciones Tratamiento'!#REF!,AZ28='/Users/linamsilvina/Downloads/C:\Users\POLY\AppData\Local\Microsoft\Windows\INetCache\Content.MSO\[Copia de 8. Mapa de Riesgos de Corrupción Promoción del Desarrollo de Salud.xlsx]Opciones Tratamiento'!#REF!),ISBLANK(AZ28),ISTEXT(AZ28))</xm:f>
          </x14:formula1>
          <xm:sqref>BH28:BH30</xm:sqref>
        </x14:dataValidation>
        <x14:dataValidation type="custom" allowBlank="1" showInputMessage="1" showErrorMessage="1" error="Recuerde que las acciones se generan bajo la medida de mitigar el riesgo" xr:uid="{00000000-0002-0000-0100-000013000000}">
          <x14:formula1>
            <xm:f>IF(OR(AZ28='/Users/linamsilvina/Downloads/C:\Users\POLY\AppData\Local\Microsoft\Windows\INetCache\Content.MSO\[Copia de 8. Mapa de Riesgos de Corrupción Promoción del Desarrollo de Salud.xlsx]Opciones Tratamiento'!#REF!,AZ28='/Users/linamsilvina/Downloads/C:\Users\POLY\AppData\Local\Microsoft\Windows\INetCache\Content.MSO\[Copia de 8. Mapa de Riesgos de Corrupción Promoción del Desarrollo de Salud.xlsx]Opciones Tratamiento'!#REF!,AZ28='/Users/linamsilvina/Downloads/C:\Users\POLY\AppData\Local\Microsoft\Windows\INetCache\Content.MSO\[Copia de 8. Mapa de Riesgos de Corrupción Promoción del Desarrollo de Salud.xlsx]Opciones Tratamiento'!#REF!),ISBLANK(AZ28),ISTEXT(AZ28))</xm:f>
          </x14:formula1>
          <xm:sqref>BG28:BG30</xm:sqref>
        </x14:dataValidation>
        <x14:dataValidation type="custom" allowBlank="1" showInputMessage="1" showErrorMessage="1" error="Recuerde que las acciones se generan bajo la medida de mitigar el riesgo" xr:uid="{00000000-0002-0000-0100-000014000000}">
          <x14:formula1>
            <xm:f>IF(OR(AZ28='/Users/linamsilvina/Downloads/C:\Users\POLY\AppData\Local\Microsoft\Windows\INetCache\Content.MSO\[Copia de 8. Mapa de Riesgos de Corrupción Promoción del Desarrollo de Salud.xlsx]Opciones Tratamiento'!#REF!,AZ28='/Users/linamsilvina/Downloads/C:\Users\POLY\AppData\Local\Microsoft\Windows\INetCache\Content.MSO\[Copia de 8. Mapa de Riesgos de Corrupción Promoción del Desarrollo de Salud.xlsx]Opciones Tratamiento'!#REF!,AZ28='/Users/linamsilvina/Downloads/C:\Users\POLY\AppData\Local\Microsoft\Windows\INetCache\Content.MSO\[Copia de 8. Mapa de Riesgos de Corrupción Promoción del Desarrollo de Salud.xlsx]Opciones Tratamiento'!#REF!),ISBLANK(AZ28),ISTEXT(AZ28))</xm:f>
          </x14:formula1>
          <xm:sqref>BF28:BF30</xm:sqref>
        </x14:dataValidation>
        <x14:dataValidation type="custom" allowBlank="1" showInputMessage="1" showErrorMessage="1" error="Recuerde que las acciones se generan bajo la medida de mitigar el riesgo" xr:uid="{00000000-0002-0000-0100-000015000000}">
          <x14:formula1>
            <xm:f>IF(OR(AZ28='/Users/linamsilvina/Downloads/C:\Users\POLY\AppData\Local\Microsoft\Windows\INetCache\Content.MSO\[Copia de 8. Mapa de Riesgos de Corrupción Promoción del Desarrollo de Salud.xlsx]Opciones Tratamiento'!#REF!,AZ28='/Users/linamsilvina/Downloads/C:\Users\POLY\AppData\Local\Microsoft\Windows\INetCache\Content.MSO\[Copia de 8. Mapa de Riesgos de Corrupción Promoción del Desarrollo de Salud.xlsx]Opciones Tratamiento'!#REF!,AZ28='/Users/linamsilvina/Downloads/C:\Users\POLY\AppData\Local\Microsoft\Windows\INetCache\Content.MSO\[Copia de 8. Mapa de Riesgos de Corrupción Promoción del Desarrollo de Salud.xlsx]Opciones Tratamiento'!#REF!),ISBLANK(AZ28),ISTEXT(AZ28))</xm:f>
          </x14:formula1>
          <xm:sqref>BB28:BB30 BE28:BE30</xm:sqref>
        </x14:dataValidation>
        <x14:dataValidation type="custom" allowBlank="1" showInputMessage="1" showErrorMessage="1" error="Recuerde que las acciones se generan bajo la medida de mitigar el riesgo" xr:uid="{00000000-0002-0000-0100-000016000000}">
          <x14:formula1>
            <xm:f>IF(OR(AZ28='/Users/linamsilvina/Downloads/C:\Users\POLY\AppData\Local\Microsoft\Windows\INetCache\Content.MSO\[Copia de 8. Mapa de Riesgos de Corrupción Promoción del Desarrollo de Salud.xlsx]Opciones Tratamiento'!#REF!,AZ28='/Users/linamsilvina/Downloads/C:\Users\POLY\AppData\Local\Microsoft\Windows\INetCache\Content.MSO\[Copia de 8. Mapa de Riesgos de Corrupción Promoción del Desarrollo de Salud.xlsx]Opciones Tratamiento'!#REF!,AZ28='/Users/linamsilvina/Downloads/C:\Users\POLY\AppData\Local\Microsoft\Windows\INetCache\Content.MSO\[Copia de 8. Mapa de Riesgos de Corrupción Promoción del Desarrollo de Salud.xlsx]Opciones Tratamiento'!#REF!),ISBLANK(AZ28),ISTEXT(AZ28))</xm:f>
          </x14:formula1>
          <xm:sqref>BC28:BD30</xm:sqref>
        </x14:dataValidation>
        <x14:dataValidation type="custom" allowBlank="1" showInputMessage="1" showErrorMessage="1" error="Recuerde que las acciones se generan bajo la medida de mitigar el riesgo" xr:uid="{00000000-0002-0000-0100-000017000000}">
          <x14:formula1>
            <xm:f>IF(OR(BA34='/Users/linamsilvina/Downloads/C:\Users\POLY\Downloads\[Propuesta Riesgos de Corrupcion Secretaría de Hacienda Gestión Financiera actualizada 06072021 (1).xlsx]Opciones Tratamiento'!#REF!,BA34='/Users/linamsilvina/Downloads/C:\Users\POLY\Downloads\[Propuesta Riesgos de Corrupcion Secretaría de Hacienda Gestión Financiera actualizada 06072021 (1).xlsx]Opciones Tratamiento'!#REF!,BA34='/Users/linamsilvina/Downloads/C:\Users\POLY\Downloads\[Propuesta Riesgos de Corrupcion Secretaría de Hacienda Gestión Financiera actualizada 06072021 (1).xlsx]Opciones Tratamiento'!#REF!),ISBLANK(BA34),ISTEXT(BA34))</xm:f>
          </x14:formula1>
          <xm:sqref>BB34</xm:sqref>
        </x14:dataValidation>
        <x14:dataValidation type="custom" allowBlank="1" showInputMessage="1" showErrorMessage="1" error="Recuerde que las acciones se generan bajo la medida de mitigar el riesgo" xr:uid="{00000000-0002-0000-0100-000018000000}">
          <x14:formula1>
            <xm:f>IF(OR(BA34='/Users/linamsilvina/Downloads/C:\Users\POLY\Downloads\[Propuesta Riesgos de Corrupcion Secretaría de Hacienda Gestión Financiera actualizada 06072021 (1).xlsx]Opciones Tratamiento'!#REF!,BA34='/Users/linamsilvina/Downloads/C:\Users\POLY\Downloads\[Propuesta Riesgos de Corrupcion Secretaría de Hacienda Gestión Financiera actualizada 06072021 (1).xlsx]Opciones Tratamiento'!#REF!,BA34='/Users/linamsilvina/Downloads/C:\Users\POLY\Downloads\[Propuesta Riesgos de Corrupcion Secretaría de Hacienda Gestión Financiera actualizada 06072021 (1).xlsx]Opciones Tratamiento'!#REF!),ISBLANK(BA34),ISTEXT(BA34))</xm:f>
          </x14:formula1>
          <xm:sqref>BF34</xm:sqref>
        </x14:dataValidation>
        <x14:dataValidation type="custom" allowBlank="1" showInputMessage="1" showErrorMessage="1" error="Recuerde que las acciones se generan bajo la medida de mitigar el riesgo" xr:uid="{00000000-0002-0000-0100-000019000000}">
          <x14:formula1>
            <xm:f>IF(OR(BA34='/Users/linamsilvina/Downloads/C:\Users\POLY\Downloads\[Propuesta Riesgos de Corrupcion Secretaría de Hacienda Gestión Financiera actualizada 06072021 (1).xlsx]Opciones Tratamiento'!#REF!,BA34='/Users/linamsilvina/Downloads/C:\Users\POLY\Downloads\[Propuesta Riesgos de Corrupcion Secretaría de Hacienda Gestión Financiera actualizada 06072021 (1).xlsx]Opciones Tratamiento'!#REF!,BA34='/Users/linamsilvina/Downloads/C:\Users\POLY\Downloads\[Propuesta Riesgos de Corrupcion Secretaría de Hacienda Gestión Financiera actualizada 06072021 (1).xlsx]Opciones Tratamiento'!#REF!),ISBLANK(BA34),ISTEXT(BA34))</xm:f>
          </x14:formula1>
          <xm:sqref>BC34:BE34</xm:sqref>
        </x14:dataValidation>
        <x14:dataValidation type="custom" allowBlank="1" showInputMessage="1" showErrorMessage="1" error="Recuerde que las acciones se generan bajo la medida de mitigar el riesgo" xr:uid="{00000000-0002-0000-0100-00001A000000}">
          <x14:formula1>
            <xm:f>IF(OR(BA34='/Users/linamsilvina/Downloads/C:\Users\POLY\Downloads\[Propuesta Riesgos de Corrupcion Secretaría de Hacienda Gestión Financiera actualizada 06072021 (1).xlsx]Opciones Tratamiento'!#REF!,BA34='/Users/linamsilvina/Downloads/C:\Users\POLY\Downloads\[Propuesta Riesgos de Corrupcion Secretaría de Hacienda Gestión Financiera actualizada 06072021 (1).xlsx]Opciones Tratamiento'!#REF!,BA34='/Users/linamsilvina/Downloads/C:\Users\POLY\Downloads\[Propuesta Riesgos de Corrupcion Secretaría de Hacienda Gestión Financiera actualizada 06072021 (1).xlsx]Opciones Tratamiento'!#REF!),ISBLANK(BA34),ISTEXT(BA34))</xm:f>
          </x14:formula1>
          <xm:sqref>BG34</xm:sqref>
        </x14:dataValidation>
        <x14:dataValidation type="custom" allowBlank="1" showInputMessage="1" showErrorMessage="1" error="Recuerde que las acciones se generan bajo la medida de mitigar el riesgo" xr:uid="{00000000-0002-0000-0100-00001B000000}">
          <x14:formula1>
            <xm:f>IF(OR(BA31='/Users/linamsilvina/Downloads/C:\Users\POLY\Documents\Gobernación de Cmarca\Gob Cundinamarca\2021\Mapa de riesgos\Riesgos actualizados por procesos\[9-10 Mapa de Riesgos de Corrupcion Gestión Financiera.xlsx]Opciones Tratamiento'!#REF!,BA31='/Users/linamsilvina/Downloads/C:\Users\POLY\Documents\Gobernación de Cmarca\Gob Cundinamarca\2021\Mapa de riesgos\Riesgos actualizados por procesos\[9-10 Mapa de Riesgos de Corrupcion Gestión Financiera.xlsx]Opciones Tratamiento'!#REF!,BA31='/Users/linamsilvina/Downloads/C:\Users\POLY\Documents\Gobernación de Cmarca\Gob Cundinamarca\2021\Mapa de riesgos\Riesgos actualizados por procesos\[9-10 Mapa de Riesgos de Corrupcion Gestión Financiera.xlsx]Opciones Tratamiento'!#REF!),ISBLANK(BA31),ISTEXT(BA31))</xm:f>
          </x14:formula1>
          <xm:sqref>BB31:BB33</xm:sqref>
        </x14:dataValidation>
        <x14:dataValidation type="custom" allowBlank="1" showInputMessage="1" showErrorMessage="1" error="Recuerde que las acciones se generan bajo la medida de mitigar el riesgo" xr:uid="{00000000-0002-0000-0100-00001C000000}">
          <x14:formula1>
            <xm:f>IF(OR(BA31='/Users/linamsilvina/Downloads/C:\Users\POLY\Documents\Gobernación de Cmarca\Gob Cundinamarca\2021\Mapa de riesgos\Riesgos actualizados por procesos\[9-10 Mapa de Riesgos de Corrupcion Gestión Financiera.xlsx]Opciones Tratamiento'!#REF!,BA31='/Users/linamsilvina/Downloads/C:\Users\POLY\Documents\Gobernación de Cmarca\Gob Cundinamarca\2021\Mapa de riesgos\Riesgos actualizados por procesos\[9-10 Mapa de Riesgos de Corrupcion Gestión Financiera.xlsx]Opciones Tratamiento'!#REF!,BA31='/Users/linamsilvina/Downloads/C:\Users\POLY\Documents\Gobernación de Cmarca\Gob Cundinamarca\2021\Mapa de riesgos\Riesgos actualizados por procesos\[9-10 Mapa de Riesgos de Corrupcion Gestión Financiera.xlsx]Opciones Tratamiento'!#REF!),ISBLANK(BA31),ISTEXT(BA31))</xm:f>
          </x14:formula1>
          <xm:sqref>BF31:BF33</xm:sqref>
        </x14:dataValidation>
        <x14:dataValidation type="custom" allowBlank="1" showInputMessage="1" showErrorMessage="1" error="Recuerde que las acciones se generan bajo la medida de mitigar el riesgo" xr:uid="{00000000-0002-0000-0100-00001D000000}">
          <x14:formula1>
            <xm:f>IF(OR(BA31='/Users/linamsilvina/Downloads/C:\Users\POLY\Documents\Gobernación de Cmarca\Gob Cundinamarca\2021\Mapa de riesgos\Riesgos actualizados por procesos\[9-10 Mapa de Riesgos de Corrupcion Gestión Financiera.xlsx]Opciones Tratamiento'!#REF!,BA31='/Users/linamsilvina/Downloads/C:\Users\POLY\Documents\Gobernación de Cmarca\Gob Cundinamarca\2021\Mapa de riesgos\Riesgos actualizados por procesos\[9-10 Mapa de Riesgos de Corrupcion Gestión Financiera.xlsx]Opciones Tratamiento'!#REF!,BA31='/Users/linamsilvina/Downloads/C:\Users\POLY\Documents\Gobernación de Cmarca\Gob Cundinamarca\2021\Mapa de riesgos\Riesgos actualizados por procesos\[9-10 Mapa de Riesgos de Corrupcion Gestión Financiera.xlsx]Opciones Tratamiento'!#REF!),ISBLANK(BA31),ISTEXT(BA31))</xm:f>
          </x14:formula1>
          <xm:sqref>BC31:BE33</xm:sqref>
        </x14:dataValidation>
        <x14:dataValidation type="custom" allowBlank="1" showInputMessage="1" showErrorMessage="1" error="Recuerde que las acciones se generan bajo la medida de mitigar el riesgo" xr:uid="{00000000-0002-0000-0100-00001E000000}">
          <x14:formula1>
            <xm:f>IF(OR(BA34='/Users/linamsilvina/Downloads/C:\Users\POLY\Documents\Gobernación de Cmarca\Gob Cundinamarca\2021\Mapa de riesgos\Riesgos actualizados por procesos\[9-10 Mapa de Riesgos de Corrupcion Gestión Financiera.xlsx]Opciones Tratamiento'!#REF!,BA34='/Users/linamsilvina/Downloads/C:\Users\POLY\Documents\Gobernación de Cmarca\Gob Cundinamarca\2021\Mapa de riesgos\Riesgos actualizados por procesos\[9-10 Mapa de Riesgos de Corrupcion Gestión Financiera.xlsx]Opciones Tratamiento'!#REF!,BA34='/Users/linamsilvina/Downloads/C:\Users\POLY\Documents\Gobernación de Cmarca\Gob Cundinamarca\2021\Mapa de riesgos\Riesgos actualizados por procesos\[9-10 Mapa de Riesgos de Corrupcion Gestión Financiera.xlsx]Opciones Tratamiento'!#REF!),ISBLANK(BA34),ISTEXT(BA34))</xm:f>
          </x14:formula1>
          <xm:sqref>BH34</xm:sqref>
        </x14:dataValidation>
        <x14:dataValidation type="custom" allowBlank="1" showInputMessage="1" showErrorMessage="1" error="Recuerde que las acciones se generan bajo la medida de mitigar el riesgo" xr:uid="{00000000-0002-0000-0100-00001F000000}">
          <x14:formula1>
            <xm:f>IF(OR(BA31='/Users/linamsilvina/Downloads/C:\Users\POLY\Documents\Gobernación de Cmarca\Gob Cundinamarca\2021\Mapa de riesgos\Riesgos actualizados por procesos\[9-10 Mapa de Riesgos de Corrupcion Gestión Financiera.xlsx]Opciones Tratamiento'!#REF!,BA31='/Users/linamsilvina/Downloads/C:\Users\POLY\Documents\Gobernación de Cmarca\Gob Cundinamarca\2021\Mapa de riesgos\Riesgos actualizados por procesos\[9-10 Mapa de Riesgos de Corrupcion Gestión Financiera.xlsx]Opciones Tratamiento'!#REF!,BA31='/Users/linamsilvina/Downloads/C:\Users\POLY\Documents\Gobernación de Cmarca\Gob Cundinamarca\2021\Mapa de riesgos\Riesgos actualizados por procesos\[9-10 Mapa de Riesgos de Corrupcion Gestión Financiera.xlsx]Opciones Tratamiento'!#REF!),ISBLANK(BA31),ISTEXT(BA31))</xm:f>
          </x14:formula1>
          <xm:sqref>BG31:BG33</xm:sqref>
        </x14:dataValidation>
        <x14:dataValidation type="list" allowBlank="1" showInputMessage="1" showErrorMessage="1" xr:uid="{00000000-0002-0000-0100-000020000000}">
          <x14:formula1>
            <xm:f>'/Users/linamsilvina/Downloads/C:\Users\farteaga\AppData\Local\Microsoft\Windows\Temporary Internet Files\Content.Outlook\N4DIRSN3\[Mapa de Riesgos de Corrupción 2021 (actualizado agosto 2021).xlsx]Tabla Valoración controles'!#REF!</xm:f>
          </x14:formula1>
          <xm:sqref>AQ13:AS29 AQ31:AS45 AN13:AO29 AN31:AO45</xm:sqref>
        </x14:dataValidation>
        <x14:dataValidation type="custom" allowBlank="1" showInputMessage="1" showErrorMessage="1" error="Recuerde que las acciones se generan bajo la medida de mitigar el riesgo" xr:uid="{00000000-0002-0000-0100-000026000000}">
          <x14:formula1>
            <xm:f>IF(OR(AZ25='/Users/linamsilvina/Downloads/C:\Users\POLY\AppData\Local\Microsoft\Windows\INetCache\Content.MSO\[Copia de 7. Mapa de Riesgos de Corrupción Evaluación y Seguimiento.xlsx]Opciones Tratamiento'!#REF!,AZ25='/Users/linamsilvina/Downloads/C:\Users\POLY\AppData\Local\Microsoft\Windows\INetCache\Content.MSO\[Copia de 7. Mapa de Riesgos de Corrupción Evaluación y Seguimiento.xlsx]Opciones Tratamiento'!#REF!,AZ25='/Users/linamsilvina/Downloads/C:\Users\POLY\AppData\Local\Microsoft\Windows\INetCache\Content.MSO\[Copia de 7. Mapa de Riesgos de Corrupción Evaluación y Seguimiento.xlsx]Opciones Tratamiento'!#REF!),ISBLANK(AZ25),ISTEXT(AZ25))</xm:f>
          </x14:formula1>
          <xm:sqref>BF25:BG27</xm:sqref>
        </x14:dataValidation>
        <x14:dataValidation type="custom" allowBlank="1" showInputMessage="1" showErrorMessage="1" error="Recuerde que las acciones se generan bajo la medida de mitigar el riesgo" xr:uid="{00000000-0002-0000-0100-000027000000}">
          <x14:formula1>
            <xm:f>IF(OR(AZ25='/Users/linamsilvina/Downloads/C:\Users\POLY\AppData\Local\Microsoft\Windows\INetCache\Content.MSO\[Copia de 7. Mapa de Riesgos de Corrupción Evaluación y Seguimiento.xlsx]Opciones Tratamiento'!#REF!,AZ25='/Users/linamsilvina/Downloads/C:\Users\POLY\AppData\Local\Microsoft\Windows\INetCache\Content.MSO\[Copia de 7. Mapa de Riesgos de Corrupción Evaluación y Seguimiento.xlsx]Opciones Tratamiento'!#REF!,AZ25='/Users/linamsilvina/Downloads/C:\Users\POLY\AppData\Local\Microsoft\Windows\INetCache\Content.MSO\[Copia de 7. Mapa de Riesgos de Corrupción Evaluación y Seguimiento.xlsx]Opciones Tratamiento'!#REF!),ISBLANK(AZ25),ISTEXT(AZ25))</xm:f>
          </x14:formula1>
          <xm:sqref>BC25:BE26 BD27:BE27 BB25:BB27</xm:sqref>
        </x14:dataValidation>
        <x14:dataValidation type="custom" allowBlank="1" showInputMessage="1" showErrorMessage="1" error="Recuerde que las acciones se generan bajo la medida de mitigar el riesgo" xr:uid="{00000000-0002-0000-0100-000028000000}">
          <x14:formula1>
            <xm:f>IF(OR(AZ25='/Users/linamsilvina/Downloads/C:\Users\POLY\AppData\Local\Microsoft\Windows\INetCache\Content.MSO\[Copia de 7. Mapa de Riesgos de Corrupción Evaluación y Seguimiento.xlsx]Opciones Tratamiento'!#REF!,AZ25='/Users/linamsilvina/Downloads/C:\Users\POLY\AppData\Local\Microsoft\Windows\INetCache\Content.MSO\[Copia de 7. Mapa de Riesgos de Corrupción Evaluación y Seguimiento.xlsx]Opciones Tratamiento'!#REF!,AZ25='/Users/linamsilvina/Downloads/C:\Users\POLY\AppData\Local\Microsoft\Windows\INetCache\Content.MSO\[Copia de 7. Mapa de Riesgos de Corrupción Evaluación y Seguimiento.xlsx]Opciones Tratamiento'!#REF!),ISBLANK(AZ25),ISTEXT(AZ25))</xm:f>
          </x14:formula1>
          <xm:sqref>BH25:BH27</xm:sqref>
        </x14:dataValidation>
        <x14:dataValidation type="custom" allowBlank="1" showInputMessage="1" showErrorMessage="1" error="Recuerde que las acciones se generan bajo la medida de mitigar el riesgo" xr:uid="{00000000-0002-0000-0100-000029000000}">
          <x14:formula1>
            <xm:f>IF(OR(AZ27='/Users/linamsilvina/Downloads/C:\Users\POLY\AppData\Local\Microsoft\Windows\INetCache\Content.MSO\[Copia de 7. Mapa de Riesgos de Corrupción Evaluación y Seguimiento.xlsx]Opciones Tratamiento'!#REF!,AZ27='/Users/linamsilvina/Downloads/C:\Users\POLY\AppData\Local\Microsoft\Windows\INetCache\Content.MSO\[Copia de 7. Mapa de Riesgos de Corrupción Evaluación y Seguimiento.xlsx]Opciones Tratamiento'!#REF!,AZ27='/Users/linamsilvina/Downloads/C:\Users\POLY\AppData\Local\Microsoft\Windows\INetCache\Content.MSO\[Copia de 7. Mapa de Riesgos de Corrupción Evaluación y Seguimiento.xlsx]Opciones Tratamiento'!#REF!),ISBLANK(AZ27),ISTEXT(AZ27))</xm:f>
          </x14:formula1>
          <xm:sqref>BC27</xm:sqref>
        </x14:dataValidation>
        <x14:dataValidation type="custom" allowBlank="1" showInputMessage="1" showErrorMessage="1" error="Recuerde que las acciones se generan bajo la medida de mitigar el riesgo" xr:uid="{00000000-0002-0000-0100-00002A000000}">
          <x14:formula1>
            <xm:f>IF(OR(AZ20='/Users/linamsilvina/Downloads/C:\Users\farteaga\AppData\Local\Microsoft\Windows\Temporary Internet Files\Content.Outlook\N4DIRSN3\[Mapa de Riesgos de Corrupción 2021 (actualizado agosto 2021).xlsx]Opciones Tratamiento'!#REF!,AZ20='/Users/linamsilvina/Downloads/C:\Users\farteaga\AppData\Local\Microsoft\Windows\Temporary Internet Files\Content.Outlook\N4DIRSN3\[Mapa de Riesgos de Corrupción 2021 (actualizado agosto 2021).xlsx]Opciones Tratamiento'!#REF!,AZ20='/Users/linamsilvina/Downloads/C:\Users\farteaga\AppData\Local\Microsoft\Windows\Temporary Internet Files\Content.Outlook\N4DIRSN3\[Mapa de Riesgos de Corrupción 2021 (actualizado agosto 2021).xlsx]Opciones Tratamiento'!#REF!),ISBLANK(AZ20),ISTEXT(AZ20))</xm:f>
          </x14:formula1>
          <xm:sqref>BH35:BH39 BH20:BH24 BH44:BH45</xm:sqref>
        </x14:dataValidation>
        <x14:dataValidation type="custom" allowBlank="1" showInputMessage="1" showErrorMessage="1" error="Recuerde que las acciones se generan bajo la medida de mitigar el riesgo" xr:uid="{00000000-0002-0000-0100-00002B000000}">
          <x14:formula1>
            <xm:f>IF(OR(BA23='/Users/linamsilvina/Downloads/C:\Users\POLY\Documents\Gobernación de Cmarca\Gob Cundinamarca\2021\Mapa de riesgos\Riesgos actualizados por procesos\[6. Mapa de Riesgos de Corrupción Asistencia Técnica.xlsx]Opciones Tratamiento'!#REF!,BA23='/Users/linamsilvina/Downloads/C:\Users\POLY\Documents\Gobernación de Cmarca\Gob Cundinamarca\2021\Mapa de riesgos\Riesgos actualizados por procesos\[6. Mapa de Riesgos de Corrupción Asistencia Técnica.xlsx]Opciones Tratamiento'!#REF!,BA23='/Users/linamsilvina/Downloads/C:\Users\POLY\Documents\Gobernación de Cmarca\Gob Cundinamarca\2021\Mapa de riesgos\Riesgos actualizados por procesos\[6. Mapa de Riesgos de Corrupción Asistencia Técnica.xlsx]Opciones Tratamiento'!#REF!),ISBLANK(BA23),ISTEXT(BA23))</xm:f>
          </x14:formula1>
          <xm:sqref>BG23:BG24</xm:sqref>
        </x14:dataValidation>
        <x14:dataValidation type="custom" allowBlank="1" showInputMessage="1" showErrorMessage="1" error="Recuerde que las acciones se generan bajo la medida de mitigar el riesgo" xr:uid="{00000000-0002-0000-0100-00002C000000}">
          <x14:formula1>
            <xm:f>IF(OR(BA23='/Users/linamsilvina/Downloads/C:\Users\POLY\Documents\Gobernación de Cmarca\Gob Cundinamarca\2021\Mapa de riesgos\Riesgos actualizados por procesos\[6. Mapa de Riesgos de Corrupción Asistencia Técnica.xlsx]Opciones Tratamiento'!#REF!,BA23='/Users/linamsilvina/Downloads/C:\Users\POLY\Documents\Gobernación de Cmarca\Gob Cundinamarca\2021\Mapa de riesgos\Riesgos actualizados por procesos\[6. Mapa de Riesgos de Corrupción Asistencia Técnica.xlsx]Opciones Tratamiento'!#REF!,BA23='/Users/linamsilvina/Downloads/C:\Users\POLY\Documents\Gobernación de Cmarca\Gob Cundinamarca\2021\Mapa de riesgos\Riesgos actualizados por procesos\[6. Mapa de Riesgos de Corrupción Asistencia Técnica.xlsx]Opciones Tratamiento'!#REF!),ISBLANK(BA23),ISTEXT(BA23))</xm:f>
          </x14:formula1>
          <xm:sqref>BF23:BF24</xm:sqref>
        </x14:dataValidation>
        <x14:dataValidation type="custom" allowBlank="1" showInputMessage="1" showErrorMessage="1" error="Recuerde que las acciones se generan bajo la medida de mitigar el riesgo" xr:uid="{00000000-0002-0000-0100-00002D000000}">
          <x14:formula1>
            <xm:f>IF(OR(BA23='/Users/linamsilvina/Downloads/C:\Users\POLY\Documents\Gobernación de Cmarca\Gob Cundinamarca\2021\Mapa de riesgos\Riesgos actualizados por procesos\[6. Mapa de Riesgos de Corrupción Asistencia Técnica.xlsx]Opciones Tratamiento'!#REF!,BA23='/Users/linamsilvina/Downloads/C:\Users\POLY\Documents\Gobernación de Cmarca\Gob Cundinamarca\2021\Mapa de riesgos\Riesgos actualizados por procesos\[6. Mapa de Riesgos de Corrupción Asistencia Técnica.xlsx]Opciones Tratamiento'!#REF!,BA23='/Users/linamsilvina/Downloads/C:\Users\POLY\Documents\Gobernación de Cmarca\Gob Cundinamarca\2021\Mapa de riesgos\Riesgos actualizados por procesos\[6. Mapa de Riesgos de Corrupción Asistencia Técnica.xlsx]Opciones Tratamiento'!#REF!),ISBLANK(BA23),ISTEXT(BA23))</xm:f>
          </x14:formula1>
          <xm:sqref>BB23:BB24</xm:sqref>
        </x14:dataValidation>
        <x14:dataValidation type="custom" allowBlank="1" showInputMessage="1" showErrorMessage="1" error="Recuerde que las acciones se generan bajo la medida de mitigar el riesgo" xr:uid="{00000000-0002-0000-0100-00002E000000}">
          <x14:formula1>
            <xm:f>IF(OR(BA23='/Users/linamsilvina/Downloads/C:\Users\POLY\Documents\Gobernación de Cmarca\Gob Cundinamarca\2021\Mapa de riesgos\Riesgos actualizados por procesos\[6. Mapa de Riesgos de Corrupción Asistencia Técnica.xlsx]Opciones Tratamiento'!#REF!,BA23='/Users/linamsilvina/Downloads/C:\Users\POLY\Documents\Gobernación de Cmarca\Gob Cundinamarca\2021\Mapa de riesgos\Riesgos actualizados por procesos\[6. Mapa de Riesgos de Corrupción Asistencia Técnica.xlsx]Opciones Tratamiento'!#REF!,BA23='/Users/linamsilvina/Downloads/C:\Users\POLY\Documents\Gobernación de Cmarca\Gob Cundinamarca\2021\Mapa de riesgos\Riesgos actualizados por procesos\[6. Mapa de Riesgos de Corrupción Asistencia Técnica.xlsx]Opciones Tratamiento'!#REF!),ISBLANK(BA23),ISTEXT(BA23))</xm:f>
          </x14:formula1>
          <xm:sqref>BC23:BD24</xm:sqref>
        </x14:dataValidation>
        <x14:dataValidation type="custom" allowBlank="1" showInputMessage="1" showErrorMessage="1" error="Recuerde que las acciones se generan bajo la medida de mitigar el riesgo" xr:uid="{00000000-0002-0000-0100-00002F000000}">
          <x14:formula1>
            <xm:f>IF(OR(BB23='/Users/linamsilvina/Downloads/C:\Users\POLY\Documents\Gobernación de Cmarca\Gob Cundinamarca\2021\Mapa de riesgos\Riesgos actualizados por procesos\[6. Mapa de Riesgos de Corrupción Asistencia Técnica.xlsx]Opciones Tratamiento'!#REF!,BB23='/Users/linamsilvina/Downloads/C:\Users\POLY\Documents\Gobernación de Cmarca\Gob Cundinamarca\2021\Mapa de riesgos\Riesgos actualizados por procesos\[6. Mapa de Riesgos de Corrupción Asistencia Técnica.xlsx]Opciones Tratamiento'!#REF!,BB23='/Users/linamsilvina/Downloads/C:\Users\POLY\Documents\Gobernación de Cmarca\Gob Cundinamarca\2021\Mapa de riesgos\Riesgos actualizados por procesos\[6. Mapa de Riesgos de Corrupción Asistencia Técnica.xlsx]Opciones Tratamiento'!#REF!),ISBLANK(BB23),ISTEXT(BB23))</xm:f>
          </x14:formula1>
          <xm:sqref>BE23:BE24</xm:sqref>
        </x14:dataValidation>
        <x14:dataValidation type="custom" allowBlank="1" showInputMessage="1" showErrorMessage="1" error="Recuerde que las acciones se generan bajo la medida de mitigar el riesgo" xr:uid="{00000000-0002-0000-0100-000030000000}">
          <x14:formula1>
            <xm:f>IF(OR(BA20='/Users/linamsilvina/Downloads/C:\Users\POLY\AppData\Local\Microsoft\Windows\INetCache\Content.MSO\[Copia de Riesgo Corrupcion final Gestión de ingresos.xlsx]Opciones Tratamiento'!#REF!,BA20='/Users/linamsilvina/Downloads/C:\Users\POLY\AppData\Local\Microsoft\Windows\INetCache\Content.MSO\[Copia de Riesgo Corrupcion final Gestión de ingresos.xlsx]Opciones Tratamiento'!#REF!,BA20='/Users/linamsilvina/Downloads/C:\Users\POLY\AppData\Local\Microsoft\Windows\INetCache\Content.MSO\[Copia de Riesgo Corrupcion final Gestión de ingresos.xlsx]Opciones Tratamiento'!#REF!),ISBLANK(BA20),ISTEXT(BA20))</xm:f>
          </x14:formula1>
          <xm:sqref>BF20:BF22</xm:sqref>
        </x14:dataValidation>
        <x14:dataValidation type="custom" allowBlank="1" showInputMessage="1" showErrorMessage="1" error="Recuerde que las acciones se generan bajo la medida de mitigar el riesgo" xr:uid="{00000000-0002-0000-0100-000031000000}">
          <x14:formula1>
            <xm:f>IF(OR(BA19='/Users/linamsilvina/Downloads/C:\Users\POLY\AppData\Local\Microsoft\Windows\INetCache\Content.MSO\[Copia de Identificacion de Riesgos CORRUPCION AU.xlsx]Opciones Tratamiento'!#REF!,BA19='/Users/linamsilvina/Downloads/C:\Users\POLY\AppData\Local\Microsoft\Windows\INetCache\Content.MSO\[Copia de Identificacion de Riesgos CORRUPCION AU.xlsx]Opciones Tratamiento'!#REF!,BA19='/Users/linamsilvina/Downloads/C:\Users\POLY\AppData\Local\Microsoft\Windows\INetCache\Content.MSO\[Copia de Identificacion de Riesgos CORRUPCION AU.xlsx]Opciones Tratamiento'!#REF!),ISBLANK(BA19),ISTEXT(BA19))</xm:f>
          </x14:formula1>
          <xm:sqref>BG19</xm:sqref>
        </x14:dataValidation>
        <x14:dataValidation type="custom" allowBlank="1" showInputMessage="1" showErrorMessage="1" error="Recuerde que las acciones se generan bajo la medida de mitigar el riesgo" xr:uid="{00000000-0002-0000-0100-000032000000}">
          <x14:formula1>
            <xm:f>IF(OR(BA19='/Users/linamsilvina/Downloads/C:\Users\POLY\AppData\Local\Microsoft\Windows\INetCache\Content.MSO\[Copia de Identificacion de Riesgos CORRUPCION AU.xlsx]Opciones Tratamiento'!#REF!,BA19='/Users/linamsilvina/Downloads/C:\Users\POLY\AppData\Local\Microsoft\Windows\INetCache\Content.MSO\[Copia de Identificacion de Riesgos CORRUPCION AU.xlsx]Opciones Tratamiento'!#REF!,BA19='/Users/linamsilvina/Downloads/C:\Users\POLY\AppData\Local\Microsoft\Windows\INetCache\Content.MSO\[Copia de Identificacion de Riesgos CORRUPCION AU.xlsx]Opciones Tratamiento'!#REF!),ISBLANK(BA19),ISTEXT(BA19))</xm:f>
          </x14:formula1>
          <xm:sqref>BH19</xm:sqref>
        </x14:dataValidation>
        <x14:dataValidation type="custom" allowBlank="1" showInputMessage="1" showErrorMessage="1" error="Recuerde que las acciones se generan bajo la medida de mitigar el riesgo" xr:uid="{00000000-0002-0000-0100-000033000000}">
          <x14:formula1>
            <xm:f>IF(OR(BA18='/Users/linamsilvina/Downloads/C:\Users\POLY\AppData\Local\Microsoft\Windows\INetCache\Content.MSO\[Copia de 4. Mapa de Riesgos de Corrupción Gestión de Asuntos Internacionales.xlsx]Opciones Tratamiento'!#REF!,BA18='/Users/linamsilvina/Downloads/C:\Users\POLY\AppData\Local\Microsoft\Windows\INetCache\Content.MSO\[Copia de 4. Mapa de Riesgos de Corrupción Gestión de Asuntos Internacionales.xlsx]Opciones Tratamiento'!#REF!,BA18='/Users/linamsilvina/Downloads/C:\Users\POLY\AppData\Local\Microsoft\Windows\INetCache\Content.MSO\[Copia de 4. Mapa de Riesgos de Corrupción Gestión de Asuntos Internacionales.xlsx]Opciones Tratamiento'!#REF!),ISBLANK(BA18),ISTEXT(BA18))</xm:f>
          </x14:formula1>
          <xm:sqref>BH18</xm:sqref>
        </x14:dataValidation>
        <x14:dataValidation type="custom" allowBlank="1" showInputMessage="1" showErrorMessage="1" error="Recuerde que las acciones se generan bajo la medida de mitigar el riesgo" xr:uid="{00000000-0002-0000-0100-000034000000}">
          <x14:formula1>
            <xm:f>IF(OR(BA18='/Users/linamsilvina/Downloads/C:\Users\POLY\AppData\Local\Microsoft\Windows\INetCache\Content.MSO\[Copia de 4. Mapa de Riesgos de Corrupción Gestión de Asuntos Internacionales.xlsx]Opciones Tratamiento'!#REF!,BA18='/Users/linamsilvina/Downloads/C:\Users\POLY\AppData\Local\Microsoft\Windows\INetCache\Content.MSO\[Copia de 4. Mapa de Riesgos de Corrupción Gestión de Asuntos Internacionales.xlsx]Opciones Tratamiento'!#REF!,BA18='/Users/linamsilvina/Downloads/C:\Users\POLY\AppData\Local\Microsoft\Windows\INetCache\Content.MSO\[Copia de 4. Mapa de Riesgos de Corrupción Gestión de Asuntos Internacionales.xlsx]Opciones Tratamiento'!#REF!),ISBLANK(BA18),ISTEXT(BA18))</xm:f>
          </x14:formula1>
          <xm:sqref>BG18</xm:sqref>
        </x14:dataValidation>
        <x14:dataValidation type="custom" allowBlank="1" showInputMessage="1" showErrorMessage="1" error="Recuerde que las acciones se generan bajo la medida de mitigar el riesgo" xr:uid="{00000000-0002-0000-0100-000035000000}">
          <x14:formula1>
            <xm:f>IF(OR(BA18='/Users/linamsilvina/Downloads/C:\Users\POLY\AppData\Local\Microsoft\Windows\INetCache\Content.MSO\[Copia de 4. Mapa de Riesgos de Corrupción Gestión de Asuntos Internacionales.xlsx]Opciones Tratamiento'!#REF!,BA18='/Users/linamsilvina/Downloads/C:\Users\POLY\AppData\Local\Microsoft\Windows\INetCache\Content.MSO\[Copia de 4. Mapa de Riesgos de Corrupción Gestión de Asuntos Internacionales.xlsx]Opciones Tratamiento'!#REF!,BA18='/Users/linamsilvina/Downloads/C:\Users\POLY\AppData\Local\Microsoft\Windows\INetCache\Content.MSO\[Copia de 4. Mapa de Riesgos de Corrupción Gestión de Asuntos Internacionales.xlsx]Opciones Tratamiento'!#REF!),ISBLANK(BA18),ISTEXT(BA18))</xm:f>
          </x14:formula1>
          <xm:sqref>BF18</xm:sqref>
        </x14:dataValidation>
        <x14:dataValidation type="custom" allowBlank="1" showInputMessage="1" showErrorMessage="1" error="Recuerde que las acciones se generan bajo la medida de mitigar el riesgo" xr:uid="{00000000-0002-0000-0100-000036000000}">
          <x14:formula1>
            <xm:f>IF(OR(BA18='/Users/linamsilvina/Downloads/C:\Users\POLY\AppData\Local\Microsoft\Windows\INetCache\Content.MSO\[Copia de 4. Mapa de Riesgos de Corrupción Gestión de Asuntos Internacionales.xlsx]Opciones Tratamiento'!#REF!,BA18='/Users/linamsilvina/Downloads/C:\Users\POLY\AppData\Local\Microsoft\Windows\INetCache\Content.MSO\[Copia de 4. Mapa de Riesgos de Corrupción Gestión de Asuntos Internacionales.xlsx]Opciones Tratamiento'!#REF!,BA18='/Users/linamsilvina/Downloads/C:\Users\POLY\AppData\Local\Microsoft\Windows\INetCache\Content.MSO\[Copia de 4. Mapa de Riesgos de Corrupción Gestión de Asuntos Internacionales.xlsx]Opciones Tratamiento'!#REF!),ISBLANK(BA18),ISTEXT(BA18))</xm:f>
          </x14:formula1>
          <xm:sqref>BB18</xm:sqref>
        </x14:dataValidation>
        <x14:dataValidation type="custom" allowBlank="1" showInputMessage="1" showErrorMessage="1" error="Recuerde que las acciones se generan bajo la medida de mitigar el riesgo" xr:uid="{00000000-0002-0000-0100-000037000000}">
          <x14:formula1>
            <xm:f>IF(OR(BA18='/Users/linamsilvina/Downloads/C:\Users\POLY\AppData\Local\Microsoft\Windows\INetCache\Content.MSO\[Copia de 4. Mapa de Riesgos de Corrupción Gestión de Asuntos Internacionales.xlsx]Opciones Tratamiento'!#REF!,BA18='/Users/linamsilvina/Downloads/C:\Users\POLY\AppData\Local\Microsoft\Windows\INetCache\Content.MSO\[Copia de 4. Mapa de Riesgos de Corrupción Gestión de Asuntos Internacionales.xlsx]Opciones Tratamiento'!#REF!,BA18='/Users/linamsilvina/Downloads/C:\Users\POLY\AppData\Local\Microsoft\Windows\INetCache\Content.MSO\[Copia de 4. Mapa de Riesgos de Corrupción Gestión de Asuntos Internacionales.xlsx]Opciones Tratamiento'!#REF!),ISBLANK(BA18),ISTEXT(BA18))</xm:f>
          </x14:formula1>
          <xm:sqref>BC18:BD18</xm:sqref>
        </x14:dataValidation>
        <x14:dataValidation type="custom" allowBlank="1" showInputMessage="1" showErrorMessage="1" error="Recuerde que las acciones se generan bajo la medida de mitigar el riesgo" xr:uid="{00000000-0002-0000-0100-000038000000}">
          <x14:formula1>
            <xm:f>IF(OR(BB18='/Users/linamsilvina/Downloads/C:\Users\POLY\AppData\Local\Microsoft\Windows\INetCache\Content.MSO\[Copia de 4. Mapa de Riesgos de Corrupción Gestión de Asuntos Internacionales.xlsx]Opciones Tratamiento'!#REF!,BB18='/Users/linamsilvina/Downloads/C:\Users\POLY\AppData\Local\Microsoft\Windows\INetCache\Content.MSO\[Copia de 4. Mapa de Riesgos de Corrupción Gestión de Asuntos Internacionales.xlsx]Opciones Tratamiento'!#REF!,BB18='/Users/linamsilvina/Downloads/C:\Users\POLY\AppData\Local\Microsoft\Windows\INetCache\Content.MSO\[Copia de 4. Mapa de Riesgos de Corrupción Gestión de Asuntos Internacionales.xlsx]Opciones Tratamiento'!#REF!),ISBLANK(BB18),ISTEXT(BB18))</xm:f>
          </x14:formula1>
          <xm:sqref>BE18</xm:sqref>
        </x14:dataValidation>
        <x14:dataValidation type="custom" allowBlank="1" showInputMessage="1" showErrorMessage="1" error="Recuerde que las acciones se generan bajo la medida de mitigar el riesgo" xr:uid="{00000000-0002-0000-0100-000039000000}">
          <x14:formula1>
            <xm:f>IF(OR(BB16='/Users/linamsilvina/Downloads/C:\Users\POLY\Documents\Gobernación de Cmarca\Gob Cundinamarca\2021\Mapa de riesgos\Riesgos actualizados por procesos\[RiesgosDEAG2021DDO2021DEFINITIVO (1).xlsx]Opciones Tratamiento'!#REF!,BB16='/Users/linamsilvina/Downloads/C:\Users\POLY\Documents\Gobernación de Cmarca\Gob Cundinamarca\2021\Mapa de riesgos\Riesgos actualizados por procesos\[RiesgosDEAG2021DDO2021DEFINITIVO (1).xlsx]Opciones Tratamiento'!#REF!,BB16='/Users/linamsilvina/Downloads/C:\Users\POLY\Documents\Gobernación de Cmarca\Gob Cundinamarca\2021\Mapa de riesgos\Riesgos actualizados por procesos\[RiesgosDEAG2021DDO2021DEFINITIVO (1).xlsx]Opciones Tratamiento'!#REF!),ISBLANK(BB16),ISTEXT(BB16))</xm:f>
          </x14:formula1>
          <xm:sqref>BE16:BE17</xm:sqref>
        </x14:dataValidation>
        <x14:dataValidation type="custom" allowBlank="1" showInputMessage="1" showErrorMessage="1" error="Recuerde que las acciones se generan bajo la medida de mitigar el riesgo" xr:uid="{00000000-0002-0000-0100-00003A000000}">
          <x14:formula1>
            <xm:f>IF(OR(BA16='/Users/linamsilvina/Downloads/C:\Users\POLY\Documents\Gobernación de Cmarca\Gob Cundinamarca\2021\Mapa de riesgos\Riesgos actualizados por procesos\[RiesgosDEAG2021DDO2021DEFINITIVO (1).xlsx]Opciones Tratamiento'!#REF!,BA16='/Users/linamsilvina/Downloads/C:\Users\POLY\Documents\Gobernación de Cmarca\Gob Cundinamarca\2021\Mapa de riesgos\Riesgos actualizados por procesos\[RiesgosDEAG2021DDO2021DEFINITIVO (1).xlsx]Opciones Tratamiento'!#REF!,BA16='/Users/linamsilvina/Downloads/C:\Users\POLY\Documents\Gobernación de Cmarca\Gob Cundinamarca\2021\Mapa de riesgos\Riesgos actualizados por procesos\[RiesgosDEAG2021DDO2021DEFINITIVO (1).xlsx]Opciones Tratamiento'!#REF!),ISBLANK(BA16),ISTEXT(BA16))</xm:f>
          </x14:formula1>
          <xm:sqref>BC16:BD17</xm:sqref>
        </x14:dataValidation>
        <x14:dataValidation type="custom" allowBlank="1" showInputMessage="1" showErrorMessage="1" error="Recuerde que las acciones se generan bajo la medida de mitigar el riesgo" xr:uid="{00000000-0002-0000-0100-00003B000000}">
          <x14:formula1>
            <xm:f>IF(OR(BA16='/Users/linamsilvina/Downloads/C:\Users\POLY\Documents\Gobernación de Cmarca\Gob Cundinamarca\2021\Mapa de riesgos\Riesgos actualizados por procesos\[RiesgosDEAG2021DDO2021DEFINITIVO (1).xlsx]Opciones Tratamiento'!#REF!,BA16='/Users/linamsilvina/Downloads/C:\Users\POLY\Documents\Gobernación de Cmarca\Gob Cundinamarca\2021\Mapa de riesgos\Riesgos actualizados por procesos\[RiesgosDEAG2021DDO2021DEFINITIVO (1).xlsx]Opciones Tratamiento'!#REF!,BA16='/Users/linamsilvina/Downloads/C:\Users\POLY\Documents\Gobernación de Cmarca\Gob Cundinamarca\2021\Mapa de riesgos\Riesgos actualizados por procesos\[RiesgosDEAG2021DDO2021DEFINITIVO (1).xlsx]Opciones Tratamiento'!#REF!),ISBLANK(BA16),ISTEXT(BA16))</xm:f>
          </x14:formula1>
          <xm:sqref>BB16:BB17</xm:sqref>
        </x14:dataValidation>
        <x14:dataValidation type="custom" allowBlank="1" showInputMessage="1" showErrorMessage="1" error="Recuerde que las acciones se generan bajo la medida de mitigar el riesgo" xr:uid="{00000000-0002-0000-0100-00003C000000}">
          <x14:formula1>
            <xm:f>IF(OR(BA16='/Users/linamsilvina/Downloads/C:\Users\POLY\Documents\Gobernación de Cmarca\Gob Cundinamarca\2021\Mapa de riesgos\Riesgos actualizados por procesos\[RiesgosDEAG2021DDO2021DEFINITIVO (1).xlsx]Opciones Tratamiento'!#REF!,BA16='/Users/linamsilvina/Downloads/C:\Users\POLY\Documents\Gobernación de Cmarca\Gob Cundinamarca\2021\Mapa de riesgos\Riesgos actualizados por procesos\[RiesgosDEAG2021DDO2021DEFINITIVO (1).xlsx]Opciones Tratamiento'!#REF!,BA16='/Users/linamsilvina/Downloads/C:\Users\POLY\Documents\Gobernación de Cmarca\Gob Cundinamarca\2021\Mapa de riesgos\Riesgos actualizados por procesos\[RiesgosDEAG2021DDO2021DEFINITIVO (1).xlsx]Opciones Tratamiento'!#REF!),ISBLANK(BA16),ISTEXT(BA16))</xm:f>
          </x14:formula1>
          <xm:sqref>BF16:BF17</xm:sqref>
        </x14:dataValidation>
        <x14:dataValidation type="custom" allowBlank="1" showInputMessage="1" showErrorMessage="1" error="Recuerde que las acciones se generan bajo la medida de mitigar el riesgo" xr:uid="{00000000-0002-0000-0100-00003D000000}">
          <x14:formula1>
            <xm:f>IF(OR(BA16='/Users/linamsilvina/Downloads/C:\Users\POLY\Documents\Gobernación de Cmarca\Gob Cundinamarca\2021\Mapa de riesgos\Riesgos actualizados por procesos\[RiesgosDEAG2021DDO2021DEFINITIVO (1).xlsx]Opciones Tratamiento'!#REF!,BA16='/Users/linamsilvina/Downloads/C:\Users\POLY\Documents\Gobernación de Cmarca\Gob Cundinamarca\2021\Mapa de riesgos\Riesgos actualizados por procesos\[RiesgosDEAG2021DDO2021DEFINITIVO (1).xlsx]Opciones Tratamiento'!#REF!,BA16='/Users/linamsilvina/Downloads/C:\Users\POLY\Documents\Gobernación de Cmarca\Gob Cundinamarca\2021\Mapa de riesgos\Riesgos actualizados por procesos\[RiesgosDEAG2021DDO2021DEFINITIVO (1).xlsx]Opciones Tratamiento'!#REF!),ISBLANK(BA16),ISTEXT(BA16))</xm:f>
          </x14:formula1>
          <xm:sqref>BG16:BG17</xm:sqref>
        </x14:dataValidation>
        <x14:dataValidation type="custom" allowBlank="1" showInputMessage="1" showErrorMessage="1" error="Recuerde que las acciones se generan bajo la medida de mitigar el riesgo" xr:uid="{00000000-0002-0000-0100-00003E000000}">
          <x14:formula1>
            <xm:f>IF(OR(BA16='/Users/linamsilvina/Downloads/C:\Users\POLY\Documents\Gobernación de Cmarca\Gob Cundinamarca\2021\Mapa de riesgos\Riesgos actualizados por procesos\[RiesgosDEAG2021DDO2021DEFINITIVO (1).xlsx]Opciones Tratamiento'!#REF!,BA16='/Users/linamsilvina/Downloads/C:\Users\POLY\Documents\Gobernación de Cmarca\Gob Cundinamarca\2021\Mapa de riesgos\Riesgos actualizados por procesos\[RiesgosDEAG2021DDO2021DEFINITIVO (1).xlsx]Opciones Tratamiento'!#REF!,BA16='/Users/linamsilvina/Downloads/C:\Users\POLY\Documents\Gobernación de Cmarca\Gob Cundinamarca\2021\Mapa de riesgos\Riesgos actualizados por procesos\[RiesgosDEAG2021DDO2021DEFINITIVO (1).xlsx]Opciones Tratamiento'!#REF!),ISBLANK(BA16),ISTEXT(BA16))</xm:f>
          </x14:formula1>
          <xm:sqref>BH16:BH17</xm:sqref>
        </x14:dataValidation>
        <x14:dataValidation type="list" showInputMessage="1" showErrorMessage="1" xr:uid="{00000000-0002-0000-0100-00003F000000}">
          <x14:formula1>
            <xm:f>'/Users/linamsilvina/Downloads/C:\Users\farteaga\AppData\Local\Microsoft\Windows\Temporary Internet Files\Content.Outlook\N4DIRSN3\[Mapa de Riesgos de Corrupción 2021 (actualizado agosto 2021).xlsx]Opciones Tratamiento'!#REF!</xm:f>
          </x14:formula1>
          <xm:sqref>B16:B17</xm:sqref>
        </x14:dataValidation>
        <x14:dataValidation type="custom" allowBlank="1" showInputMessage="1" showErrorMessage="1" error="Recuerde que las acciones se generan bajo la medida de mitigar el riesgo" xr:uid="{00000000-0002-0000-0100-000040000000}">
          <x14:formula1>
            <xm:f>IF(OR(BA13='/Users/linamsilvina/Downloads/C:\Users\POLY\AppData\Local\Microsoft\Windows\INetCache\Content.MSO\[Copia de 1. Mapa de Riesgos de Corrupción Promoción del Transporte y la Movilidad.xlsx]Opciones Tratamiento'!#REF!,BA13='/Users/linamsilvina/Downloads/C:\Users\POLY\AppData\Local\Microsoft\Windows\INetCache\Content.MSO\[Copia de 1. Mapa de Riesgos de Corrupción Promoción del Transporte y la Movilidad.xlsx]Opciones Tratamiento'!#REF!,BA13='/Users/linamsilvina/Downloads/C:\Users\POLY\AppData\Local\Microsoft\Windows\INetCache\Content.MSO\[Copia de 1. Mapa de Riesgos de Corrupción Promoción del Transporte y la Movilidad.xlsx]Opciones Tratamiento'!#REF!),ISBLANK(BA13),ISTEXT(BA13))</xm:f>
          </x14:formula1>
          <xm:sqref>BG13:BG15</xm:sqref>
        </x14:dataValidation>
        <x14:dataValidation type="custom" allowBlank="1" showInputMessage="1" showErrorMessage="1" error="Recuerde que las acciones se generan bajo la medida de mitigar el riesgo" xr:uid="{00000000-0002-0000-0100-000041000000}">
          <x14:formula1>
            <xm:f>IF(OR(BA13='/Users/linamsilvina/Downloads/C:\Users\POLY\AppData\Local\Microsoft\Windows\INetCache\Content.MSO\[Copia de 1. Mapa de Riesgos de Corrupción Promoción del Transporte y la Movilidad.xlsx]Opciones Tratamiento'!#REF!,BA13='/Users/linamsilvina/Downloads/C:\Users\POLY\AppData\Local\Microsoft\Windows\INetCache\Content.MSO\[Copia de 1. Mapa de Riesgos de Corrupción Promoción del Transporte y la Movilidad.xlsx]Opciones Tratamiento'!#REF!,BA13='/Users/linamsilvina/Downloads/C:\Users\POLY\AppData\Local\Microsoft\Windows\INetCache\Content.MSO\[Copia de 1. Mapa de Riesgos de Corrupción Promoción del Transporte y la Movilidad.xlsx]Opciones Tratamiento'!#REF!),ISBLANK(BA13),ISTEXT(BA13))</xm:f>
          </x14:formula1>
          <xm:sqref>BF13:BF15</xm:sqref>
        </x14:dataValidation>
        <x14:dataValidation type="custom" allowBlank="1" showInputMessage="1" showErrorMessage="1" error="Recuerde que las acciones se generan bajo la medida de mitigar el riesgo" xr:uid="{00000000-0002-0000-0100-000042000000}">
          <x14:formula1>
            <xm:f>IF(OR(BA13='/Users/linamsilvina/Downloads/C:\Users\POLY\AppData\Local\Microsoft\Windows\INetCache\Content.MSO\[Copia de 1. Mapa de Riesgos de Corrupción Promoción del Transporte y la Movilidad.xlsx]Opciones Tratamiento'!#REF!,BA13='/Users/linamsilvina/Downloads/C:\Users\POLY\AppData\Local\Microsoft\Windows\INetCache\Content.MSO\[Copia de 1. Mapa de Riesgos de Corrupción Promoción del Transporte y la Movilidad.xlsx]Opciones Tratamiento'!#REF!,BA13='/Users/linamsilvina/Downloads/C:\Users\POLY\AppData\Local\Microsoft\Windows\INetCache\Content.MSO\[Copia de 1. Mapa de Riesgos de Corrupción Promoción del Transporte y la Movilidad.xlsx]Opciones Tratamiento'!#REF!),ISBLANK(BA13),ISTEXT(BA13))</xm:f>
          </x14:formula1>
          <xm:sqref>BB13:BB15</xm:sqref>
        </x14:dataValidation>
        <x14:dataValidation type="custom" allowBlank="1" showInputMessage="1" showErrorMessage="1" error="Recuerde que las acciones se generan bajo la medida de mitigar el riesgo" xr:uid="{00000000-0002-0000-0100-000043000000}">
          <x14:formula1>
            <xm:f>IF(OR(BA13='/Users/linamsilvina/Downloads/C:\Users\POLY\AppData\Local\Microsoft\Windows\INetCache\Content.MSO\[Copia de 1. Mapa de Riesgos de Corrupción Promoción del Transporte y la Movilidad.xlsx]Opciones Tratamiento'!#REF!,BA13='/Users/linamsilvina/Downloads/C:\Users\POLY\AppData\Local\Microsoft\Windows\INetCache\Content.MSO\[Copia de 1. Mapa de Riesgos de Corrupción Promoción del Transporte y la Movilidad.xlsx]Opciones Tratamiento'!#REF!,BA13='/Users/linamsilvina/Downloads/C:\Users\POLY\AppData\Local\Microsoft\Windows\INetCache\Content.MSO\[Copia de 1. Mapa de Riesgos de Corrupción Promoción del Transporte y la Movilidad.xlsx]Opciones Tratamiento'!#REF!),ISBLANK(BA13),ISTEXT(BA13))</xm:f>
          </x14:formula1>
          <xm:sqref>BC13:BD15</xm:sqref>
        </x14:dataValidation>
        <x14:dataValidation type="custom" allowBlank="1" showInputMessage="1" showErrorMessage="1" error="Recuerde que las acciones se generan bajo la medida de mitigar el riesgo" xr:uid="{00000000-0002-0000-0100-000044000000}">
          <x14:formula1>
            <xm:f>IF(OR(BB13='/Users/linamsilvina/Downloads/C:\Users\POLY\AppData\Local\Microsoft\Windows\INetCache\Content.MSO\[Copia de 1. Mapa de Riesgos de Corrupción Promoción del Transporte y la Movilidad.xlsx]Opciones Tratamiento'!#REF!,BB13='/Users/linamsilvina/Downloads/C:\Users\POLY\AppData\Local\Microsoft\Windows\INetCache\Content.MSO\[Copia de 1. Mapa de Riesgos de Corrupción Promoción del Transporte y la Movilidad.xlsx]Opciones Tratamiento'!#REF!,BB13='/Users/linamsilvina/Downloads/C:\Users\POLY\AppData\Local\Microsoft\Windows\INetCache\Content.MSO\[Copia de 1. Mapa de Riesgos de Corrupción Promoción del Transporte y la Movilidad.xlsx]Opciones Tratamiento'!#REF!),ISBLANK(BB13),ISTEXT(BB13))</xm:f>
          </x14:formula1>
          <xm:sqref>BE13:BE15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W654"/>
  <sheetViews>
    <sheetView topLeftCell="A287" zoomScale="91" zoomScaleNormal="91" workbookViewId="0">
      <selection activeCell="G290" sqref="G290"/>
    </sheetView>
  </sheetViews>
  <sheetFormatPr baseColWidth="10" defaultRowHeight="15"/>
  <cols>
    <col min="1" max="1" width="18.6640625" customWidth="1"/>
    <col min="2" max="2" width="33" customWidth="1"/>
    <col min="3" max="3" width="5.6640625" customWidth="1"/>
    <col min="4" max="4" width="15.83203125" customWidth="1"/>
    <col min="5" max="5" width="16.6640625" customWidth="1"/>
    <col min="6" max="6" width="18.33203125" customWidth="1"/>
    <col min="7" max="7" width="28" style="78" customWidth="1"/>
    <col min="8" max="8" width="37.1640625" customWidth="1"/>
    <col min="9" max="9" width="18" customWidth="1"/>
    <col min="10" max="10" width="2.33203125" customWidth="1"/>
    <col min="11" max="11" width="15.6640625" customWidth="1"/>
    <col min="12" max="12" width="13.83203125" customWidth="1"/>
    <col min="13" max="13" width="20.6640625" customWidth="1"/>
    <col min="14" max="14" width="20.1640625" customWidth="1"/>
    <col min="15" max="15" width="24.83203125" customWidth="1"/>
    <col min="16" max="16" width="29" hidden="1" customWidth="1"/>
    <col min="17" max="17" width="37.6640625" bestFit="1" customWidth="1"/>
    <col min="242" max="242" width="27.1640625" customWidth="1"/>
    <col min="243" max="243" width="5.5" bestFit="1" customWidth="1"/>
    <col min="244" max="244" width="27.1640625" customWidth="1"/>
    <col min="245" max="245" width="12.33203125" customWidth="1"/>
    <col min="246" max="246" width="7.1640625" customWidth="1"/>
    <col min="247" max="247" width="16.6640625" customWidth="1"/>
    <col min="248" max="248" width="12.83203125" customWidth="1"/>
    <col min="249" max="249" width="39.1640625" customWidth="1"/>
    <col min="250" max="250" width="37.1640625" customWidth="1"/>
    <col min="251" max="251" width="30.5" customWidth="1"/>
    <col min="252" max="252" width="24.5" customWidth="1"/>
    <col min="253" max="253" width="9.6640625" customWidth="1"/>
    <col min="254" max="254" width="13.83203125" customWidth="1"/>
    <col min="255" max="255" width="20.6640625" customWidth="1"/>
    <col min="256" max="256" width="20.1640625" customWidth="1"/>
    <col min="257" max="258" width="29" customWidth="1"/>
    <col min="259" max="259" width="22.6640625" customWidth="1"/>
    <col min="260" max="260" width="23.1640625" customWidth="1"/>
    <col min="261" max="261" width="32.1640625" customWidth="1"/>
    <col min="262" max="262" width="20.33203125" customWidth="1"/>
    <col min="263" max="263" width="15.33203125" customWidth="1"/>
    <col min="264" max="264" width="24.83203125" customWidth="1"/>
    <col min="498" max="498" width="27.1640625" customWidth="1"/>
    <col min="499" max="499" width="5.5" bestFit="1" customWidth="1"/>
    <col min="500" max="500" width="27.1640625" customWidth="1"/>
    <col min="501" max="501" width="12.33203125" customWidth="1"/>
    <col min="502" max="502" width="7.1640625" customWidth="1"/>
    <col min="503" max="503" width="16.6640625" customWidth="1"/>
    <col min="504" max="504" width="12.83203125" customWidth="1"/>
    <col min="505" max="505" width="39.1640625" customWidth="1"/>
    <col min="506" max="506" width="37.1640625" customWidth="1"/>
    <col min="507" max="507" width="30.5" customWidth="1"/>
    <col min="508" max="508" width="24.5" customWidth="1"/>
    <col min="509" max="509" width="9.6640625" customWidth="1"/>
    <col min="510" max="510" width="13.83203125" customWidth="1"/>
    <col min="511" max="511" width="20.6640625" customWidth="1"/>
    <col min="512" max="512" width="20.1640625" customWidth="1"/>
    <col min="513" max="514" width="29" customWidth="1"/>
    <col min="515" max="515" width="22.6640625" customWidth="1"/>
    <col min="516" max="516" width="23.1640625" customWidth="1"/>
    <col min="517" max="517" width="32.1640625" customWidth="1"/>
    <col min="518" max="518" width="20.33203125" customWidth="1"/>
    <col min="519" max="519" width="15.33203125" customWidth="1"/>
    <col min="520" max="520" width="24.83203125" customWidth="1"/>
    <col min="754" max="754" width="27.1640625" customWidth="1"/>
    <col min="755" max="755" width="5.5" bestFit="1" customWidth="1"/>
    <col min="756" max="756" width="27.1640625" customWidth="1"/>
    <col min="757" max="757" width="12.33203125" customWidth="1"/>
    <col min="758" max="758" width="7.1640625" customWidth="1"/>
    <col min="759" max="759" width="16.6640625" customWidth="1"/>
    <col min="760" max="760" width="12.83203125" customWidth="1"/>
    <col min="761" max="761" width="39.1640625" customWidth="1"/>
    <col min="762" max="762" width="37.1640625" customWidth="1"/>
    <col min="763" max="763" width="30.5" customWidth="1"/>
    <col min="764" max="764" width="24.5" customWidth="1"/>
    <col min="765" max="765" width="9.6640625" customWidth="1"/>
    <col min="766" max="766" width="13.83203125" customWidth="1"/>
    <col min="767" max="767" width="20.6640625" customWidth="1"/>
    <col min="768" max="768" width="20.1640625" customWidth="1"/>
    <col min="769" max="770" width="29" customWidth="1"/>
    <col min="771" max="771" width="22.6640625" customWidth="1"/>
    <col min="772" max="772" width="23.1640625" customWidth="1"/>
    <col min="773" max="773" width="32.1640625" customWidth="1"/>
    <col min="774" max="774" width="20.33203125" customWidth="1"/>
    <col min="775" max="775" width="15.33203125" customWidth="1"/>
    <col min="776" max="776" width="24.83203125" customWidth="1"/>
    <col min="1010" max="1010" width="27.1640625" customWidth="1"/>
    <col min="1011" max="1011" width="5.5" bestFit="1" customWidth="1"/>
    <col min="1012" max="1012" width="27.1640625" customWidth="1"/>
    <col min="1013" max="1013" width="12.33203125" customWidth="1"/>
    <col min="1014" max="1014" width="7.1640625" customWidth="1"/>
    <col min="1015" max="1015" width="16.6640625" customWidth="1"/>
    <col min="1016" max="1016" width="12.83203125" customWidth="1"/>
    <col min="1017" max="1017" width="39.1640625" customWidth="1"/>
    <col min="1018" max="1018" width="37.1640625" customWidth="1"/>
    <col min="1019" max="1019" width="30.5" customWidth="1"/>
    <col min="1020" max="1020" width="24.5" customWidth="1"/>
    <col min="1021" max="1021" width="9.6640625" customWidth="1"/>
    <col min="1022" max="1022" width="13.83203125" customWidth="1"/>
    <col min="1023" max="1023" width="20.6640625" customWidth="1"/>
    <col min="1024" max="1024" width="20.1640625" customWidth="1"/>
    <col min="1025" max="1026" width="29" customWidth="1"/>
    <col min="1027" max="1027" width="22.6640625" customWidth="1"/>
    <col min="1028" max="1028" width="23.1640625" customWidth="1"/>
    <col min="1029" max="1029" width="32.1640625" customWidth="1"/>
    <col min="1030" max="1030" width="20.33203125" customWidth="1"/>
    <col min="1031" max="1031" width="15.33203125" customWidth="1"/>
    <col min="1032" max="1032" width="24.83203125" customWidth="1"/>
    <col min="1266" max="1266" width="27.1640625" customWidth="1"/>
    <col min="1267" max="1267" width="5.5" bestFit="1" customWidth="1"/>
    <col min="1268" max="1268" width="27.1640625" customWidth="1"/>
    <col min="1269" max="1269" width="12.33203125" customWidth="1"/>
    <col min="1270" max="1270" width="7.1640625" customWidth="1"/>
    <col min="1271" max="1271" width="16.6640625" customWidth="1"/>
    <col min="1272" max="1272" width="12.83203125" customWidth="1"/>
    <col min="1273" max="1273" width="39.1640625" customWidth="1"/>
    <col min="1274" max="1274" width="37.1640625" customWidth="1"/>
    <col min="1275" max="1275" width="30.5" customWidth="1"/>
    <col min="1276" max="1276" width="24.5" customWidth="1"/>
    <col min="1277" max="1277" width="9.6640625" customWidth="1"/>
    <col min="1278" max="1278" width="13.83203125" customWidth="1"/>
    <col min="1279" max="1279" width="20.6640625" customWidth="1"/>
    <col min="1280" max="1280" width="20.1640625" customWidth="1"/>
    <col min="1281" max="1282" width="29" customWidth="1"/>
    <col min="1283" max="1283" width="22.6640625" customWidth="1"/>
    <col min="1284" max="1284" width="23.1640625" customWidth="1"/>
    <col min="1285" max="1285" width="32.1640625" customWidth="1"/>
    <col min="1286" max="1286" width="20.33203125" customWidth="1"/>
    <col min="1287" max="1287" width="15.33203125" customWidth="1"/>
    <col min="1288" max="1288" width="24.83203125" customWidth="1"/>
    <col min="1522" max="1522" width="27.1640625" customWidth="1"/>
    <col min="1523" max="1523" width="5.5" bestFit="1" customWidth="1"/>
    <col min="1524" max="1524" width="27.1640625" customWidth="1"/>
    <col min="1525" max="1525" width="12.33203125" customWidth="1"/>
    <col min="1526" max="1526" width="7.1640625" customWidth="1"/>
    <col min="1527" max="1527" width="16.6640625" customWidth="1"/>
    <col min="1528" max="1528" width="12.83203125" customWidth="1"/>
    <col min="1529" max="1529" width="39.1640625" customWidth="1"/>
    <col min="1530" max="1530" width="37.1640625" customWidth="1"/>
    <col min="1531" max="1531" width="30.5" customWidth="1"/>
    <col min="1532" max="1532" width="24.5" customWidth="1"/>
    <col min="1533" max="1533" width="9.6640625" customWidth="1"/>
    <col min="1534" max="1534" width="13.83203125" customWidth="1"/>
    <col min="1535" max="1535" width="20.6640625" customWidth="1"/>
    <col min="1536" max="1536" width="20.1640625" customWidth="1"/>
    <col min="1537" max="1538" width="29" customWidth="1"/>
    <col min="1539" max="1539" width="22.6640625" customWidth="1"/>
    <col min="1540" max="1540" width="23.1640625" customWidth="1"/>
    <col min="1541" max="1541" width="32.1640625" customWidth="1"/>
    <col min="1542" max="1542" width="20.33203125" customWidth="1"/>
    <col min="1543" max="1543" width="15.33203125" customWidth="1"/>
    <col min="1544" max="1544" width="24.83203125" customWidth="1"/>
    <col min="1778" max="1778" width="27.1640625" customWidth="1"/>
    <col min="1779" max="1779" width="5.5" bestFit="1" customWidth="1"/>
    <col min="1780" max="1780" width="27.1640625" customWidth="1"/>
    <col min="1781" max="1781" width="12.33203125" customWidth="1"/>
    <col min="1782" max="1782" width="7.1640625" customWidth="1"/>
    <col min="1783" max="1783" width="16.6640625" customWidth="1"/>
    <col min="1784" max="1784" width="12.83203125" customWidth="1"/>
    <col min="1785" max="1785" width="39.1640625" customWidth="1"/>
    <col min="1786" max="1786" width="37.1640625" customWidth="1"/>
    <col min="1787" max="1787" width="30.5" customWidth="1"/>
    <col min="1788" max="1788" width="24.5" customWidth="1"/>
    <col min="1789" max="1789" width="9.6640625" customWidth="1"/>
    <col min="1790" max="1790" width="13.83203125" customWidth="1"/>
    <col min="1791" max="1791" width="20.6640625" customWidth="1"/>
    <col min="1792" max="1792" width="20.1640625" customWidth="1"/>
    <col min="1793" max="1794" width="29" customWidth="1"/>
    <col min="1795" max="1795" width="22.6640625" customWidth="1"/>
    <col min="1796" max="1796" width="23.1640625" customWidth="1"/>
    <col min="1797" max="1797" width="32.1640625" customWidth="1"/>
    <col min="1798" max="1798" width="20.33203125" customWidth="1"/>
    <col min="1799" max="1799" width="15.33203125" customWidth="1"/>
    <col min="1800" max="1800" width="24.83203125" customWidth="1"/>
    <col min="2034" max="2034" width="27.1640625" customWidth="1"/>
    <col min="2035" max="2035" width="5.5" bestFit="1" customWidth="1"/>
    <col min="2036" max="2036" width="27.1640625" customWidth="1"/>
    <col min="2037" max="2037" width="12.33203125" customWidth="1"/>
    <col min="2038" max="2038" width="7.1640625" customWidth="1"/>
    <col min="2039" max="2039" width="16.6640625" customWidth="1"/>
    <col min="2040" max="2040" width="12.83203125" customWidth="1"/>
    <col min="2041" max="2041" width="39.1640625" customWidth="1"/>
    <col min="2042" max="2042" width="37.1640625" customWidth="1"/>
    <col min="2043" max="2043" width="30.5" customWidth="1"/>
    <col min="2044" max="2044" width="24.5" customWidth="1"/>
    <col min="2045" max="2045" width="9.6640625" customWidth="1"/>
    <col min="2046" max="2046" width="13.83203125" customWidth="1"/>
    <col min="2047" max="2047" width="20.6640625" customWidth="1"/>
    <col min="2048" max="2048" width="20.1640625" customWidth="1"/>
    <col min="2049" max="2050" width="29" customWidth="1"/>
    <col min="2051" max="2051" width="22.6640625" customWidth="1"/>
    <col min="2052" max="2052" width="23.1640625" customWidth="1"/>
    <col min="2053" max="2053" width="32.1640625" customWidth="1"/>
    <col min="2054" max="2054" width="20.33203125" customWidth="1"/>
    <col min="2055" max="2055" width="15.33203125" customWidth="1"/>
    <col min="2056" max="2056" width="24.83203125" customWidth="1"/>
    <col min="2290" max="2290" width="27.1640625" customWidth="1"/>
    <col min="2291" max="2291" width="5.5" bestFit="1" customWidth="1"/>
    <col min="2292" max="2292" width="27.1640625" customWidth="1"/>
    <col min="2293" max="2293" width="12.33203125" customWidth="1"/>
    <col min="2294" max="2294" width="7.1640625" customWidth="1"/>
    <col min="2295" max="2295" width="16.6640625" customWidth="1"/>
    <col min="2296" max="2296" width="12.83203125" customWidth="1"/>
    <col min="2297" max="2297" width="39.1640625" customWidth="1"/>
    <col min="2298" max="2298" width="37.1640625" customWidth="1"/>
    <col min="2299" max="2299" width="30.5" customWidth="1"/>
    <col min="2300" max="2300" width="24.5" customWidth="1"/>
    <col min="2301" max="2301" width="9.6640625" customWidth="1"/>
    <col min="2302" max="2302" width="13.83203125" customWidth="1"/>
    <col min="2303" max="2303" width="20.6640625" customWidth="1"/>
    <col min="2304" max="2304" width="20.1640625" customWidth="1"/>
    <col min="2305" max="2306" width="29" customWidth="1"/>
    <col min="2307" max="2307" width="22.6640625" customWidth="1"/>
    <col min="2308" max="2308" width="23.1640625" customWidth="1"/>
    <col min="2309" max="2309" width="32.1640625" customWidth="1"/>
    <col min="2310" max="2310" width="20.33203125" customWidth="1"/>
    <col min="2311" max="2311" width="15.33203125" customWidth="1"/>
    <col min="2312" max="2312" width="24.83203125" customWidth="1"/>
    <col min="2546" max="2546" width="27.1640625" customWidth="1"/>
    <col min="2547" max="2547" width="5.5" bestFit="1" customWidth="1"/>
    <col min="2548" max="2548" width="27.1640625" customWidth="1"/>
    <col min="2549" max="2549" width="12.33203125" customWidth="1"/>
    <col min="2550" max="2550" width="7.1640625" customWidth="1"/>
    <col min="2551" max="2551" width="16.6640625" customWidth="1"/>
    <col min="2552" max="2552" width="12.83203125" customWidth="1"/>
    <col min="2553" max="2553" width="39.1640625" customWidth="1"/>
    <col min="2554" max="2554" width="37.1640625" customWidth="1"/>
    <col min="2555" max="2555" width="30.5" customWidth="1"/>
    <col min="2556" max="2556" width="24.5" customWidth="1"/>
    <col min="2557" max="2557" width="9.6640625" customWidth="1"/>
    <col min="2558" max="2558" width="13.83203125" customWidth="1"/>
    <col min="2559" max="2559" width="20.6640625" customWidth="1"/>
    <col min="2560" max="2560" width="20.1640625" customWidth="1"/>
    <col min="2561" max="2562" width="29" customWidth="1"/>
    <col min="2563" max="2563" width="22.6640625" customWidth="1"/>
    <col min="2564" max="2564" width="23.1640625" customWidth="1"/>
    <col min="2565" max="2565" width="32.1640625" customWidth="1"/>
    <col min="2566" max="2566" width="20.33203125" customWidth="1"/>
    <col min="2567" max="2567" width="15.33203125" customWidth="1"/>
    <col min="2568" max="2568" width="24.83203125" customWidth="1"/>
    <col min="2802" max="2802" width="27.1640625" customWidth="1"/>
    <col min="2803" max="2803" width="5.5" bestFit="1" customWidth="1"/>
    <col min="2804" max="2804" width="27.1640625" customWidth="1"/>
    <col min="2805" max="2805" width="12.33203125" customWidth="1"/>
    <col min="2806" max="2806" width="7.1640625" customWidth="1"/>
    <col min="2807" max="2807" width="16.6640625" customWidth="1"/>
    <col min="2808" max="2808" width="12.83203125" customWidth="1"/>
    <col min="2809" max="2809" width="39.1640625" customWidth="1"/>
    <col min="2810" max="2810" width="37.1640625" customWidth="1"/>
    <col min="2811" max="2811" width="30.5" customWidth="1"/>
    <col min="2812" max="2812" width="24.5" customWidth="1"/>
    <col min="2813" max="2813" width="9.6640625" customWidth="1"/>
    <col min="2814" max="2814" width="13.83203125" customWidth="1"/>
    <col min="2815" max="2815" width="20.6640625" customWidth="1"/>
    <col min="2816" max="2816" width="20.1640625" customWidth="1"/>
    <col min="2817" max="2818" width="29" customWidth="1"/>
    <col min="2819" max="2819" width="22.6640625" customWidth="1"/>
    <col min="2820" max="2820" width="23.1640625" customWidth="1"/>
    <col min="2821" max="2821" width="32.1640625" customWidth="1"/>
    <col min="2822" max="2822" width="20.33203125" customWidth="1"/>
    <col min="2823" max="2823" width="15.33203125" customWidth="1"/>
    <col min="2824" max="2824" width="24.83203125" customWidth="1"/>
    <col min="3058" max="3058" width="27.1640625" customWidth="1"/>
    <col min="3059" max="3059" width="5.5" bestFit="1" customWidth="1"/>
    <col min="3060" max="3060" width="27.1640625" customWidth="1"/>
    <col min="3061" max="3061" width="12.33203125" customWidth="1"/>
    <col min="3062" max="3062" width="7.1640625" customWidth="1"/>
    <col min="3063" max="3063" width="16.6640625" customWidth="1"/>
    <col min="3064" max="3064" width="12.83203125" customWidth="1"/>
    <col min="3065" max="3065" width="39.1640625" customWidth="1"/>
    <col min="3066" max="3066" width="37.1640625" customWidth="1"/>
    <col min="3067" max="3067" width="30.5" customWidth="1"/>
    <col min="3068" max="3068" width="24.5" customWidth="1"/>
    <col min="3069" max="3069" width="9.6640625" customWidth="1"/>
    <col min="3070" max="3070" width="13.83203125" customWidth="1"/>
    <col min="3071" max="3071" width="20.6640625" customWidth="1"/>
    <col min="3072" max="3072" width="20.1640625" customWidth="1"/>
    <col min="3073" max="3074" width="29" customWidth="1"/>
    <col min="3075" max="3075" width="22.6640625" customWidth="1"/>
    <col min="3076" max="3076" width="23.1640625" customWidth="1"/>
    <col min="3077" max="3077" width="32.1640625" customWidth="1"/>
    <col min="3078" max="3078" width="20.33203125" customWidth="1"/>
    <col min="3079" max="3079" width="15.33203125" customWidth="1"/>
    <col min="3080" max="3080" width="24.83203125" customWidth="1"/>
    <col min="3314" max="3314" width="27.1640625" customWidth="1"/>
    <col min="3315" max="3315" width="5.5" bestFit="1" customWidth="1"/>
    <col min="3316" max="3316" width="27.1640625" customWidth="1"/>
    <col min="3317" max="3317" width="12.33203125" customWidth="1"/>
    <col min="3318" max="3318" width="7.1640625" customWidth="1"/>
    <col min="3319" max="3319" width="16.6640625" customWidth="1"/>
    <col min="3320" max="3320" width="12.83203125" customWidth="1"/>
    <col min="3321" max="3321" width="39.1640625" customWidth="1"/>
    <col min="3322" max="3322" width="37.1640625" customWidth="1"/>
    <col min="3323" max="3323" width="30.5" customWidth="1"/>
    <col min="3324" max="3324" width="24.5" customWidth="1"/>
    <col min="3325" max="3325" width="9.6640625" customWidth="1"/>
    <col min="3326" max="3326" width="13.83203125" customWidth="1"/>
    <col min="3327" max="3327" width="20.6640625" customWidth="1"/>
    <col min="3328" max="3328" width="20.1640625" customWidth="1"/>
    <col min="3329" max="3330" width="29" customWidth="1"/>
    <col min="3331" max="3331" width="22.6640625" customWidth="1"/>
    <col min="3332" max="3332" width="23.1640625" customWidth="1"/>
    <col min="3333" max="3333" width="32.1640625" customWidth="1"/>
    <col min="3334" max="3334" width="20.33203125" customWidth="1"/>
    <col min="3335" max="3335" width="15.33203125" customWidth="1"/>
    <col min="3336" max="3336" width="24.83203125" customWidth="1"/>
    <col min="3570" max="3570" width="27.1640625" customWidth="1"/>
    <col min="3571" max="3571" width="5.5" bestFit="1" customWidth="1"/>
    <col min="3572" max="3572" width="27.1640625" customWidth="1"/>
    <col min="3573" max="3573" width="12.33203125" customWidth="1"/>
    <col min="3574" max="3574" width="7.1640625" customWidth="1"/>
    <col min="3575" max="3575" width="16.6640625" customWidth="1"/>
    <col min="3576" max="3576" width="12.83203125" customWidth="1"/>
    <col min="3577" max="3577" width="39.1640625" customWidth="1"/>
    <col min="3578" max="3578" width="37.1640625" customWidth="1"/>
    <col min="3579" max="3579" width="30.5" customWidth="1"/>
    <col min="3580" max="3580" width="24.5" customWidth="1"/>
    <col min="3581" max="3581" width="9.6640625" customWidth="1"/>
    <col min="3582" max="3582" width="13.83203125" customWidth="1"/>
    <col min="3583" max="3583" width="20.6640625" customWidth="1"/>
    <col min="3584" max="3584" width="20.1640625" customWidth="1"/>
    <col min="3585" max="3586" width="29" customWidth="1"/>
    <col min="3587" max="3587" width="22.6640625" customWidth="1"/>
    <col min="3588" max="3588" width="23.1640625" customWidth="1"/>
    <col min="3589" max="3589" width="32.1640625" customWidth="1"/>
    <col min="3590" max="3590" width="20.33203125" customWidth="1"/>
    <col min="3591" max="3591" width="15.33203125" customWidth="1"/>
    <col min="3592" max="3592" width="24.83203125" customWidth="1"/>
    <col min="3826" max="3826" width="27.1640625" customWidth="1"/>
    <col min="3827" max="3827" width="5.5" bestFit="1" customWidth="1"/>
    <col min="3828" max="3828" width="27.1640625" customWidth="1"/>
    <col min="3829" max="3829" width="12.33203125" customWidth="1"/>
    <col min="3830" max="3830" width="7.1640625" customWidth="1"/>
    <col min="3831" max="3831" width="16.6640625" customWidth="1"/>
    <col min="3832" max="3832" width="12.83203125" customWidth="1"/>
    <col min="3833" max="3833" width="39.1640625" customWidth="1"/>
    <col min="3834" max="3834" width="37.1640625" customWidth="1"/>
    <col min="3835" max="3835" width="30.5" customWidth="1"/>
    <col min="3836" max="3836" width="24.5" customWidth="1"/>
    <col min="3837" max="3837" width="9.6640625" customWidth="1"/>
    <col min="3838" max="3838" width="13.83203125" customWidth="1"/>
    <col min="3839" max="3839" width="20.6640625" customWidth="1"/>
    <col min="3840" max="3840" width="20.1640625" customWidth="1"/>
    <col min="3841" max="3842" width="29" customWidth="1"/>
    <col min="3843" max="3843" width="22.6640625" customWidth="1"/>
    <col min="3844" max="3844" width="23.1640625" customWidth="1"/>
    <col min="3845" max="3845" width="32.1640625" customWidth="1"/>
    <col min="3846" max="3846" width="20.33203125" customWidth="1"/>
    <col min="3847" max="3847" width="15.33203125" customWidth="1"/>
    <col min="3848" max="3848" width="24.83203125" customWidth="1"/>
    <col min="4082" max="4082" width="27.1640625" customWidth="1"/>
    <col min="4083" max="4083" width="5.5" bestFit="1" customWidth="1"/>
    <col min="4084" max="4084" width="27.1640625" customWidth="1"/>
    <col min="4085" max="4085" width="12.33203125" customWidth="1"/>
    <col min="4086" max="4086" width="7.1640625" customWidth="1"/>
    <col min="4087" max="4087" width="16.6640625" customWidth="1"/>
    <col min="4088" max="4088" width="12.83203125" customWidth="1"/>
    <col min="4089" max="4089" width="39.1640625" customWidth="1"/>
    <col min="4090" max="4090" width="37.1640625" customWidth="1"/>
    <col min="4091" max="4091" width="30.5" customWidth="1"/>
    <col min="4092" max="4092" width="24.5" customWidth="1"/>
    <col min="4093" max="4093" width="9.6640625" customWidth="1"/>
    <col min="4094" max="4094" width="13.83203125" customWidth="1"/>
    <col min="4095" max="4095" width="20.6640625" customWidth="1"/>
    <col min="4096" max="4096" width="20.1640625" customWidth="1"/>
    <col min="4097" max="4098" width="29" customWidth="1"/>
    <col min="4099" max="4099" width="22.6640625" customWidth="1"/>
    <col min="4100" max="4100" width="23.1640625" customWidth="1"/>
    <col min="4101" max="4101" width="32.1640625" customWidth="1"/>
    <col min="4102" max="4102" width="20.33203125" customWidth="1"/>
    <col min="4103" max="4103" width="15.33203125" customWidth="1"/>
    <col min="4104" max="4104" width="24.83203125" customWidth="1"/>
    <col min="4338" max="4338" width="27.1640625" customWidth="1"/>
    <col min="4339" max="4339" width="5.5" bestFit="1" customWidth="1"/>
    <col min="4340" max="4340" width="27.1640625" customWidth="1"/>
    <col min="4341" max="4341" width="12.33203125" customWidth="1"/>
    <col min="4342" max="4342" width="7.1640625" customWidth="1"/>
    <col min="4343" max="4343" width="16.6640625" customWidth="1"/>
    <col min="4344" max="4344" width="12.83203125" customWidth="1"/>
    <col min="4345" max="4345" width="39.1640625" customWidth="1"/>
    <col min="4346" max="4346" width="37.1640625" customWidth="1"/>
    <col min="4347" max="4347" width="30.5" customWidth="1"/>
    <col min="4348" max="4348" width="24.5" customWidth="1"/>
    <col min="4349" max="4349" width="9.6640625" customWidth="1"/>
    <col min="4350" max="4350" width="13.83203125" customWidth="1"/>
    <col min="4351" max="4351" width="20.6640625" customWidth="1"/>
    <col min="4352" max="4352" width="20.1640625" customWidth="1"/>
    <col min="4353" max="4354" width="29" customWidth="1"/>
    <col min="4355" max="4355" width="22.6640625" customWidth="1"/>
    <col min="4356" max="4356" width="23.1640625" customWidth="1"/>
    <col min="4357" max="4357" width="32.1640625" customWidth="1"/>
    <col min="4358" max="4358" width="20.33203125" customWidth="1"/>
    <col min="4359" max="4359" width="15.33203125" customWidth="1"/>
    <col min="4360" max="4360" width="24.83203125" customWidth="1"/>
    <col min="4594" max="4594" width="27.1640625" customWidth="1"/>
    <col min="4595" max="4595" width="5.5" bestFit="1" customWidth="1"/>
    <col min="4596" max="4596" width="27.1640625" customWidth="1"/>
    <col min="4597" max="4597" width="12.33203125" customWidth="1"/>
    <col min="4598" max="4598" width="7.1640625" customWidth="1"/>
    <col min="4599" max="4599" width="16.6640625" customWidth="1"/>
    <col min="4600" max="4600" width="12.83203125" customWidth="1"/>
    <col min="4601" max="4601" width="39.1640625" customWidth="1"/>
    <col min="4602" max="4602" width="37.1640625" customWidth="1"/>
    <col min="4603" max="4603" width="30.5" customWidth="1"/>
    <col min="4604" max="4604" width="24.5" customWidth="1"/>
    <col min="4605" max="4605" width="9.6640625" customWidth="1"/>
    <col min="4606" max="4606" width="13.83203125" customWidth="1"/>
    <col min="4607" max="4607" width="20.6640625" customWidth="1"/>
    <col min="4608" max="4608" width="20.1640625" customWidth="1"/>
    <col min="4609" max="4610" width="29" customWidth="1"/>
    <col min="4611" max="4611" width="22.6640625" customWidth="1"/>
    <col min="4612" max="4612" width="23.1640625" customWidth="1"/>
    <col min="4613" max="4613" width="32.1640625" customWidth="1"/>
    <col min="4614" max="4614" width="20.33203125" customWidth="1"/>
    <col min="4615" max="4615" width="15.33203125" customWidth="1"/>
    <col min="4616" max="4616" width="24.83203125" customWidth="1"/>
    <col min="4850" max="4850" width="27.1640625" customWidth="1"/>
    <col min="4851" max="4851" width="5.5" bestFit="1" customWidth="1"/>
    <col min="4852" max="4852" width="27.1640625" customWidth="1"/>
    <col min="4853" max="4853" width="12.33203125" customWidth="1"/>
    <col min="4854" max="4854" width="7.1640625" customWidth="1"/>
    <col min="4855" max="4855" width="16.6640625" customWidth="1"/>
    <col min="4856" max="4856" width="12.83203125" customWidth="1"/>
    <col min="4857" max="4857" width="39.1640625" customWidth="1"/>
    <col min="4858" max="4858" width="37.1640625" customWidth="1"/>
    <col min="4859" max="4859" width="30.5" customWidth="1"/>
    <col min="4860" max="4860" width="24.5" customWidth="1"/>
    <col min="4861" max="4861" width="9.6640625" customWidth="1"/>
    <col min="4862" max="4862" width="13.83203125" customWidth="1"/>
    <col min="4863" max="4863" width="20.6640625" customWidth="1"/>
    <col min="4864" max="4864" width="20.1640625" customWidth="1"/>
    <col min="4865" max="4866" width="29" customWidth="1"/>
    <col min="4867" max="4867" width="22.6640625" customWidth="1"/>
    <col min="4868" max="4868" width="23.1640625" customWidth="1"/>
    <col min="4869" max="4869" width="32.1640625" customWidth="1"/>
    <col min="4870" max="4870" width="20.33203125" customWidth="1"/>
    <col min="4871" max="4871" width="15.33203125" customWidth="1"/>
    <col min="4872" max="4872" width="24.83203125" customWidth="1"/>
    <col min="5106" max="5106" width="27.1640625" customWidth="1"/>
    <col min="5107" max="5107" width="5.5" bestFit="1" customWidth="1"/>
    <col min="5108" max="5108" width="27.1640625" customWidth="1"/>
    <col min="5109" max="5109" width="12.33203125" customWidth="1"/>
    <col min="5110" max="5110" width="7.1640625" customWidth="1"/>
    <col min="5111" max="5111" width="16.6640625" customWidth="1"/>
    <col min="5112" max="5112" width="12.83203125" customWidth="1"/>
    <col min="5113" max="5113" width="39.1640625" customWidth="1"/>
    <col min="5114" max="5114" width="37.1640625" customWidth="1"/>
    <col min="5115" max="5115" width="30.5" customWidth="1"/>
    <col min="5116" max="5116" width="24.5" customWidth="1"/>
    <col min="5117" max="5117" width="9.6640625" customWidth="1"/>
    <col min="5118" max="5118" width="13.83203125" customWidth="1"/>
    <col min="5119" max="5119" width="20.6640625" customWidth="1"/>
    <col min="5120" max="5120" width="20.1640625" customWidth="1"/>
    <col min="5121" max="5122" width="29" customWidth="1"/>
    <col min="5123" max="5123" width="22.6640625" customWidth="1"/>
    <col min="5124" max="5124" width="23.1640625" customWidth="1"/>
    <col min="5125" max="5125" width="32.1640625" customWidth="1"/>
    <col min="5126" max="5126" width="20.33203125" customWidth="1"/>
    <col min="5127" max="5127" width="15.33203125" customWidth="1"/>
    <col min="5128" max="5128" width="24.83203125" customWidth="1"/>
    <col min="5362" max="5362" width="27.1640625" customWidth="1"/>
    <col min="5363" max="5363" width="5.5" bestFit="1" customWidth="1"/>
    <col min="5364" max="5364" width="27.1640625" customWidth="1"/>
    <col min="5365" max="5365" width="12.33203125" customWidth="1"/>
    <col min="5366" max="5366" width="7.1640625" customWidth="1"/>
    <col min="5367" max="5367" width="16.6640625" customWidth="1"/>
    <col min="5368" max="5368" width="12.83203125" customWidth="1"/>
    <col min="5369" max="5369" width="39.1640625" customWidth="1"/>
    <col min="5370" max="5370" width="37.1640625" customWidth="1"/>
    <col min="5371" max="5371" width="30.5" customWidth="1"/>
    <col min="5372" max="5372" width="24.5" customWidth="1"/>
    <col min="5373" max="5373" width="9.6640625" customWidth="1"/>
    <col min="5374" max="5374" width="13.83203125" customWidth="1"/>
    <col min="5375" max="5375" width="20.6640625" customWidth="1"/>
    <col min="5376" max="5376" width="20.1640625" customWidth="1"/>
    <col min="5377" max="5378" width="29" customWidth="1"/>
    <col min="5379" max="5379" width="22.6640625" customWidth="1"/>
    <col min="5380" max="5380" width="23.1640625" customWidth="1"/>
    <col min="5381" max="5381" width="32.1640625" customWidth="1"/>
    <col min="5382" max="5382" width="20.33203125" customWidth="1"/>
    <col min="5383" max="5383" width="15.33203125" customWidth="1"/>
    <col min="5384" max="5384" width="24.83203125" customWidth="1"/>
    <col min="5618" max="5618" width="27.1640625" customWidth="1"/>
    <col min="5619" max="5619" width="5.5" bestFit="1" customWidth="1"/>
    <col min="5620" max="5620" width="27.1640625" customWidth="1"/>
    <col min="5621" max="5621" width="12.33203125" customWidth="1"/>
    <col min="5622" max="5622" width="7.1640625" customWidth="1"/>
    <col min="5623" max="5623" width="16.6640625" customWidth="1"/>
    <col min="5624" max="5624" width="12.83203125" customWidth="1"/>
    <col min="5625" max="5625" width="39.1640625" customWidth="1"/>
    <col min="5626" max="5626" width="37.1640625" customWidth="1"/>
    <col min="5627" max="5627" width="30.5" customWidth="1"/>
    <col min="5628" max="5628" width="24.5" customWidth="1"/>
    <col min="5629" max="5629" width="9.6640625" customWidth="1"/>
    <col min="5630" max="5630" width="13.83203125" customWidth="1"/>
    <col min="5631" max="5631" width="20.6640625" customWidth="1"/>
    <col min="5632" max="5632" width="20.1640625" customWidth="1"/>
    <col min="5633" max="5634" width="29" customWidth="1"/>
    <col min="5635" max="5635" width="22.6640625" customWidth="1"/>
    <col min="5636" max="5636" width="23.1640625" customWidth="1"/>
    <col min="5637" max="5637" width="32.1640625" customWidth="1"/>
    <col min="5638" max="5638" width="20.33203125" customWidth="1"/>
    <col min="5639" max="5639" width="15.33203125" customWidth="1"/>
    <col min="5640" max="5640" width="24.83203125" customWidth="1"/>
    <col min="5874" max="5874" width="27.1640625" customWidth="1"/>
    <col min="5875" max="5875" width="5.5" bestFit="1" customWidth="1"/>
    <col min="5876" max="5876" width="27.1640625" customWidth="1"/>
    <col min="5877" max="5877" width="12.33203125" customWidth="1"/>
    <col min="5878" max="5878" width="7.1640625" customWidth="1"/>
    <col min="5879" max="5879" width="16.6640625" customWidth="1"/>
    <col min="5880" max="5880" width="12.83203125" customWidth="1"/>
    <col min="5881" max="5881" width="39.1640625" customWidth="1"/>
    <col min="5882" max="5882" width="37.1640625" customWidth="1"/>
    <col min="5883" max="5883" width="30.5" customWidth="1"/>
    <col min="5884" max="5884" width="24.5" customWidth="1"/>
    <col min="5885" max="5885" width="9.6640625" customWidth="1"/>
    <col min="5886" max="5886" width="13.83203125" customWidth="1"/>
    <col min="5887" max="5887" width="20.6640625" customWidth="1"/>
    <col min="5888" max="5888" width="20.1640625" customWidth="1"/>
    <col min="5889" max="5890" width="29" customWidth="1"/>
    <col min="5891" max="5891" width="22.6640625" customWidth="1"/>
    <col min="5892" max="5892" width="23.1640625" customWidth="1"/>
    <col min="5893" max="5893" width="32.1640625" customWidth="1"/>
    <col min="5894" max="5894" width="20.33203125" customWidth="1"/>
    <col min="5895" max="5895" width="15.33203125" customWidth="1"/>
    <col min="5896" max="5896" width="24.83203125" customWidth="1"/>
    <col min="6130" max="6130" width="27.1640625" customWidth="1"/>
    <col min="6131" max="6131" width="5.5" bestFit="1" customWidth="1"/>
    <col min="6132" max="6132" width="27.1640625" customWidth="1"/>
    <col min="6133" max="6133" width="12.33203125" customWidth="1"/>
    <col min="6134" max="6134" width="7.1640625" customWidth="1"/>
    <col min="6135" max="6135" width="16.6640625" customWidth="1"/>
    <col min="6136" max="6136" width="12.83203125" customWidth="1"/>
    <col min="6137" max="6137" width="39.1640625" customWidth="1"/>
    <col min="6138" max="6138" width="37.1640625" customWidth="1"/>
    <col min="6139" max="6139" width="30.5" customWidth="1"/>
    <col min="6140" max="6140" width="24.5" customWidth="1"/>
    <col min="6141" max="6141" width="9.6640625" customWidth="1"/>
    <col min="6142" max="6142" width="13.83203125" customWidth="1"/>
    <col min="6143" max="6143" width="20.6640625" customWidth="1"/>
    <col min="6144" max="6144" width="20.1640625" customWidth="1"/>
    <col min="6145" max="6146" width="29" customWidth="1"/>
    <col min="6147" max="6147" width="22.6640625" customWidth="1"/>
    <col min="6148" max="6148" width="23.1640625" customWidth="1"/>
    <col min="6149" max="6149" width="32.1640625" customWidth="1"/>
    <col min="6150" max="6150" width="20.33203125" customWidth="1"/>
    <col min="6151" max="6151" width="15.33203125" customWidth="1"/>
    <col min="6152" max="6152" width="24.83203125" customWidth="1"/>
    <col min="6386" max="6386" width="27.1640625" customWidth="1"/>
    <col min="6387" max="6387" width="5.5" bestFit="1" customWidth="1"/>
    <col min="6388" max="6388" width="27.1640625" customWidth="1"/>
    <col min="6389" max="6389" width="12.33203125" customWidth="1"/>
    <col min="6390" max="6390" width="7.1640625" customWidth="1"/>
    <col min="6391" max="6391" width="16.6640625" customWidth="1"/>
    <col min="6392" max="6392" width="12.83203125" customWidth="1"/>
    <col min="6393" max="6393" width="39.1640625" customWidth="1"/>
    <col min="6394" max="6394" width="37.1640625" customWidth="1"/>
    <col min="6395" max="6395" width="30.5" customWidth="1"/>
    <col min="6396" max="6396" width="24.5" customWidth="1"/>
    <col min="6397" max="6397" width="9.6640625" customWidth="1"/>
    <col min="6398" max="6398" width="13.83203125" customWidth="1"/>
    <col min="6399" max="6399" width="20.6640625" customWidth="1"/>
    <col min="6400" max="6400" width="20.1640625" customWidth="1"/>
    <col min="6401" max="6402" width="29" customWidth="1"/>
    <col min="6403" max="6403" width="22.6640625" customWidth="1"/>
    <col min="6404" max="6404" width="23.1640625" customWidth="1"/>
    <col min="6405" max="6405" width="32.1640625" customWidth="1"/>
    <col min="6406" max="6406" width="20.33203125" customWidth="1"/>
    <col min="6407" max="6407" width="15.33203125" customWidth="1"/>
    <col min="6408" max="6408" width="24.83203125" customWidth="1"/>
    <col min="6642" max="6642" width="27.1640625" customWidth="1"/>
    <col min="6643" max="6643" width="5.5" bestFit="1" customWidth="1"/>
    <col min="6644" max="6644" width="27.1640625" customWidth="1"/>
    <col min="6645" max="6645" width="12.33203125" customWidth="1"/>
    <col min="6646" max="6646" width="7.1640625" customWidth="1"/>
    <col min="6647" max="6647" width="16.6640625" customWidth="1"/>
    <col min="6648" max="6648" width="12.83203125" customWidth="1"/>
    <col min="6649" max="6649" width="39.1640625" customWidth="1"/>
    <col min="6650" max="6650" width="37.1640625" customWidth="1"/>
    <col min="6651" max="6651" width="30.5" customWidth="1"/>
    <col min="6652" max="6652" width="24.5" customWidth="1"/>
    <col min="6653" max="6653" width="9.6640625" customWidth="1"/>
    <col min="6654" max="6654" width="13.83203125" customWidth="1"/>
    <col min="6655" max="6655" width="20.6640625" customWidth="1"/>
    <col min="6656" max="6656" width="20.1640625" customWidth="1"/>
    <col min="6657" max="6658" width="29" customWidth="1"/>
    <col min="6659" max="6659" width="22.6640625" customWidth="1"/>
    <col min="6660" max="6660" width="23.1640625" customWidth="1"/>
    <col min="6661" max="6661" width="32.1640625" customWidth="1"/>
    <col min="6662" max="6662" width="20.33203125" customWidth="1"/>
    <col min="6663" max="6663" width="15.33203125" customWidth="1"/>
    <col min="6664" max="6664" width="24.83203125" customWidth="1"/>
    <col min="6898" max="6898" width="27.1640625" customWidth="1"/>
    <col min="6899" max="6899" width="5.5" bestFit="1" customWidth="1"/>
    <col min="6900" max="6900" width="27.1640625" customWidth="1"/>
    <col min="6901" max="6901" width="12.33203125" customWidth="1"/>
    <col min="6902" max="6902" width="7.1640625" customWidth="1"/>
    <col min="6903" max="6903" width="16.6640625" customWidth="1"/>
    <col min="6904" max="6904" width="12.83203125" customWidth="1"/>
    <col min="6905" max="6905" width="39.1640625" customWidth="1"/>
    <col min="6906" max="6906" width="37.1640625" customWidth="1"/>
    <col min="6907" max="6907" width="30.5" customWidth="1"/>
    <col min="6908" max="6908" width="24.5" customWidth="1"/>
    <col min="6909" max="6909" width="9.6640625" customWidth="1"/>
    <col min="6910" max="6910" width="13.83203125" customWidth="1"/>
    <col min="6911" max="6911" width="20.6640625" customWidth="1"/>
    <col min="6912" max="6912" width="20.1640625" customWidth="1"/>
    <col min="6913" max="6914" width="29" customWidth="1"/>
    <col min="6915" max="6915" width="22.6640625" customWidth="1"/>
    <col min="6916" max="6916" width="23.1640625" customWidth="1"/>
    <col min="6917" max="6917" width="32.1640625" customWidth="1"/>
    <col min="6918" max="6918" width="20.33203125" customWidth="1"/>
    <col min="6919" max="6919" width="15.33203125" customWidth="1"/>
    <col min="6920" max="6920" width="24.83203125" customWidth="1"/>
    <col min="7154" max="7154" width="27.1640625" customWidth="1"/>
    <col min="7155" max="7155" width="5.5" bestFit="1" customWidth="1"/>
    <col min="7156" max="7156" width="27.1640625" customWidth="1"/>
    <col min="7157" max="7157" width="12.33203125" customWidth="1"/>
    <col min="7158" max="7158" width="7.1640625" customWidth="1"/>
    <col min="7159" max="7159" width="16.6640625" customWidth="1"/>
    <col min="7160" max="7160" width="12.83203125" customWidth="1"/>
    <col min="7161" max="7161" width="39.1640625" customWidth="1"/>
    <col min="7162" max="7162" width="37.1640625" customWidth="1"/>
    <col min="7163" max="7163" width="30.5" customWidth="1"/>
    <col min="7164" max="7164" width="24.5" customWidth="1"/>
    <col min="7165" max="7165" width="9.6640625" customWidth="1"/>
    <col min="7166" max="7166" width="13.83203125" customWidth="1"/>
    <col min="7167" max="7167" width="20.6640625" customWidth="1"/>
    <col min="7168" max="7168" width="20.1640625" customWidth="1"/>
    <col min="7169" max="7170" width="29" customWidth="1"/>
    <col min="7171" max="7171" width="22.6640625" customWidth="1"/>
    <col min="7172" max="7172" width="23.1640625" customWidth="1"/>
    <col min="7173" max="7173" width="32.1640625" customWidth="1"/>
    <col min="7174" max="7174" width="20.33203125" customWidth="1"/>
    <col min="7175" max="7175" width="15.33203125" customWidth="1"/>
    <col min="7176" max="7176" width="24.83203125" customWidth="1"/>
    <col min="7410" max="7410" width="27.1640625" customWidth="1"/>
    <col min="7411" max="7411" width="5.5" bestFit="1" customWidth="1"/>
    <col min="7412" max="7412" width="27.1640625" customWidth="1"/>
    <col min="7413" max="7413" width="12.33203125" customWidth="1"/>
    <col min="7414" max="7414" width="7.1640625" customWidth="1"/>
    <col min="7415" max="7415" width="16.6640625" customWidth="1"/>
    <col min="7416" max="7416" width="12.83203125" customWidth="1"/>
    <col min="7417" max="7417" width="39.1640625" customWidth="1"/>
    <col min="7418" max="7418" width="37.1640625" customWidth="1"/>
    <col min="7419" max="7419" width="30.5" customWidth="1"/>
    <col min="7420" max="7420" width="24.5" customWidth="1"/>
    <col min="7421" max="7421" width="9.6640625" customWidth="1"/>
    <col min="7422" max="7422" width="13.83203125" customWidth="1"/>
    <col min="7423" max="7423" width="20.6640625" customWidth="1"/>
    <col min="7424" max="7424" width="20.1640625" customWidth="1"/>
    <col min="7425" max="7426" width="29" customWidth="1"/>
    <col min="7427" max="7427" width="22.6640625" customWidth="1"/>
    <col min="7428" max="7428" width="23.1640625" customWidth="1"/>
    <col min="7429" max="7429" width="32.1640625" customWidth="1"/>
    <col min="7430" max="7430" width="20.33203125" customWidth="1"/>
    <col min="7431" max="7431" width="15.33203125" customWidth="1"/>
    <col min="7432" max="7432" width="24.83203125" customWidth="1"/>
    <col min="7666" max="7666" width="27.1640625" customWidth="1"/>
    <col min="7667" max="7667" width="5.5" bestFit="1" customWidth="1"/>
    <col min="7668" max="7668" width="27.1640625" customWidth="1"/>
    <col min="7669" max="7669" width="12.33203125" customWidth="1"/>
    <col min="7670" max="7670" width="7.1640625" customWidth="1"/>
    <col min="7671" max="7671" width="16.6640625" customWidth="1"/>
    <col min="7672" max="7672" width="12.83203125" customWidth="1"/>
    <col min="7673" max="7673" width="39.1640625" customWidth="1"/>
    <col min="7674" max="7674" width="37.1640625" customWidth="1"/>
    <col min="7675" max="7675" width="30.5" customWidth="1"/>
    <col min="7676" max="7676" width="24.5" customWidth="1"/>
    <col min="7677" max="7677" width="9.6640625" customWidth="1"/>
    <col min="7678" max="7678" width="13.83203125" customWidth="1"/>
    <col min="7679" max="7679" width="20.6640625" customWidth="1"/>
    <col min="7680" max="7680" width="20.1640625" customWidth="1"/>
    <col min="7681" max="7682" width="29" customWidth="1"/>
    <col min="7683" max="7683" width="22.6640625" customWidth="1"/>
    <col min="7684" max="7684" width="23.1640625" customWidth="1"/>
    <col min="7685" max="7685" width="32.1640625" customWidth="1"/>
    <col min="7686" max="7686" width="20.33203125" customWidth="1"/>
    <col min="7687" max="7687" width="15.33203125" customWidth="1"/>
    <col min="7688" max="7688" width="24.83203125" customWidth="1"/>
    <col min="7922" max="7922" width="27.1640625" customWidth="1"/>
    <col min="7923" max="7923" width="5.5" bestFit="1" customWidth="1"/>
    <col min="7924" max="7924" width="27.1640625" customWidth="1"/>
    <col min="7925" max="7925" width="12.33203125" customWidth="1"/>
    <col min="7926" max="7926" width="7.1640625" customWidth="1"/>
    <col min="7927" max="7927" width="16.6640625" customWidth="1"/>
    <col min="7928" max="7928" width="12.83203125" customWidth="1"/>
    <col min="7929" max="7929" width="39.1640625" customWidth="1"/>
    <col min="7930" max="7930" width="37.1640625" customWidth="1"/>
    <col min="7931" max="7931" width="30.5" customWidth="1"/>
    <col min="7932" max="7932" width="24.5" customWidth="1"/>
    <col min="7933" max="7933" width="9.6640625" customWidth="1"/>
    <col min="7934" max="7934" width="13.83203125" customWidth="1"/>
    <col min="7935" max="7935" width="20.6640625" customWidth="1"/>
    <col min="7936" max="7936" width="20.1640625" customWidth="1"/>
    <col min="7937" max="7938" width="29" customWidth="1"/>
    <col min="7939" max="7939" width="22.6640625" customWidth="1"/>
    <col min="7940" max="7940" width="23.1640625" customWidth="1"/>
    <col min="7941" max="7941" width="32.1640625" customWidth="1"/>
    <col min="7942" max="7942" width="20.33203125" customWidth="1"/>
    <col min="7943" max="7943" width="15.33203125" customWidth="1"/>
    <col min="7944" max="7944" width="24.83203125" customWidth="1"/>
    <col min="8178" max="8178" width="27.1640625" customWidth="1"/>
    <col min="8179" max="8179" width="5.5" bestFit="1" customWidth="1"/>
    <col min="8180" max="8180" width="27.1640625" customWidth="1"/>
    <col min="8181" max="8181" width="12.33203125" customWidth="1"/>
    <col min="8182" max="8182" width="7.1640625" customWidth="1"/>
    <col min="8183" max="8183" width="16.6640625" customWidth="1"/>
    <col min="8184" max="8184" width="12.83203125" customWidth="1"/>
    <col min="8185" max="8185" width="39.1640625" customWidth="1"/>
    <col min="8186" max="8186" width="37.1640625" customWidth="1"/>
    <col min="8187" max="8187" width="30.5" customWidth="1"/>
    <col min="8188" max="8188" width="24.5" customWidth="1"/>
    <col min="8189" max="8189" width="9.6640625" customWidth="1"/>
    <col min="8190" max="8190" width="13.83203125" customWidth="1"/>
    <col min="8191" max="8191" width="20.6640625" customWidth="1"/>
    <col min="8192" max="8192" width="20.1640625" customWidth="1"/>
    <col min="8193" max="8194" width="29" customWidth="1"/>
    <col min="8195" max="8195" width="22.6640625" customWidth="1"/>
    <col min="8196" max="8196" width="23.1640625" customWidth="1"/>
    <col min="8197" max="8197" width="32.1640625" customWidth="1"/>
    <col min="8198" max="8198" width="20.33203125" customWidth="1"/>
    <col min="8199" max="8199" width="15.33203125" customWidth="1"/>
    <col min="8200" max="8200" width="24.83203125" customWidth="1"/>
    <col min="8434" max="8434" width="27.1640625" customWidth="1"/>
    <col min="8435" max="8435" width="5.5" bestFit="1" customWidth="1"/>
    <col min="8436" max="8436" width="27.1640625" customWidth="1"/>
    <col min="8437" max="8437" width="12.33203125" customWidth="1"/>
    <col min="8438" max="8438" width="7.1640625" customWidth="1"/>
    <col min="8439" max="8439" width="16.6640625" customWidth="1"/>
    <col min="8440" max="8440" width="12.83203125" customWidth="1"/>
    <col min="8441" max="8441" width="39.1640625" customWidth="1"/>
    <col min="8442" max="8442" width="37.1640625" customWidth="1"/>
    <col min="8443" max="8443" width="30.5" customWidth="1"/>
    <col min="8444" max="8444" width="24.5" customWidth="1"/>
    <col min="8445" max="8445" width="9.6640625" customWidth="1"/>
    <col min="8446" max="8446" width="13.83203125" customWidth="1"/>
    <col min="8447" max="8447" width="20.6640625" customWidth="1"/>
    <col min="8448" max="8448" width="20.1640625" customWidth="1"/>
    <col min="8449" max="8450" width="29" customWidth="1"/>
    <col min="8451" max="8451" width="22.6640625" customWidth="1"/>
    <col min="8452" max="8452" width="23.1640625" customWidth="1"/>
    <col min="8453" max="8453" width="32.1640625" customWidth="1"/>
    <col min="8454" max="8454" width="20.33203125" customWidth="1"/>
    <col min="8455" max="8455" width="15.33203125" customWidth="1"/>
    <col min="8456" max="8456" width="24.83203125" customWidth="1"/>
    <col min="8690" max="8690" width="27.1640625" customWidth="1"/>
    <col min="8691" max="8691" width="5.5" bestFit="1" customWidth="1"/>
    <col min="8692" max="8692" width="27.1640625" customWidth="1"/>
    <col min="8693" max="8693" width="12.33203125" customWidth="1"/>
    <col min="8694" max="8694" width="7.1640625" customWidth="1"/>
    <col min="8695" max="8695" width="16.6640625" customWidth="1"/>
    <col min="8696" max="8696" width="12.83203125" customWidth="1"/>
    <col min="8697" max="8697" width="39.1640625" customWidth="1"/>
    <col min="8698" max="8698" width="37.1640625" customWidth="1"/>
    <col min="8699" max="8699" width="30.5" customWidth="1"/>
    <col min="8700" max="8700" width="24.5" customWidth="1"/>
    <col min="8701" max="8701" width="9.6640625" customWidth="1"/>
    <col min="8702" max="8702" width="13.83203125" customWidth="1"/>
    <col min="8703" max="8703" width="20.6640625" customWidth="1"/>
    <col min="8704" max="8704" width="20.1640625" customWidth="1"/>
    <col min="8705" max="8706" width="29" customWidth="1"/>
    <col min="8707" max="8707" width="22.6640625" customWidth="1"/>
    <col min="8708" max="8708" width="23.1640625" customWidth="1"/>
    <col min="8709" max="8709" width="32.1640625" customWidth="1"/>
    <col min="8710" max="8710" width="20.33203125" customWidth="1"/>
    <col min="8711" max="8711" width="15.33203125" customWidth="1"/>
    <col min="8712" max="8712" width="24.83203125" customWidth="1"/>
    <col min="8946" max="8946" width="27.1640625" customWidth="1"/>
    <col min="8947" max="8947" width="5.5" bestFit="1" customWidth="1"/>
    <col min="8948" max="8948" width="27.1640625" customWidth="1"/>
    <col min="8949" max="8949" width="12.33203125" customWidth="1"/>
    <col min="8950" max="8950" width="7.1640625" customWidth="1"/>
    <col min="8951" max="8951" width="16.6640625" customWidth="1"/>
    <col min="8952" max="8952" width="12.83203125" customWidth="1"/>
    <col min="8953" max="8953" width="39.1640625" customWidth="1"/>
    <col min="8954" max="8954" width="37.1640625" customWidth="1"/>
    <col min="8955" max="8955" width="30.5" customWidth="1"/>
    <col min="8956" max="8956" width="24.5" customWidth="1"/>
    <col min="8957" max="8957" width="9.6640625" customWidth="1"/>
    <col min="8958" max="8958" width="13.83203125" customWidth="1"/>
    <col min="8959" max="8959" width="20.6640625" customWidth="1"/>
    <col min="8960" max="8960" width="20.1640625" customWidth="1"/>
    <col min="8961" max="8962" width="29" customWidth="1"/>
    <col min="8963" max="8963" width="22.6640625" customWidth="1"/>
    <col min="8964" max="8964" width="23.1640625" customWidth="1"/>
    <col min="8965" max="8965" width="32.1640625" customWidth="1"/>
    <col min="8966" max="8966" width="20.33203125" customWidth="1"/>
    <col min="8967" max="8967" width="15.33203125" customWidth="1"/>
    <col min="8968" max="8968" width="24.83203125" customWidth="1"/>
    <col min="9202" max="9202" width="27.1640625" customWidth="1"/>
    <col min="9203" max="9203" width="5.5" bestFit="1" customWidth="1"/>
    <col min="9204" max="9204" width="27.1640625" customWidth="1"/>
    <col min="9205" max="9205" width="12.33203125" customWidth="1"/>
    <col min="9206" max="9206" width="7.1640625" customWidth="1"/>
    <col min="9207" max="9207" width="16.6640625" customWidth="1"/>
    <col min="9208" max="9208" width="12.83203125" customWidth="1"/>
    <col min="9209" max="9209" width="39.1640625" customWidth="1"/>
    <col min="9210" max="9210" width="37.1640625" customWidth="1"/>
    <col min="9211" max="9211" width="30.5" customWidth="1"/>
    <col min="9212" max="9212" width="24.5" customWidth="1"/>
    <col min="9213" max="9213" width="9.6640625" customWidth="1"/>
    <col min="9214" max="9214" width="13.83203125" customWidth="1"/>
    <col min="9215" max="9215" width="20.6640625" customWidth="1"/>
    <col min="9216" max="9216" width="20.1640625" customWidth="1"/>
    <col min="9217" max="9218" width="29" customWidth="1"/>
    <col min="9219" max="9219" width="22.6640625" customWidth="1"/>
    <col min="9220" max="9220" width="23.1640625" customWidth="1"/>
    <col min="9221" max="9221" width="32.1640625" customWidth="1"/>
    <col min="9222" max="9222" width="20.33203125" customWidth="1"/>
    <col min="9223" max="9223" width="15.33203125" customWidth="1"/>
    <col min="9224" max="9224" width="24.83203125" customWidth="1"/>
    <col min="9458" max="9458" width="27.1640625" customWidth="1"/>
    <col min="9459" max="9459" width="5.5" bestFit="1" customWidth="1"/>
    <col min="9460" max="9460" width="27.1640625" customWidth="1"/>
    <col min="9461" max="9461" width="12.33203125" customWidth="1"/>
    <col min="9462" max="9462" width="7.1640625" customWidth="1"/>
    <col min="9463" max="9463" width="16.6640625" customWidth="1"/>
    <col min="9464" max="9464" width="12.83203125" customWidth="1"/>
    <col min="9465" max="9465" width="39.1640625" customWidth="1"/>
    <col min="9466" max="9466" width="37.1640625" customWidth="1"/>
    <col min="9467" max="9467" width="30.5" customWidth="1"/>
    <col min="9468" max="9468" width="24.5" customWidth="1"/>
    <col min="9469" max="9469" width="9.6640625" customWidth="1"/>
    <col min="9470" max="9470" width="13.83203125" customWidth="1"/>
    <col min="9471" max="9471" width="20.6640625" customWidth="1"/>
    <col min="9472" max="9472" width="20.1640625" customWidth="1"/>
    <col min="9473" max="9474" width="29" customWidth="1"/>
    <col min="9475" max="9475" width="22.6640625" customWidth="1"/>
    <col min="9476" max="9476" width="23.1640625" customWidth="1"/>
    <col min="9477" max="9477" width="32.1640625" customWidth="1"/>
    <col min="9478" max="9478" width="20.33203125" customWidth="1"/>
    <col min="9479" max="9479" width="15.33203125" customWidth="1"/>
    <col min="9480" max="9480" width="24.83203125" customWidth="1"/>
    <col min="9714" max="9714" width="27.1640625" customWidth="1"/>
    <col min="9715" max="9715" width="5.5" bestFit="1" customWidth="1"/>
    <col min="9716" max="9716" width="27.1640625" customWidth="1"/>
    <col min="9717" max="9717" width="12.33203125" customWidth="1"/>
    <col min="9718" max="9718" width="7.1640625" customWidth="1"/>
    <col min="9719" max="9719" width="16.6640625" customWidth="1"/>
    <col min="9720" max="9720" width="12.83203125" customWidth="1"/>
    <col min="9721" max="9721" width="39.1640625" customWidth="1"/>
    <col min="9722" max="9722" width="37.1640625" customWidth="1"/>
    <col min="9723" max="9723" width="30.5" customWidth="1"/>
    <col min="9724" max="9724" width="24.5" customWidth="1"/>
    <col min="9725" max="9725" width="9.6640625" customWidth="1"/>
    <col min="9726" max="9726" width="13.83203125" customWidth="1"/>
    <col min="9727" max="9727" width="20.6640625" customWidth="1"/>
    <col min="9728" max="9728" width="20.1640625" customWidth="1"/>
    <col min="9729" max="9730" width="29" customWidth="1"/>
    <col min="9731" max="9731" width="22.6640625" customWidth="1"/>
    <col min="9732" max="9732" width="23.1640625" customWidth="1"/>
    <col min="9733" max="9733" width="32.1640625" customWidth="1"/>
    <col min="9734" max="9734" width="20.33203125" customWidth="1"/>
    <col min="9735" max="9735" width="15.33203125" customWidth="1"/>
    <col min="9736" max="9736" width="24.83203125" customWidth="1"/>
    <col min="9970" max="9970" width="27.1640625" customWidth="1"/>
    <col min="9971" max="9971" width="5.5" bestFit="1" customWidth="1"/>
    <col min="9972" max="9972" width="27.1640625" customWidth="1"/>
    <col min="9973" max="9973" width="12.33203125" customWidth="1"/>
    <col min="9974" max="9974" width="7.1640625" customWidth="1"/>
    <col min="9975" max="9975" width="16.6640625" customWidth="1"/>
    <col min="9976" max="9976" width="12.83203125" customWidth="1"/>
    <col min="9977" max="9977" width="39.1640625" customWidth="1"/>
    <col min="9978" max="9978" width="37.1640625" customWidth="1"/>
    <col min="9979" max="9979" width="30.5" customWidth="1"/>
    <col min="9980" max="9980" width="24.5" customWidth="1"/>
    <col min="9981" max="9981" width="9.6640625" customWidth="1"/>
    <col min="9982" max="9982" width="13.83203125" customWidth="1"/>
    <col min="9983" max="9983" width="20.6640625" customWidth="1"/>
    <col min="9984" max="9984" width="20.1640625" customWidth="1"/>
    <col min="9985" max="9986" width="29" customWidth="1"/>
    <col min="9987" max="9987" width="22.6640625" customWidth="1"/>
    <col min="9988" max="9988" width="23.1640625" customWidth="1"/>
    <col min="9989" max="9989" width="32.1640625" customWidth="1"/>
    <col min="9990" max="9990" width="20.33203125" customWidth="1"/>
    <col min="9991" max="9991" width="15.33203125" customWidth="1"/>
    <col min="9992" max="9992" width="24.83203125" customWidth="1"/>
    <col min="10226" max="10226" width="27.1640625" customWidth="1"/>
    <col min="10227" max="10227" width="5.5" bestFit="1" customWidth="1"/>
    <col min="10228" max="10228" width="27.1640625" customWidth="1"/>
    <col min="10229" max="10229" width="12.33203125" customWidth="1"/>
    <col min="10230" max="10230" width="7.1640625" customWidth="1"/>
    <col min="10231" max="10231" width="16.6640625" customWidth="1"/>
    <col min="10232" max="10232" width="12.83203125" customWidth="1"/>
    <col min="10233" max="10233" width="39.1640625" customWidth="1"/>
    <col min="10234" max="10234" width="37.1640625" customWidth="1"/>
    <col min="10235" max="10235" width="30.5" customWidth="1"/>
    <col min="10236" max="10236" width="24.5" customWidth="1"/>
    <col min="10237" max="10237" width="9.6640625" customWidth="1"/>
    <col min="10238" max="10238" width="13.83203125" customWidth="1"/>
    <col min="10239" max="10239" width="20.6640625" customWidth="1"/>
    <col min="10240" max="10240" width="20.1640625" customWidth="1"/>
    <col min="10241" max="10242" width="29" customWidth="1"/>
    <col min="10243" max="10243" width="22.6640625" customWidth="1"/>
    <col min="10244" max="10244" width="23.1640625" customWidth="1"/>
    <col min="10245" max="10245" width="32.1640625" customWidth="1"/>
    <col min="10246" max="10246" width="20.33203125" customWidth="1"/>
    <col min="10247" max="10247" width="15.33203125" customWidth="1"/>
    <col min="10248" max="10248" width="24.83203125" customWidth="1"/>
    <col min="10482" max="10482" width="27.1640625" customWidth="1"/>
    <col min="10483" max="10483" width="5.5" bestFit="1" customWidth="1"/>
    <col min="10484" max="10484" width="27.1640625" customWidth="1"/>
    <col min="10485" max="10485" width="12.33203125" customWidth="1"/>
    <col min="10486" max="10486" width="7.1640625" customWidth="1"/>
    <col min="10487" max="10487" width="16.6640625" customWidth="1"/>
    <col min="10488" max="10488" width="12.83203125" customWidth="1"/>
    <col min="10489" max="10489" width="39.1640625" customWidth="1"/>
    <col min="10490" max="10490" width="37.1640625" customWidth="1"/>
    <col min="10491" max="10491" width="30.5" customWidth="1"/>
    <col min="10492" max="10492" width="24.5" customWidth="1"/>
    <col min="10493" max="10493" width="9.6640625" customWidth="1"/>
    <col min="10494" max="10494" width="13.83203125" customWidth="1"/>
    <col min="10495" max="10495" width="20.6640625" customWidth="1"/>
    <col min="10496" max="10496" width="20.1640625" customWidth="1"/>
    <col min="10497" max="10498" width="29" customWidth="1"/>
    <col min="10499" max="10499" width="22.6640625" customWidth="1"/>
    <col min="10500" max="10500" width="23.1640625" customWidth="1"/>
    <col min="10501" max="10501" width="32.1640625" customWidth="1"/>
    <col min="10502" max="10502" width="20.33203125" customWidth="1"/>
    <col min="10503" max="10503" width="15.33203125" customWidth="1"/>
    <col min="10504" max="10504" width="24.83203125" customWidth="1"/>
    <col min="10738" max="10738" width="27.1640625" customWidth="1"/>
    <col min="10739" max="10739" width="5.5" bestFit="1" customWidth="1"/>
    <col min="10740" max="10740" width="27.1640625" customWidth="1"/>
    <col min="10741" max="10741" width="12.33203125" customWidth="1"/>
    <col min="10742" max="10742" width="7.1640625" customWidth="1"/>
    <col min="10743" max="10743" width="16.6640625" customWidth="1"/>
    <col min="10744" max="10744" width="12.83203125" customWidth="1"/>
    <col min="10745" max="10745" width="39.1640625" customWidth="1"/>
    <col min="10746" max="10746" width="37.1640625" customWidth="1"/>
    <col min="10747" max="10747" width="30.5" customWidth="1"/>
    <col min="10748" max="10748" width="24.5" customWidth="1"/>
    <col min="10749" max="10749" width="9.6640625" customWidth="1"/>
    <col min="10750" max="10750" width="13.83203125" customWidth="1"/>
    <col min="10751" max="10751" width="20.6640625" customWidth="1"/>
    <col min="10752" max="10752" width="20.1640625" customWidth="1"/>
    <col min="10753" max="10754" width="29" customWidth="1"/>
    <col min="10755" max="10755" width="22.6640625" customWidth="1"/>
    <col min="10756" max="10756" width="23.1640625" customWidth="1"/>
    <col min="10757" max="10757" width="32.1640625" customWidth="1"/>
    <col min="10758" max="10758" width="20.33203125" customWidth="1"/>
    <col min="10759" max="10759" width="15.33203125" customWidth="1"/>
    <col min="10760" max="10760" width="24.83203125" customWidth="1"/>
    <col min="10994" max="10994" width="27.1640625" customWidth="1"/>
    <col min="10995" max="10995" width="5.5" bestFit="1" customWidth="1"/>
    <col min="10996" max="10996" width="27.1640625" customWidth="1"/>
    <col min="10997" max="10997" width="12.33203125" customWidth="1"/>
    <col min="10998" max="10998" width="7.1640625" customWidth="1"/>
    <col min="10999" max="10999" width="16.6640625" customWidth="1"/>
    <col min="11000" max="11000" width="12.83203125" customWidth="1"/>
    <col min="11001" max="11001" width="39.1640625" customWidth="1"/>
    <col min="11002" max="11002" width="37.1640625" customWidth="1"/>
    <col min="11003" max="11003" width="30.5" customWidth="1"/>
    <col min="11004" max="11004" width="24.5" customWidth="1"/>
    <col min="11005" max="11005" width="9.6640625" customWidth="1"/>
    <col min="11006" max="11006" width="13.83203125" customWidth="1"/>
    <col min="11007" max="11007" width="20.6640625" customWidth="1"/>
    <col min="11008" max="11008" width="20.1640625" customWidth="1"/>
    <col min="11009" max="11010" width="29" customWidth="1"/>
    <col min="11011" max="11011" width="22.6640625" customWidth="1"/>
    <col min="11012" max="11012" width="23.1640625" customWidth="1"/>
    <col min="11013" max="11013" width="32.1640625" customWidth="1"/>
    <col min="11014" max="11014" width="20.33203125" customWidth="1"/>
    <col min="11015" max="11015" width="15.33203125" customWidth="1"/>
    <col min="11016" max="11016" width="24.83203125" customWidth="1"/>
    <col min="11250" max="11250" width="27.1640625" customWidth="1"/>
    <col min="11251" max="11251" width="5.5" bestFit="1" customWidth="1"/>
    <col min="11252" max="11252" width="27.1640625" customWidth="1"/>
    <col min="11253" max="11253" width="12.33203125" customWidth="1"/>
    <col min="11254" max="11254" width="7.1640625" customWidth="1"/>
    <col min="11255" max="11255" width="16.6640625" customWidth="1"/>
    <col min="11256" max="11256" width="12.83203125" customWidth="1"/>
    <col min="11257" max="11257" width="39.1640625" customWidth="1"/>
    <col min="11258" max="11258" width="37.1640625" customWidth="1"/>
    <col min="11259" max="11259" width="30.5" customWidth="1"/>
    <col min="11260" max="11260" width="24.5" customWidth="1"/>
    <col min="11261" max="11261" width="9.6640625" customWidth="1"/>
    <col min="11262" max="11262" width="13.83203125" customWidth="1"/>
    <col min="11263" max="11263" width="20.6640625" customWidth="1"/>
    <col min="11264" max="11264" width="20.1640625" customWidth="1"/>
    <col min="11265" max="11266" width="29" customWidth="1"/>
    <col min="11267" max="11267" width="22.6640625" customWidth="1"/>
    <col min="11268" max="11268" width="23.1640625" customWidth="1"/>
    <col min="11269" max="11269" width="32.1640625" customWidth="1"/>
    <col min="11270" max="11270" width="20.33203125" customWidth="1"/>
    <col min="11271" max="11271" width="15.33203125" customWidth="1"/>
    <col min="11272" max="11272" width="24.83203125" customWidth="1"/>
    <col min="11506" max="11506" width="27.1640625" customWidth="1"/>
    <col min="11507" max="11507" width="5.5" bestFit="1" customWidth="1"/>
    <col min="11508" max="11508" width="27.1640625" customWidth="1"/>
    <col min="11509" max="11509" width="12.33203125" customWidth="1"/>
    <col min="11510" max="11510" width="7.1640625" customWidth="1"/>
    <col min="11511" max="11511" width="16.6640625" customWidth="1"/>
    <col min="11512" max="11512" width="12.83203125" customWidth="1"/>
    <col min="11513" max="11513" width="39.1640625" customWidth="1"/>
    <col min="11514" max="11514" width="37.1640625" customWidth="1"/>
    <col min="11515" max="11515" width="30.5" customWidth="1"/>
    <col min="11516" max="11516" width="24.5" customWidth="1"/>
    <col min="11517" max="11517" width="9.6640625" customWidth="1"/>
    <col min="11518" max="11518" width="13.83203125" customWidth="1"/>
    <col min="11519" max="11519" width="20.6640625" customWidth="1"/>
    <col min="11520" max="11520" width="20.1640625" customWidth="1"/>
    <col min="11521" max="11522" width="29" customWidth="1"/>
    <col min="11523" max="11523" width="22.6640625" customWidth="1"/>
    <col min="11524" max="11524" width="23.1640625" customWidth="1"/>
    <col min="11525" max="11525" width="32.1640625" customWidth="1"/>
    <col min="11526" max="11526" width="20.33203125" customWidth="1"/>
    <col min="11527" max="11527" width="15.33203125" customWidth="1"/>
    <col min="11528" max="11528" width="24.83203125" customWidth="1"/>
    <col min="11762" max="11762" width="27.1640625" customWidth="1"/>
    <col min="11763" max="11763" width="5.5" bestFit="1" customWidth="1"/>
    <col min="11764" max="11764" width="27.1640625" customWidth="1"/>
    <col min="11765" max="11765" width="12.33203125" customWidth="1"/>
    <col min="11766" max="11766" width="7.1640625" customWidth="1"/>
    <col min="11767" max="11767" width="16.6640625" customWidth="1"/>
    <col min="11768" max="11768" width="12.83203125" customWidth="1"/>
    <col min="11769" max="11769" width="39.1640625" customWidth="1"/>
    <col min="11770" max="11770" width="37.1640625" customWidth="1"/>
    <col min="11771" max="11771" width="30.5" customWidth="1"/>
    <col min="11772" max="11772" width="24.5" customWidth="1"/>
    <col min="11773" max="11773" width="9.6640625" customWidth="1"/>
    <col min="11774" max="11774" width="13.83203125" customWidth="1"/>
    <col min="11775" max="11775" width="20.6640625" customWidth="1"/>
    <col min="11776" max="11776" width="20.1640625" customWidth="1"/>
    <col min="11777" max="11778" width="29" customWidth="1"/>
    <col min="11779" max="11779" width="22.6640625" customWidth="1"/>
    <col min="11780" max="11780" width="23.1640625" customWidth="1"/>
    <col min="11781" max="11781" width="32.1640625" customWidth="1"/>
    <col min="11782" max="11782" width="20.33203125" customWidth="1"/>
    <col min="11783" max="11783" width="15.33203125" customWidth="1"/>
    <col min="11784" max="11784" width="24.83203125" customWidth="1"/>
    <col min="12018" max="12018" width="27.1640625" customWidth="1"/>
    <col min="12019" max="12019" width="5.5" bestFit="1" customWidth="1"/>
    <col min="12020" max="12020" width="27.1640625" customWidth="1"/>
    <col min="12021" max="12021" width="12.33203125" customWidth="1"/>
    <col min="12022" max="12022" width="7.1640625" customWidth="1"/>
    <col min="12023" max="12023" width="16.6640625" customWidth="1"/>
    <col min="12024" max="12024" width="12.83203125" customWidth="1"/>
    <col min="12025" max="12025" width="39.1640625" customWidth="1"/>
    <col min="12026" max="12026" width="37.1640625" customWidth="1"/>
    <col min="12027" max="12027" width="30.5" customWidth="1"/>
    <col min="12028" max="12028" width="24.5" customWidth="1"/>
    <col min="12029" max="12029" width="9.6640625" customWidth="1"/>
    <col min="12030" max="12030" width="13.83203125" customWidth="1"/>
    <col min="12031" max="12031" width="20.6640625" customWidth="1"/>
    <col min="12032" max="12032" width="20.1640625" customWidth="1"/>
    <col min="12033" max="12034" width="29" customWidth="1"/>
    <col min="12035" max="12035" width="22.6640625" customWidth="1"/>
    <col min="12036" max="12036" width="23.1640625" customWidth="1"/>
    <col min="12037" max="12037" width="32.1640625" customWidth="1"/>
    <col min="12038" max="12038" width="20.33203125" customWidth="1"/>
    <col min="12039" max="12039" width="15.33203125" customWidth="1"/>
    <col min="12040" max="12040" width="24.83203125" customWidth="1"/>
    <col min="12274" max="12274" width="27.1640625" customWidth="1"/>
    <col min="12275" max="12275" width="5.5" bestFit="1" customWidth="1"/>
    <col min="12276" max="12276" width="27.1640625" customWidth="1"/>
    <col min="12277" max="12277" width="12.33203125" customWidth="1"/>
    <col min="12278" max="12278" width="7.1640625" customWidth="1"/>
    <col min="12279" max="12279" width="16.6640625" customWidth="1"/>
    <col min="12280" max="12280" width="12.83203125" customWidth="1"/>
    <col min="12281" max="12281" width="39.1640625" customWidth="1"/>
    <col min="12282" max="12282" width="37.1640625" customWidth="1"/>
    <col min="12283" max="12283" width="30.5" customWidth="1"/>
    <col min="12284" max="12284" width="24.5" customWidth="1"/>
    <col min="12285" max="12285" width="9.6640625" customWidth="1"/>
    <col min="12286" max="12286" width="13.83203125" customWidth="1"/>
    <col min="12287" max="12287" width="20.6640625" customWidth="1"/>
    <col min="12288" max="12288" width="20.1640625" customWidth="1"/>
    <col min="12289" max="12290" width="29" customWidth="1"/>
    <col min="12291" max="12291" width="22.6640625" customWidth="1"/>
    <col min="12292" max="12292" width="23.1640625" customWidth="1"/>
    <col min="12293" max="12293" width="32.1640625" customWidth="1"/>
    <col min="12294" max="12294" width="20.33203125" customWidth="1"/>
    <col min="12295" max="12295" width="15.33203125" customWidth="1"/>
    <col min="12296" max="12296" width="24.83203125" customWidth="1"/>
    <col min="12530" max="12530" width="27.1640625" customWidth="1"/>
    <col min="12531" max="12531" width="5.5" bestFit="1" customWidth="1"/>
    <col min="12532" max="12532" width="27.1640625" customWidth="1"/>
    <col min="12533" max="12533" width="12.33203125" customWidth="1"/>
    <col min="12534" max="12534" width="7.1640625" customWidth="1"/>
    <col min="12535" max="12535" width="16.6640625" customWidth="1"/>
    <col min="12536" max="12536" width="12.83203125" customWidth="1"/>
    <col min="12537" max="12537" width="39.1640625" customWidth="1"/>
    <col min="12538" max="12538" width="37.1640625" customWidth="1"/>
    <col min="12539" max="12539" width="30.5" customWidth="1"/>
    <col min="12540" max="12540" width="24.5" customWidth="1"/>
    <col min="12541" max="12541" width="9.6640625" customWidth="1"/>
    <col min="12542" max="12542" width="13.83203125" customWidth="1"/>
    <col min="12543" max="12543" width="20.6640625" customWidth="1"/>
    <col min="12544" max="12544" width="20.1640625" customWidth="1"/>
    <col min="12545" max="12546" width="29" customWidth="1"/>
    <col min="12547" max="12547" width="22.6640625" customWidth="1"/>
    <col min="12548" max="12548" width="23.1640625" customWidth="1"/>
    <col min="12549" max="12549" width="32.1640625" customWidth="1"/>
    <col min="12550" max="12550" width="20.33203125" customWidth="1"/>
    <col min="12551" max="12551" width="15.33203125" customWidth="1"/>
    <col min="12552" max="12552" width="24.83203125" customWidth="1"/>
    <col min="12786" max="12786" width="27.1640625" customWidth="1"/>
    <col min="12787" max="12787" width="5.5" bestFit="1" customWidth="1"/>
    <col min="12788" max="12788" width="27.1640625" customWidth="1"/>
    <col min="12789" max="12789" width="12.33203125" customWidth="1"/>
    <col min="12790" max="12790" width="7.1640625" customWidth="1"/>
    <col min="12791" max="12791" width="16.6640625" customWidth="1"/>
    <col min="12792" max="12792" width="12.83203125" customWidth="1"/>
    <col min="12793" max="12793" width="39.1640625" customWidth="1"/>
    <col min="12794" max="12794" width="37.1640625" customWidth="1"/>
    <col min="12795" max="12795" width="30.5" customWidth="1"/>
    <col min="12796" max="12796" width="24.5" customWidth="1"/>
    <col min="12797" max="12797" width="9.6640625" customWidth="1"/>
    <col min="12798" max="12798" width="13.83203125" customWidth="1"/>
    <col min="12799" max="12799" width="20.6640625" customWidth="1"/>
    <col min="12800" max="12800" width="20.1640625" customWidth="1"/>
    <col min="12801" max="12802" width="29" customWidth="1"/>
    <col min="12803" max="12803" width="22.6640625" customWidth="1"/>
    <col min="12804" max="12804" width="23.1640625" customWidth="1"/>
    <col min="12805" max="12805" width="32.1640625" customWidth="1"/>
    <col min="12806" max="12806" width="20.33203125" customWidth="1"/>
    <col min="12807" max="12807" width="15.33203125" customWidth="1"/>
    <col min="12808" max="12808" width="24.83203125" customWidth="1"/>
    <col min="13042" max="13042" width="27.1640625" customWidth="1"/>
    <col min="13043" max="13043" width="5.5" bestFit="1" customWidth="1"/>
    <col min="13044" max="13044" width="27.1640625" customWidth="1"/>
    <col min="13045" max="13045" width="12.33203125" customWidth="1"/>
    <col min="13046" max="13046" width="7.1640625" customWidth="1"/>
    <col min="13047" max="13047" width="16.6640625" customWidth="1"/>
    <col min="13048" max="13048" width="12.83203125" customWidth="1"/>
    <col min="13049" max="13049" width="39.1640625" customWidth="1"/>
    <col min="13050" max="13050" width="37.1640625" customWidth="1"/>
    <col min="13051" max="13051" width="30.5" customWidth="1"/>
    <col min="13052" max="13052" width="24.5" customWidth="1"/>
    <col min="13053" max="13053" width="9.6640625" customWidth="1"/>
    <col min="13054" max="13054" width="13.83203125" customWidth="1"/>
    <col min="13055" max="13055" width="20.6640625" customWidth="1"/>
    <col min="13056" max="13056" width="20.1640625" customWidth="1"/>
    <col min="13057" max="13058" width="29" customWidth="1"/>
    <col min="13059" max="13059" width="22.6640625" customWidth="1"/>
    <col min="13060" max="13060" width="23.1640625" customWidth="1"/>
    <col min="13061" max="13061" width="32.1640625" customWidth="1"/>
    <col min="13062" max="13062" width="20.33203125" customWidth="1"/>
    <col min="13063" max="13063" width="15.33203125" customWidth="1"/>
    <col min="13064" max="13064" width="24.83203125" customWidth="1"/>
    <col min="13298" max="13298" width="27.1640625" customWidth="1"/>
    <col min="13299" max="13299" width="5.5" bestFit="1" customWidth="1"/>
    <col min="13300" max="13300" width="27.1640625" customWidth="1"/>
    <col min="13301" max="13301" width="12.33203125" customWidth="1"/>
    <col min="13302" max="13302" width="7.1640625" customWidth="1"/>
    <col min="13303" max="13303" width="16.6640625" customWidth="1"/>
    <col min="13304" max="13304" width="12.83203125" customWidth="1"/>
    <col min="13305" max="13305" width="39.1640625" customWidth="1"/>
    <col min="13306" max="13306" width="37.1640625" customWidth="1"/>
    <col min="13307" max="13307" width="30.5" customWidth="1"/>
    <col min="13308" max="13308" width="24.5" customWidth="1"/>
    <col min="13309" max="13309" width="9.6640625" customWidth="1"/>
    <col min="13310" max="13310" width="13.83203125" customWidth="1"/>
    <col min="13311" max="13311" width="20.6640625" customWidth="1"/>
    <col min="13312" max="13312" width="20.1640625" customWidth="1"/>
    <col min="13313" max="13314" width="29" customWidth="1"/>
    <col min="13315" max="13315" width="22.6640625" customWidth="1"/>
    <col min="13316" max="13316" width="23.1640625" customWidth="1"/>
    <col min="13317" max="13317" width="32.1640625" customWidth="1"/>
    <col min="13318" max="13318" width="20.33203125" customWidth="1"/>
    <col min="13319" max="13319" width="15.33203125" customWidth="1"/>
    <col min="13320" max="13320" width="24.83203125" customWidth="1"/>
    <col min="13554" max="13554" width="27.1640625" customWidth="1"/>
    <col min="13555" max="13555" width="5.5" bestFit="1" customWidth="1"/>
    <col min="13556" max="13556" width="27.1640625" customWidth="1"/>
    <col min="13557" max="13557" width="12.33203125" customWidth="1"/>
    <col min="13558" max="13558" width="7.1640625" customWidth="1"/>
    <col min="13559" max="13559" width="16.6640625" customWidth="1"/>
    <col min="13560" max="13560" width="12.83203125" customWidth="1"/>
    <col min="13561" max="13561" width="39.1640625" customWidth="1"/>
    <col min="13562" max="13562" width="37.1640625" customWidth="1"/>
    <col min="13563" max="13563" width="30.5" customWidth="1"/>
    <col min="13564" max="13564" width="24.5" customWidth="1"/>
    <col min="13565" max="13565" width="9.6640625" customWidth="1"/>
    <col min="13566" max="13566" width="13.83203125" customWidth="1"/>
    <col min="13567" max="13567" width="20.6640625" customWidth="1"/>
    <col min="13568" max="13568" width="20.1640625" customWidth="1"/>
    <col min="13569" max="13570" width="29" customWidth="1"/>
    <col min="13571" max="13571" width="22.6640625" customWidth="1"/>
    <col min="13572" max="13572" width="23.1640625" customWidth="1"/>
    <col min="13573" max="13573" width="32.1640625" customWidth="1"/>
    <col min="13574" max="13574" width="20.33203125" customWidth="1"/>
    <col min="13575" max="13575" width="15.33203125" customWidth="1"/>
    <col min="13576" max="13576" width="24.83203125" customWidth="1"/>
    <col min="13810" max="13810" width="27.1640625" customWidth="1"/>
    <col min="13811" max="13811" width="5.5" bestFit="1" customWidth="1"/>
    <col min="13812" max="13812" width="27.1640625" customWidth="1"/>
    <col min="13813" max="13813" width="12.33203125" customWidth="1"/>
    <col min="13814" max="13814" width="7.1640625" customWidth="1"/>
    <col min="13815" max="13815" width="16.6640625" customWidth="1"/>
    <col min="13816" max="13816" width="12.83203125" customWidth="1"/>
    <col min="13817" max="13817" width="39.1640625" customWidth="1"/>
    <col min="13818" max="13818" width="37.1640625" customWidth="1"/>
    <col min="13819" max="13819" width="30.5" customWidth="1"/>
    <col min="13820" max="13820" width="24.5" customWidth="1"/>
    <col min="13821" max="13821" width="9.6640625" customWidth="1"/>
    <col min="13822" max="13822" width="13.83203125" customWidth="1"/>
    <col min="13823" max="13823" width="20.6640625" customWidth="1"/>
    <col min="13824" max="13824" width="20.1640625" customWidth="1"/>
    <col min="13825" max="13826" width="29" customWidth="1"/>
    <col min="13827" max="13827" width="22.6640625" customWidth="1"/>
    <col min="13828" max="13828" width="23.1640625" customWidth="1"/>
    <col min="13829" max="13829" width="32.1640625" customWidth="1"/>
    <col min="13830" max="13830" width="20.33203125" customWidth="1"/>
    <col min="13831" max="13831" width="15.33203125" customWidth="1"/>
    <col min="13832" max="13832" width="24.83203125" customWidth="1"/>
    <col min="14066" max="14066" width="27.1640625" customWidth="1"/>
    <col min="14067" max="14067" width="5.5" bestFit="1" customWidth="1"/>
    <col min="14068" max="14068" width="27.1640625" customWidth="1"/>
    <col min="14069" max="14069" width="12.33203125" customWidth="1"/>
    <col min="14070" max="14070" width="7.1640625" customWidth="1"/>
    <col min="14071" max="14071" width="16.6640625" customWidth="1"/>
    <col min="14072" max="14072" width="12.83203125" customWidth="1"/>
    <col min="14073" max="14073" width="39.1640625" customWidth="1"/>
    <col min="14074" max="14074" width="37.1640625" customWidth="1"/>
    <col min="14075" max="14075" width="30.5" customWidth="1"/>
    <col min="14076" max="14076" width="24.5" customWidth="1"/>
    <col min="14077" max="14077" width="9.6640625" customWidth="1"/>
    <col min="14078" max="14078" width="13.83203125" customWidth="1"/>
    <col min="14079" max="14079" width="20.6640625" customWidth="1"/>
    <col min="14080" max="14080" width="20.1640625" customWidth="1"/>
    <col min="14081" max="14082" width="29" customWidth="1"/>
    <col min="14083" max="14083" width="22.6640625" customWidth="1"/>
    <col min="14084" max="14084" width="23.1640625" customWidth="1"/>
    <col min="14085" max="14085" width="32.1640625" customWidth="1"/>
    <col min="14086" max="14086" width="20.33203125" customWidth="1"/>
    <col min="14087" max="14087" width="15.33203125" customWidth="1"/>
    <col min="14088" max="14088" width="24.83203125" customWidth="1"/>
    <col min="14322" max="14322" width="27.1640625" customWidth="1"/>
    <col min="14323" max="14323" width="5.5" bestFit="1" customWidth="1"/>
    <col min="14324" max="14324" width="27.1640625" customWidth="1"/>
    <col min="14325" max="14325" width="12.33203125" customWidth="1"/>
    <col min="14326" max="14326" width="7.1640625" customWidth="1"/>
    <col min="14327" max="14327" width="16.6640625" customWidth="1"/>
    <col min="14328" max="14328" width="12.83203125" customWidth="1"/>
    <col min="14329" max="14329" width="39.1640625" customWidth="1"/>
    <col min="14330" max="14330" width="37.1640625" customWidth="1"/>
    <col min="14331" max="14331" width="30.5" customWidth="1"/>
    <col min="14332" max="14332" width="24.5" customWidth="1"/>
    <col min="14333" max="14333" width="9.6640625" customWidth="1"/>
    <col min="14334" max="14334" width="13.83203125" customWidth="1"/>
    <col min="14335" max="14335" width="20.6640625" customWidth="1"/>
    <col min="14336" max="14336" width="20.1640625" customWidth="1"/>
    <col min="14337" max="14338" width="29" customWidth="1"/>
    <col min="14339" max="14339" width="22.6640625" customWidth="1"/>
    <col min="14340" max="14340" width="23.1640625" customWidth="1"/>
    <col min="14341" max="14341" width="32.1640625" customWidth="1"/>
    <col min="14342" max="14342" width="20.33203125" customWidth="1"/>
    <col min="14343" max="14343" width="15.33203125" customWidth="1"/>
    <col min="14344" max="14344" width="24.83203125" customWidth="1"/>
    <col min="14578" max="14578" width="27.1640625" customWidth="1"/>
    <col min="14579" max="14579" width="5.5" bestFit="1" customWidth="1"/>
    <col min="14580" max="14580" width="27.1640625" customWidth="1"/>
    <col min="14581" max="14581" width="12.33203125" customWidth="1"/>
    <col min="14582" max="14582" width="7.1640625" customWidth="1"/>
    <col min="14583" max="14583" width="16.6640625" customWidth="1"/>
    <col min="14584" max="14584" width="12.83203125" customWidth="1"/>
    <col min="14585" max="14585" width="39.1640625" customWidth="1"/>
    <col min="14586" max="14586" width="37.1640625" customWidth="1"/>
    <col min="14587" max="14587" width="30.5" customWidth="1"/>
    <col min="14588" max="14588" width="24.5" customWidth="1"/>
    <col min="14589" max="14589" width="9.6640625" customWidth="1"/>
    <col min="14590" max="14590" width="13.83203125" customWidth="1"/>
    <col min="14591" max="14591" width="20.6640625" customWidth="1"/>
    <col min="14592" max="14592" width="20.1640625" customWidth="1"/>
    <col min="14593" max="14594" width="29" customWidth="1"/>
    <col min="14595" max="14595" width="22.6640625" customWidth="1"/>
    <col min="14596" max="14596" width="23.1640625" customWidth="1"/>
    <col min="14597" max="14597" width="32.1640625" customWidth="1"/>
    <col min="14598" max="14598" width="20.33203125" customWidth="1"/>
    <col min="14599" max="14599" width="15.33203125" customWidth="1"/>
    <col min="14600" max="14600" width="24.83203125" customWidth="1"/>
    <col min="14834" max="14834" width="27.1640625" customWidth="1"/>
    <col min="14835" max="14835" width="5.5" bestFit="1" customWidth="1"/>
    <col min="14836" max="14836" width="27.1640625" customWidth="1"/>
    <col min="14837" max="14837" width="12.33203125" customWidth="1"/>
    <col min="14838" max="14838" width="7.1640625" customWidth="1"/>
    <col min="14839" max="14839" width="16.6640625" customWidth="1"/>
    <col min="14840" max="14840" width="12.83203125" customWidth="1"/>
    <col min="14841" max="14841" width="39.1640625" customWidth="1"/>
    <col min="14842" max="14842" width="37.1640625" customWidth="1"/>
    <col min="14843" max="14843" width="30.5" customWidth="1"/>
    <col min="14844" max="14844" width="24.5" customWidth="1"/>
    <col min="14845" max="14845" width="9.6640625" customWidth="1"/>
    <col min="14846" max="14846" width="13.83203125" customWidth="1"/>
    <col min="14847" max="14847" width="20.6640625" customWidth="1"/>
    <col min="14848" max="14848" width="20.1640625" customWidth="1"/>
    <col min="14849" max="14850" width="29" customWidth="1"/>
    <col min="14851" max="14851" width="22.6640625" customWidth="1"/>
    <col min="14852" max="14852" width="23.1640625" customWidth="1"/>
    <col min="14853" max="14853" width="32.1640625" customWidth="1"/>
    <col min="14854" max="14854" width="20.33203125" customWidth="1"/>
    <col min="14855" max="14855" width="15.33203125" customWidth="1"/>
    <col min="14856" max="14856" width="24.83203125" customWidth="1"/>
    <col min="15090" max="15090" width="27.1640625" customWidth="1"/>
    <col min="15091" max="15091" width="5.5" bestFit="1" customWidth="1"/>
    <col min="15092" max="15092" width="27.1640625" customWidth="1"/>
    <col min="15093" max="15093" width="12.33203125" customWidth="1"/>
    <col min="15094" max="15094" width="7.1640625" customWidth="1"/>
    <col min="15095" max="15095" width="16.6640625" customWidth="1"/>
    <col min="15096" max="15096" width="12.83203125" customWidth="1"/>
    <col min="15097" max="15097" width="39.1640625" customWidth="1"/>
    <col min="15098" max="15098" width="37.1640625" customWidth="1"/>
    <col min="15099" max="15099" width="30.5" customWidth="1"/>
    <col min="15100" max="15100" width="24.5" customWidth="1"/>
    <col min="15101" max="15101" width="9.6640625" customWidth="1"/>
    <col min="15102" max="15102" width="13.83203125" customWidth="1"/>
    <col min="15103" max="15103" width="20.6640625" customWidth="1"/>
    <col min="15104" max="15104" width="20.1640625" customWidth="1"/>
    <col min="15105" max="15106" width="29" customWidth="1"/>
    <col min="15107" max="15107" width="22.6640625" customWidth="1"/>
    <col min="15108" max="15108" width="23.1640625" customWidth="1"/>
    <col min="15109" max="15109" width="32.1640625" customWidth="1"/>
    <col min="15110" max="15110" width="20.33203125" customWidth="1"/>
    <col min="15111" max="15111" width="15.33203125" customWidth="1"/>
    <col min="15112" max="15112" width="24.83203125" customWidth="1"/>
    <col min="15346" max="15346" width="27.1640625" customWidth="1"/>
    <col min="15347" max="15347" width="5.5" bestFit="1" customWidth="1"/>
    <col min="15348" max="15348" width="27.1640625" customWidth="1"/>
    <col min="15349" max="15349" width="12.33203125" customWidth="1"/>
    <col min="15350" max="15350" width="7.1640625" customWidth="1"/>
    <col min="15351" max="15351" width="16.6640625" customWidth="1"/>
    <col min="15352" max="15352" width="12.83203125" customWidth="1"/>
    <col min="15353" max="15353" width="39.1640625" customWidth="1"/>
    <col min="15354" max="15354" width="37.1640625" customWidth="1"/>
    <col min="15355" max="15355" width="30.5" customWidth="1"/>
    <col min="15356" max="15356" width="24.5" customWidth="1"/>
    <col min="15357" max="15357" width="9.6640625" customWidth="1"/>
    <col min="15358" max="15358" width="13.83203125" customWidth="1"/>
    <col min="15359" max="15359" width="20.6640625" customWidth="1"/>
    <col min="15360" max="15360" width="20.1640625" customWidth="1"/>
    <col min="15361" max="15362" width="29" customWidth="1"/>
    <col min="15363" max="15363" width="22.6640625" customWidth="1"/>
    <col min="15364" max="15364" width="23.1640625" customWidth="1"/>
    <col min="15365" max="15365" width="32.1640625" customWidth="1"/>
    <col min="15366" max="15366" width="20.33203125" customWidth="1"/>
    <col min="15367" max="15367" width="15.33203125" customWidth="1"/>
    <col min="15368" max="15368" width="24.83203125" customWidth="1"/>
    <col min="15602" max="15602" width="27.1640625" customWidth="1"/>
    <col min="15603" max="15603" width="5.5" bestFit="1" customWidth="1"/>
    <col min="15604" max="15604" width="27.1640625" customWidth="1"/>
    <col min="15605" max="15605" width="12.33203125" customWidth="1"/>
    <col min="15606" max="15606" width="7.1640625" customWidth="1"/>
    <col min="15607" max="15607" width="16.6640625" customWidth="1"/>
    <col min="15608" max="15608" width="12.83203125" customWidth="1"/>
    <col min="15609" max="15609" width="39.1640625" customWidth="1"/>
    <col min="15610" max="15610" width="37.1640625" customWidth="1"/>
    <col min="15611" max="15611" width="30.5" customWidth="1"/>
    <col min="15612" max="15612" width="24.5" customWidth="1"/>
    <col min="15613" max="15613" width="9.6640625" customWidth="1"/>
    <col min="15614" max="15614" width="13.83203125" customWidth="1"/>
    <col min="15615" max="15615" width="20.6640625" customWidth="1"/>
    <col min="15616" max="15616" width="20.1640625" customWidth="1"/>
    <col min="15617" max="15618" width="29" customWidth="1"/>
    <col min="15619" max="15619" width="22.6640625" customWidth="1"/>
    <col min="15620" max="15620" width="23.1640625" customWidth="1"/>
    <col min="15621" max="15621" width="32.1640625" customWidth="1"/>
    <col min="15622" max="15622" width="20.33203125" customWidth="1"/>
    <col min="15623" max="15623" width="15.33203125" customWidth="1"/>
    <col min="15624" max="15624" width="24.83203125" customWidth="1"/>
    <col min="15858" max="15858" width="27.1640625" customWidth="1"/>
    <col min="15859" max="15859" width="5.5" bestFit="1" customWidth="1"/>
    <col min="15860" max="15860" width="27.1640625" customWidth="1"/>
    <col min="15861" max="15861" width="12.33203125" customWidth="1"/>
    <col min="15862" max="15862" width="7.1640625" customWidth="1"/>
    <col min="15863" max="15863" width="16.6640625" customWidth="1"/>
    <col min="15864" max="15864" width="12.83203125" customWidth="1"/>
    <col min="15865" max="15865" width="39.1640625" customWidth="1"/>
    <col min="15866" max="15866" width="37.1640625" customWidth="1"/>
    <col min="15867" max="15867" width="30.5" customWidth="1"/>
    <col min="15868" max="15868" width="24.5" customWidth="1"/>
    <col min="15869" max="15869" width="9.6640625" customWidth="1"/>
    <col min="15870" max="15870" width="13.83203125" customWidth="1"/>
    <col min="15871" max="15871" width="20.6640625" customWidth="1"/>
    <col min="15872" max="15872" width="20.1640625" customWidth="1"/>
    <col min="15873" max="15874" width="29" customWidth="1"/>
    <col min="15875" max="15875" width="22.6640625" customWidth="1"/>
    <col min="15876" max="15876" width="23.1640625" customWidth="1"/>
    <col min="15877" max="15877" width="32.1640625" customWidth="1"/>
    <col min="15878" max="15878" width="20.33203125" customWidth="1"/>
    <col min="15879" max="15879" width="15.33203125" customWidth="1"/>
    <col min="15880" max="15880" width="24.83203125" customWidth="1"/>
    <col min="16114" max="16114" width="27.1640625" customWidth="1"/>
    <col min="16115" max="16115" width="5.5" bestFit="1" customWidth="1"/>
    <col min="16116" max="16116" width="27.1640625" customWidth="1"/>
    <col min="16117" max="16117" width="12.33203125" customWidth="1"/>
    <col min="16118" max="16118" width="7.1640625" customWidth="1"/>
    <col min="16119" max="16119" width="16.6640625" customWidth="1"/>
    <col min="16120" max="16120" width="12.83203125" customWidth="1"/>
    <col min="16121" max="16121" width="39.1640625" customWidth="1"/>
    <col min="16122" max="16122" width="37.1640625" customWidth="1"/>
    <col min="16123" max="16123" width="30.5" customWidth="1"/>
    <col min="16124" max="16124" width="24.5" customWidth="1"/>
    <col min="16125" max="16125" width="9.6640625" customWidth="1"/>
    <col min="16126" max="16126" width="13.83203125" customWidth="1"/>
    <col min="16127" max="16127" width="20.6640625" customWidth="1"/>
    <col min="16128" max="16128" width="20.1640625" customWidth="1"/>
    <col min="16129" max="16130" width="29" customWidth="1"/>
    <col min="16131" max="16131" width="22.6640625" customWidth="1"/>
    <col min="16132" max="16132" width="23.1640625" customWidth="1"/>
    <col min="16133" max="16133" width="32.1640625" customWidth="1"/>
    <col min="16134" max="16134" width="20.33203125" customWidth="1"/>
    <col min="16135" max="16135" width="15.33203125" customWidth="1"/>
    <col min="16136" max="16136" width="24.83203125" customWidth="1"/>
    <col min="16370" max="16384" width="27.1640625" customWidth="1"/>
  </cols>
  <sheetData>
    <row r="1" spans="1:49" hidden="1">
      <c r="A1" s="71"/>
      <c r="B1" s="1"/>
      <c r="C1" s="1"/>
      <c r="D1" s="1"/>
      <c r="E1" s="1"/>
      <c r="F1" s="1"/>
      <c r="G1" s="72"/>
    </row>
    <row r="2" spans="1:49" hidden="1">
      <c r="A2" s="71"/>
      <c r="B2" s="1"/>
      <c r="C2" s="1"/>
      <c r="D2" s="1"/>
      <c r="E2" s="1"/>
      <c r="F2" s="1"/>
      <c r="G2" s="72"/>
    </row>
    <row r="3" spans="1:49" ht="15" customHeight="1">
      <c r="A3" s="1"/>
      <c r="B3" s="1"/>
      <c r="C3" s="1"/>
      <c r="D3" s="1"/>
      <c r="E3" s="1"/>
      <c r="F3" s="1"/>
      <c r="G3" s="72"/>
    </row>
    <row r="4" spans="1:49" ht="7.5" customHeight="1" thickBot="1">
      <c r="A4" s="1"/>
      <c r="B4" s="1"/>
      <c r="C4" s="1"/>
      <c r="D4" s="1"/>
      <c r="E4" s="1"/>
      <c r="F4" s="1"/>
      <c r="G4" s="72"/>
    </row>
    <row r="5" spans="1:49" ht="27.5" customHeight="1" thickBot="1">
      <c r="A5" s="307"/>
      <c r="B5" s="307"/>
      <c r="C5" s="307"/>
      <c r="D5" s="307"/>
      <c r="E5" s="308"/>
      <c r="F5" s="311" t="s">
        <v>32</v>
      </c>
      <c r="G5" s="312"/>
      <c r="H5" s="312"/>
      <c r="I5" s="312"/>
      <c r="J5" s="312"/>
      <c r="K5" s="312"/>
      <c r="L5" s="312"/>
      <c r="M5" s="312"/>
      <c r="N5" s="312"/>
      <c r="O5" s="312"/>
      <c r="P5" s="312"/>
      <c r="Q5" s="87" t="s">
        <v>350</v>
      </c>
    </row>
    <row r="6" spans="1:49" s="31" customFormat="1" ht="20" thickBot="1">
      <c r="A6" s="309"/>
      <c r="B6" s="309"/>
      <c r="C6" s="309"/>
      <c r="D6" s="309"/>
      <c r="E6" s="310"/>
      <c r="F6" s="313"/>
      <c r="G6" s="314"/>
      <c r="H6" s="314"/>
      <c r="I6" s="314"/>
      <c r="J6" s="314"/>
      <c r="K6" s="314"/>
      <c r="L6" s="314"/>
      <c r="M6" s="314"/>
      <c r="N6" s="314"/>
      <c r="O6" s="314"/>
      <c r="P6" s="314"/>
      <c r="Q6" s="87" t="s">
        <v>351</v>
      </c>
      <c r="R6" s="73"/>
      <c r="S6" s="73"/>
      <c r="T6" s="73"/>
      <c r="U6" s="73"/>
      <c r="V6" s="73"/>
      <c r="W6" s="73"/>
      <c r="X6" s="73"/>
      <c r="Y6" s="73"/>
      <c r="Z6" s="73"/>
      <c r="AA6" s="73"/>
      <c r="AB6" s="73"/>
      <c r="AC6" s="73"/>
      <c r="AD6" s="73"/>
      <c r="AE6" s="73"/>
      <c r="AF6" s="73"/>
      <c r="AG6" s="73"/>
      <c r="AH6" s="74"/>
      <c r="AI6" s="74"/>
      <c r="AJ6" s="74"/>
      <c r="AK6" s="74"/>
      <c r="AL6" s="74"/>
      <c r="AM6" s="74"/>
      <c r="AN6" s="74"/>
      <c r="AO6" s="74"/>
      <c r="AP6" s="74"/>
      <c r="AQ6" s="74"/>
      <c r="AR6" s="74"/>
      <c r="AS6" s="74"/>
      <c r="AT6" s="74"/>
      <c r="AU6" s="74"/>
      <c r="AV6" s="74"/>
      <c r="AW6" s="75"/>
    </row>
    <row r="7" spans="1:49" s="32" customFormat="1" ht="33.5" customHeight="1" thickBot="1">
      <c r="A7" s="309"/>
      <c r="B7" s="309"/>
      <c r="C7" s="309"/>
      <c r="D7" s="309"/>
      <c r="E7" s="310"/>
      <c r="F7" s="315" t="s">
        <v>352</v>
      </c>
      <c r="G7" s="316"/>
      <c r="H7" s="316"/>
      <c r="I7" s="316"/>
      <c r="J7" s="316"/>
      <c r="K7" s="316"/>
      <c r="L7" s="316"/>
      <c r="M7" s="316"/>
      <c r="N7" s="316"/>
      <c r="O7" s="316"/>
      <c r="P7" s="316"/>
      <c r="Q7" s="317" t="s">
        <v>353</v>
      </c>
    </row>
    <row r="8" spans="1:49" s="32" customFormat="1" ht="27" thickBot="1">
      <c r="A8" s="309"/>
      <c r="B8" s="309"/>
      <c r="C8" s="309"/>
      <c r="D8" s="309"/>
      <c r="E8" s="310"/>
      <c r="F8" s="319" t="s">
        <v>215</v>
      </c>
      <c r="G8" s="320"/>
      <c r="H8" s="320"/>
      <c r="I8" s="320"/>
      <c r="J8" s="320"/>
      <c r="K8" s="320"/>
      <c r="L8" s="320"/>
      <c r="M8" s="320"/>
      <c r="N8" s="320"/>
      <c r="O8" s="320"/>
      <c r="P8" s="320"/>
      <c r="Q8" s="318"/>
    </row>
    <row r="9" spans="1:49" s="32" customFormat="1" ht="17" thickBot="1">
      <c r="A9" s="321" t="s">
        <v>216</v>
      </c>
      <c r="B9" s="321"/>
      <c r="C9" s="321"/>
      <c r="D9" s="321"/>
      <c r="E9" s="321"/>
      <c r="F9" s="321"/>
      <c r="G9" s="321"/>
      <c r="H9" s="321"/>
      <c r="I9" s="321"/>
      <c r="J9" s="321"/>
      <c r="K9" s="321"/>
      <c r="L9" s="321"/>
      <c r="M9" s="321"/>
      <c r="N9" s="321"/>
    </row>
    <row r="10" spans="1:49" s="32" customFormat="1" ht="17" thickBot="1">
      <c r="A10" s="323" t="s">
        <v>217</v>
      </c>
      <c r="B10" s="323"/>
      <c r="C10" s="323"/>
      <c r="D10" s="323"/>
      <c r="E10" s="322" t="s">
        <v>218</v>
      </c>
      <c r="F10" s="322"/>
      <c r="G10" s="322"/>
      <c r="H10" s="322"/>
      <c r="I10" s="322"/>
      <c r="J10" s="76"/>
      <c r="K10" s="77"/>
      <c r="L10" s="76"/>
      <c r="M10" s="76"/>
      <c r="N10" s="76"/>
    </row>
    <row r="11" spans="1:49" s="32" customFormat="1" ht="14" thickBot="1">
      <c r="A11" s="76"/>
      <c r="B11" s="76"/>
      <c r="C11" s="76"/>
      <c r="D11" s="76"/>
      <c r="E11" s="76"/>
      <c r="F11" s="76"/>
      <c r="G11" s="76"/>
      <c r="H11" s="76"/>
      <c r="I11" s="76"/>
      <c r="J11" s="76"/>
      <c r="K11" s="77"/>
      <c r="L11" s="76"/>
      <c r="M11" s="324" t="s">
        <v>219</v>
      </c>
      <c r="N11" s="325"/>
      <c r="O11" s="325"/>
      <c r="P11" s="325"/>
    </row>
    <row r="12" spans="1:49" s="32" customFormat="1" ht="14" thickBot="1">
      <c r="A12" s="323" t="s">
        <v>220</v>
      </c>
      <c r="B12" s="323"/>
      <c r="C12" s="323"/>
      <c r="D12" s="323"/>
      <c r="E12" s="322" t="s">
        <v>221</v>
      </c>
      <c r="F12" s="322"/>
      <c r="G12" s="322"/>
      <c r="H12" s="322"/>
      <c r="I12" s="322"/>
      <c r="J12" s="76"/>
      <c r="K12" s="77"/>
      <c r="L12" s="76"/>
      <c r="M12" s="326"/>
      <c r="N12" s="327"/>
      <c r="O12" s="327"/>
      <c r="P12" s="327"/>
    </row>
    <row r="13" spans="1:49" s="32" customFormat="1" ht="14" thickBot="1">
      <c r="A13" s="323"/>
      <c r="B13" s="323"/>
      <c r="C13" s="323"/>
      <c r="D13" s="323"/>
      <c r="E13" s="322"/>
      <c r="F13" s="322"/>
      <c r="G13" s="322"/>
      <c r="H13" s="322"/>
      <c r="I13" s="322"/>
      <c r="J13" s="76"/>
      <c r="K13" s="77"/>
      <c r="L13" s="76"/>
      <c r="M13" s="76"/>
      <c r="N13" s="76"/>
    </row>
    <row r="14" spans="1:49" s="32" customFormat="1" ht="14" thickBot="1">
      <c r="A14" s="76"/>
      <c r="B14" s="76"/>
      <c r="C14" s="76"/>
      <c r="D14" s="76"/>
      <c r="E14" s="76"/>
      <c r="F14" s="76"/>
      <c r="G14" s="76"/>
      <c r="H14" s="76"/>
      <c r="I14" s="76"/>
      <c r="J14" s="76"/>
      <c r="K14" s="77"/>
      <c r="L14" s="76"/>
      <c r="M14" s="324">
        <v>2021</v>
      </c>
      <c r="N14" s="325"/>
      <c r="O14" s="325"/>
      <c r="P14" s="325"/>
    </row>
    <row r="15" spans="1:49" ht="16" thickBot="1">
      <c r="A15" s="323" t="s">
        <v>222</v>
      </c>
      <c r="B15" s="323"/>
      <c r="C15" s="323"/>
      <c r="D15" s="323"/>
      <c r="E15" s="322" t="s">
        <v>223</v>
      </c>
      <c r="F15" s="322"/>
      <c r="G15" s="322"/>
      <c r="H15" s="322"/>
      <c r="I15" s="322"/>
      <c r="J15" s="76"/>
      <c r="K15" s="77"/>
      <c r="L15" s="76"/>
      <c r="M15" s="326"/>
      <c r="N15" s="327"/>
      <c r="O15" s="327"/>
      <c r="P15" s="327"/>
    </row>
    <row r="16" spans="1:49" ht="16" thickBot="1">
      <c r="A16" s="323"/>
      <c r="B16" s="323"/>
      <c r="C16" s="323"/>
      <c r="D16" s="323"/>
      <c r="E16" s="322"/>
      <c r="F16" s="322"/>
      <c r="G16" s="322"/>
      <c r="H16" s="322"/>
      <c r="I16" s="322"/>
      <c r="J16" s="76"/>
      <c r="K16" s="77"/>
      <c r="L16" s="76"/>
      <c r="M16" s="76"/>
      <c r="N16" s="76"/>
      <c r="O16" s="32"/>
      <c r="P16" s="32"/>
    </row>
    <row r="17" spans="1:19" ht="16" thickBot="1">
      <c r="A17" s="323"/>
      <c r="B17" s="323"/>
      <c r="C17" s="323"/>
      <c r="D17" s="323"/>
      <c r="E17" s="322"/>
      <c r="F17" s="322"/>
      <c r="G17" s="322"/>
      <c r="H17" s="322"/>
      <c r="I17" s="322"/>
      <c r="J17" s="76"/>
      <c r="K17" s="77"/>
      <c r="L17" s="76"/>
      <c r="M17" s="321"/>
      <c r="N17" s="321"/>
      <c r="O17" s="32"/>
      <c r="P17" s="32"/>
    </row>
    <row r="18" spans="1:19" ht="16" thickBot="1">
      <c r="A18" s="76"/>
      <c r="B18" s="76"/>
      <c r="C18" s="76"/>
      <c r="D18" s="76"/>
      <c r="E18" s="76"/>
      <c r="F18" s="76"/>
      <c r="G18" s="76"/>
      <c r="H18" s="76"/>
      <c r="I18" s="76"/>
      <c r="J18" s="76"/>
      <c r="K18" s="77"/>
      <c r="L18" s="76"/>
      <c r="M18" s="321"/>
      <c r="N18" s="321"/>
      <c r="O18" s="32"/>
      <c r="P18" s="32"/>
    </row>
    <row r="19" spans="1:19" ht="16" thickBot="1">
      <c r="A19" s="323" t="s">
        <v>224</v>
      </c>
      <c r="B19" s="323"/>
      <c r="C19" s="323"/>
      <c r="D19" s="323"/>
      <c r="E19" s="322" t="s">
        <v>225</v>
      </c>
      <c r="F19" s="322"/>
      <c r="G19" s="322"/>
      <c r="H19" s="322"/>
      <c r="I19" s="322"/>
      <c r="J19" s="76"/>
      <c r="K19" s="77"/>
      <c r="L19" s="76"/>
      <c r="M19" s="321"/>
      <c r="N19" s="321"/>
      <c r="O19" s="32"/>
      <c r="P19" s="32"/>
    </row>
    <row r="20" spans="1:19" ht="16" thickBot="1">
      <c r="A20" s="323"/>
      <c r="B20" s="323"/>
      <c r="C20" s="323"/>
      <c r="D20" s="323"/>
      <c r="E20" s="322"/>
      <c r="F20" s="322"/>
      <c r="G20" s="322"/>
      <c r="H20" s="322"/>
      <c r="I20" s="322"/>
      <c r="J20" s="76"/>
      <c r="K20" s="77"/>
      <c r="L20" s="76"/>
      <c r="M20" s="76"/>
      <c r="N20" s="76"/>
      <c r="O20" s="32"/>
      <c r="P20" s="32"/>
    </row>
    <row r="21" spans="1:19" ht="16">
      <c r="A21" s="321" t="s">
        <v>216</v>
      </c>
      <c r="B21" s="321"/>
      <c r="C21" s="321"/>
      <c r="D21" s="321"/>
      <c r="E21" s="321"/>
      <c r="F21" s="321"/>
      <c r="G21" s="321"/>
      <c r="H21" s="321"/>
      <c r="I21" s="321"/>
      <c r="J21" s="321"/>
      <c r="K21" s="321"/>
      <c r="L21" s="321"/>
      <c r="M21" s="321"/>
      <c r="N21" s="321"/>
      <c r="O21" s="32"/>
      <c r="P21" s="32"/>
    </row>
    <row r="22" spans="1:19" ht="26">
      <c r="A22" s="357" t="s">
        <v>354</v>
      </c>
      <c r="B22" s="358"/>
      <c r="C22" s="358"/>
      <c r="D22" s="358"/>
      <c r="E22" s="358"/>
      <c r="F22" s="358"/>
      <c r="G22" s="358"/>
      <c r="H22" s="358"/>
      <c r="I22" s="358"/>
      <c r="J22" s="358"/>
      <c r="K22" s="358"/>
      <c r="L22" s="358"/>
      <c r="M22" s="358"/>
      <c r="N22" s="358"/>
      <c r="O22" s="358"/>
      <c r="P22" s="358"/>
      <c r="Q22" s="358"/>
    </row>
    <row r="23" spans="1:19" ht="20.5" customHeight="1" thickBot="1">
      <c r="A23" s="359" t="s">
        <v>355</v>
      </c>
      <c r="B23" s="360"/>
      <c r="C23" s="360"/>
      <c r="D23" s="360"/>
      <c r="E23" s="360"/>
      <c r="F23" s="360"/>
      <c r="G23" s="360"/>
      <c r="H23" s="360"/>
      <c r="I23" s="360"/>
      <c r="J23" s="360"/>
      <c r="K23" s="360"/>
      <c r="L23" s="360"/>
      <c r="M23" s="360"/>
      <c r="N23" s="360"/>
      <c r="O23" s="360"/>
      <c r="P23" s="360"/>
      <c r="Q23" s="360"/>
    </row>
    <row r="24" spans="1:19" ht="17" thickBot="1">
      <c r="A24" s="328" t="s">
        <v>226</v>
      </c>
      <c r="B24" s="330"/>
      <c r="C24" s="330"/>
      <c r="D24" s="330"/>
      <c r="E24" s="329"/>
      <c r="F24" s="328" t="s">
        <v>227</v>
      </c>
      <c r="G24" s="330"/>
      <c r="H24" s="330"/>
      <c r="I24" s="330"/>
      <c r="J24" s="330"/>
      <c r="K24" s="330"/>
      <c r="L24" s="330"/>
      <c r="M24" s="329"/>
      <c r="N24" s="328" t="s">
        <v>228</v>
      </c>
      <c r="O24" s="330"/>
      <c r="P24" s="330"/>
      <c r="Q24" s="330"/>
      <c r="R24" s="91"/>
      <c r="S24" s="93"/>
    </row>
    <row r="25" spans="1:19" ht="35" thickBot="1">
      <c r="A25" s="94" t="s">
        <v>229</v>
      </c>
      <c r="B25" s="328" t="s">
        <v>230</v>
      </c>
      <c r="C25" s="329"/>
      <c r="D25" s="94" t="s">
        <v>231</v>
      </c>
      <c r="E25" s="94" t="s">
        <v>232</v>
      </c>
      <c r="F25" s="94" t="s">
        <v>233</v>
      </c>
      <c r="G25" s="94" t="s">
        <v>507</v>
      </c>
      <c r="H25" s="328" t="s">
        <v>508</v>
      </c>
      <c r="I25" s="330"/>
      <c r="J25" s="329"/>
      <c r="K25" s="94" t="s">
        <v>356</v>
      </c>
      <c r="L25" s="328" t="s">
        <v>357</v>
      </c>
      <c r="M25" s="329"/>
      <c r="N25" s="94" t="s">
        <v>509</v>
      </c>
      <c r="O25" s="328" t="s">
        <v>358</v>
      </c>
      <c r="P25" s="329"/>
      <c r="Q25" s="94" t="s">
        <v>40</v>
      </c>
      <c r="R25" s="91"/>
      <c r="S25" s="93"/>
    </row>
    <row r="26" spans="1:19" ht="16">
      <c r="A26" s="331" t="s">
        <v>359</v>
      </c>
      <c r="B26" s="334" t="s">
        <v>510</v>
      </c>
      <c r="C26" s="335"/>
      <c r="D26" s="331" t="s">
        <v>511</v>
      </c>
      <c r="E26" s="331" t="s">
        <v>235</v>
      </c>
      <c r="F26" s="331" t="s">
        <v>512</v>
      </c>
      <c r="G26" s="331" t="s">
        <v>513</v>
      </c>
      <c r="H26" s="334" t="s">
        <v>514</v>
      </c>
      <c r="I26" s="342"/>
      <c r="J26" s="335"/>
      <c r="K26" s="345" t="s">
        <v>575</v>
      </c>
      <c r="L26" s="334" t="s">
        <v>366</v>
      </c>
      <c r="M26" s="335"/>
      <c r="N26" s="340">
        <v>44197</v>
      </c>
      <c r="O26" s="341" t="s">
        <v>515</v>
      </c>
      <c r="P26" s="335"/>
      <c r="Q26" s="331" t="s">
        <v>363</v>
      </c>
      <c r="R26" s="91"/>
      <c r="S26" s="93"/>
    </row>
    <row r="27" spans="1:19" ht="16">
      <c r="A27" s="332"/>
      <c r="B27" s="336"/>
      <c r="C27" s="337"/>
      <c r="D27" s="332"/>
      <c r="E27" s="332"/>
      <c r="F27" s="332"/>
      <c r="G27" s="332"/>
      <c r="H27" s="336"/>
      <c r="I27" s="343"/>
      <c r="J27" s="337"/>
      <c r="K27" s="332"/>
      <c r="L27" s="336"/>
      <c r="M27" s="337"/>
      <c r="N27" s="332"/>
      <c r="O27" s="336"/>
      <c r="P27" s="337"/>
      <c r="Q27" s="332"/>
      <c r="R27" s="91"/>
      <c r="S27" s="93"/>
    </row>
    <row r="28" spans="1:19" ht="16">
      <c r="A28" s="332"/>
      <c r="B28" s="336"/>
      <c r="C28" s="337"/>
      <c r="D28" s="332"/>
      <c r="E28" s="332"/>
      <c r="F28" s="332"/>
      <c r="G28" s="332"/>
      <c r="H28" s="336"/>
      <c r="I28" s="343"/>
      <c r="J28" s="337"/>
      <c r="K28" s="332"/>
      <c r="L28" s="336"/>
      <c r="M28" s="337"/>
      <c r="N28" s="332"/>
      <c r="O28" s="336"/>
      <c r="P28" s="337"/>
      <c r="Q28" s="332"/>
      <c r="R28" s="91"/>
      <c r="S28" s="93"/>
    </row>
    <row r="29" spans="1:19" ht="16">
      <c r="A29" s="332"/>
      <c r="B29" s="336"/>
      <c r="C29" s="337"/>
      <c r="D29" s="332"/>
      <c r="E29" s="332"/>
      <c r="F29" s="332"/>
      <c r="G29" s="332"/>
      <c r="H29" s="336"/>
      <c r="I29" s="343"/>
      <c r="J29" s="337"/>
      <c r="K29" s="332"/>
      <c r="L29" s="336"/>
      <c r="M29" s="337"/>
      <c r="N29" s="332"/>
      <c r="O29" s="336"/>
      <c r="P29" s="337"/>
      <c r="Q29" s="332"/>
      <c r="R29" s="91"/>
      <c r="S29" s="93"/>
    </row>
    <row r="30" spans="1:19" ht="16">
      <c r="A30" s="332"/>
      <c r="B30" s="336"/>
      <c r="C30" s="337"/>
      <c r="D30" s="332"/>
      <c r="E30" s="332"/>
      <c r="F30" s="332"/>
      <c r="G30" s="332"/>
      <c r="H30" s="336"/>
      <c r="I30" s="343"/>
      <c r="J30" s="337"/>
      <c r="K30" s="332"/>
      <c r="L30" s="336"/>
      <c r="M30" s="337"/>
      <c r="N30" s="332"/>
      <c r="O30" s="336"/>
      <c r="P30" s="337"/>
      <c r="Q30" s="332"/>
      <c r="R30" s="91"/>
      <c r="S30" s="93"/>
    </row>
    <row r="31" spans="1:19" ht="16">
      <c r="A31" s="332"/>
      <c r="B31" s="336"/>
      <c r="C31" s="337"/>
      <c r="D31" s="332"/>
      <c r="E31" s="332"/>
      <c r="F31" s="332"/>
      <c r="G31" s="332"/>
      <c r="H31" s="336"/>
      <c r="I31" s="343"/>
      <c r="J31" s="337"/>
      <c r="K31" s="332"/>
      <c r="L31" s="336"/>
      <c r="M31" s="337"/>
      <c r="N31" s="332"/>
      <c r="O31" s="336"/>
      <c r="P31" s="337"/>
      <c r="Q31" s="332"/>
      <c r="R31" s="91"/>
      <c r="S31" s="93"/>
    </row>
    <row r="32" spans="1:19" ht="39" customHeight="1" thickBot="1">
      <c r="A32" s="333"/>
      <c r="B32" s="338"/>
      <c r="C32" s="339"/>
      <c r="D32" s="333"/>
      <c r="E32" s="333"/>
      <c r="F32" s="333"/>
      <c r="G32" s="333"/>
      <c r="H32" s="338"/>
      <c r="I32" s="344"/>
      <c r="J32" s="339"/>
      <c r="K32" s="333"/>
      <c r="L32" s="338"/>
      <c r="M32" s="339"/>
      <c r="N32" s="333"/>
      <c r="O32" s="338"/>
      <c r="P32" s="339"/>
      <c r="Q32" s="333"/>
      <c r="R32" s="91"/>
      <c r="S32" s="93"/>
    </row>
    <row r="33" spans="1:19" ht="16" customHeight="1">
      <c r="A33" s="331" t="s">
        <v>359</v>
      </c>
      <c r="B33" s="334" t="s">
        <v>510</v>
      </c>
      <c r="C33" s="335"/>
      <c r="D33" s="331" t="s">
        <v>511</v>
      </c>
      <c r="E33" s="331" t="s">
        <v>235</v>
      </c>
      <c r="F33" s="331" t="s">
        <v>516</v>
      </c>
      <c r="G33" s="331" t="s">
        <v>517</v>
      </c>
      <c r="H33" s="334" t="s">
        <v>518</v>
      </c>
      <c r="I33" s="342"/>
      <c r="J33" s="335"/>
      <c r="K33" s="345" t="s">
        <v>519</v>
      </c>
      <c r="L33" s="334" t="s">
        <v>520</v>
      </c>
      <c r="M33" s="335"/>
      <c r="N33" s="340">
        <v>44197</v>
      </c>
      <c r="O33" s="341" t="s">
        <v>515</v>
      </c>
      <c r="P33" s="335"/>
      <c r="Q33" s="331" t="s">
        <v>521</v>
      </c>
      <c r="R33" s="91"/>
      <c r="S33" s="93"/>
    </row>
    <row r="34" spans="1:19" ht="16">
      <c r="A34" s="332"/>
      <c r="B34" s="336"/>
      <c r="C34" s="337"/>
      <c r="D34" s="332"/>
      <c r="E34" s="332"/>
      <c r="F34" s="332"/>
      <c r="G34" s="332"/>
      <c r="H34" s="336"/>
      <c r="I34" s="343"/>
      <c r="J34" s="337"/>
      <c r="K34" s="332"/>
      <c r="L34" s="336"/>
      <c r="M34" s="337"/>
      <c r="N34" s="332"/>
      <c r="O34" s="336"/>
      <c r="P34" s="337"/>
      <c r="Q34" s="332"/>
      <c r="R34" s="91"/>
      <c r="S34" s="93"/>
    </row>
    <row r="35" spans="1:19" ht="16">
      <c r="A35" s="332"/>
      <c r="B35" s="336"/>
      <c r="C35" s="337"/>
      <c r="D35" s="332"/>
      <c r="E35" s="332"/>
      <c r="F35" s="332"/>
      <c r="G35" s="332"/>
      <c r="H35" s="336"/>
      <c r="I35" s="343"/>
      <c r="J35" s="337"/>
      <c r="K35" s="332"/>
      <c r="L35" s="336"/>
      <c r="M35" s="337"/>
      <c r="N35" s="332"/>
      <c r="O35" s="336"/>
      <c r="P35" s="337"/>
      <c r="Q35" s="332"/>
      <c r="R35" s="91"/>
      <c r="S35" s="93"/>
    </row>
    <row r="36" spans="1:19" ht="16">
      <c r="A36" s="332"/>
      <c r="B36" s="336"/>
      <c r="C36" s="337"/>
      <c r="D36" s="332"/>
      <c r="E36" s="332"/>
      <c r="F36" s="332"/>
      <c r="G36" s="332"/>
      <c r="H36" s="336"/>
      <c r="I36" s="343"/>
      <c r="J36" s="337"/>
      <c r="K36" s="332"/>
      <c r="L36" s="336"/>
      <c r="M36" s="337"/>
      <c r="N36" s="332"/>
      <c r="O36" s="336"/>
      <c r="P36" s="337"/>
      <c r="Q36" s="332"/>
      <c r="R36" s="91"/>
      <c r="S36" s="93"/>
    </row>
    <row r="37" spans="1:19" ht="16">
      <c r="A37" s="332"/>
      <c r="B37" s="336"/>
      <c r="C37" s="337"/>
      <c r="D37" s="332"/>
      <c r="E37" s="332"/>
      <c r="F37" s="332"/>
      <c r="G37" s="332"/>
      <c r="H37" s="336"/>
      <c r="I37" s="343"/>
      <c r="J37" s="337"/>
      <c r="K37" s="332"/>
      <c r="L37" s="336"/>
      <c r="M37" s="337"/>
      <c r="N37" s="332"/>
      <c r="O37" s="336"/>
      <c r="P37" s="337"/>
      <c r="Q37" s="332"/>
      <c r="R37" s="91"/>
      <c r="S37" s="93"/>
    </row>
    <row r="38" spans="1:19" ht="16">
      <c r="A38" s="332"/>
      <c r="B38" s="336"/>
      <c r="C38" s="337"/>
      <c r="D38" s="332"/>
      <c r="E38" s="332"/>
      <c r="F38" s="332"/>
      <c r="G38" s="332"/>
      <c r="H38" s="336"/>
      <c r="I38" s="343"/>
      <c r="J38" s="337"/>
      <c r="K38" s="332"/>
      <c r="L38" s="336"/>
      <c r="M38" s="337"/>
      <c r="N38" s="332"/>
      <c r="O38" s="336"/>
      <c r="P38" s="337"/>
      <c r="Q38" s="332"/>
      <c r="R38" s="91"/>
      <c r="S38" s="93"/>
    </row>
    <row r="39" spans="1:19" ht="17" thickBot="1">
      <c r="A39" s="333"/>
      <c r="B39" s="338"/>
      <c r="C39" s="339"/>
      <c r="D39" s="333"/>
      <c r="E39" s="333"/>
      <c r="F39" s="333"/>
      <c r="G39" s="333"/>
      <c r="H39" s="338"/>
      <c r="I39" s="344"/>
      <c r="J39" s="339"/>
      <c r="K39" s="333"/>
      <c r="L39" s="338"/>
      <c r="M39" s="339"/>
      <c r="N39" s="333"/>
      <c r="O39" s="338"/>
      <c r="P39" s="339"/>
      <c r="Q39" s="333"/>
      <c r="R39" s="91"/>
      <c r="S39" s="93"/>
    </row>
    <row r="40" spans="1:19" ht="16" customHeight="1">
      <c r="A40" s="331" t="s">
        <v>359</v>
      </c>
      <c r="B40" s="334" t="s">
        <v>360</v>
      </c>
      <c r="C40" s="335"/>
      <c r="D40" s="331" t="s">
        <v>361</v>
      </c>
      <c r="E40" s="331" t="s">
        <v>235</v>
      </c>
      <c r="F40" s="331" t="s">
        <v>522</v>
      </c>
      <c r="G40" s="331" t="s">
        <v>523</v>
      </c>
      <c r="H40" s="334" t="s">
        <v>514</v>
      </c>
      <c r="I40" s="342"/>
      <c r="J40" s="335"/>
      <c r="K40" s="345" t="s">
        <v>524</v>
      </c>
      <c r="L40" s="334" t="s">
        <v>525</v>
      </c>
      <c r="M40" s="335"/>
      <c r="N40" s="340">
        <v>44197</v>
      </c>
      <c r="O40" s="341" t="s">
        <v>515</v>
      </c>
      <c r="P40" s="335"/>
      <c r="Q40" s="331" t="s">
        <v>521</v>
      </c>
      <c r="R40" s="91"/>
      <c r="S40" s="93"/>
    </row>
    <row r="41" spans="1:19" ht="16">
      <c r="A41" s="332"/>
      <c r="B41" s="336"/>
      <c r="C41" s="337"/>
      <c r="D41" s="332"/>
      <c r="E41" s="332"/>
      <c r="F41" s="332"/>
      <c r="G41" s="332"/>
      <c r="H41" s="336"/>
      <c r="I41" s="343"/>
      <c r="J41" s="337"/>
      <c r="K41" s="332"/>
      <c r="L41" s="336"/>
      <c r="M41" s="337"/>
      <c r="N41" s="332"/>
      <c r="O41" s="336"/>
      <c r="P41" s="337"/>
      <c r="Q41" s="332"/>
      <c r="R41" s="91"/>
      <c r="S41" s="93"/>
    </row>
    <row r="42" spans="1:19" ht="16">
      <c r="A42" s="332"/>
      <c r="B42" s="336"/>
      <c r="C42" s="337"/>
      <c r="D42" s="332"/>
      <c r="E42" s="332"/>
      <c r="F42" s="332"/>
      <c r="G42" s="332"/>
      <c r="H42" s="336"/>
      <c r="I42" s="343"/>
      <c r="J42" s="337"/>
      <c r="K42" s="332"/>
      <c r="L42" s="336"/>
      <c r="M42" s="337"/>
      <c r="N42" s="332"/>
      <c r="O42" s="336"/>
      <c r="P42" s="337"/>
      <c r="Q42" s="332"/>
      <c r="R42" s="91"/>
      <c r="S42" s="93"/>
    </row>
    <row r="43" spans="1:19" ht="16">
      <c r="A43" s="332"/>
      <c r="B43" s="336"/>
      <c r="C43" s="337"/>
      <c r="D43" s="332"/>
      <c r="E43" s="332"/>
      <c r="F43" s="332"/>
      <c r="G43" s="332"/>
      <c r="H43" s="336"/>
      <c r="I43" s="343"/>
      <c r="J43" s="337"/>
      <c r="K43" s="332"/>
      <c r="L43" s="336"/>
      <c r="M43" s="337"/>
      <c r="N43" s="332"/>
      <c r="O43" s="336"/>
      <c r="P43" s="337"/>
      <c r="Q43" s="332"/>
      <c r="R43" s="91"/>
      <c r="S43" s="93"/>
    </row>
    <row r="44" spans="1:19" ht="16">
      <c r="A44" s="332"/>
      <c r="B44" s="336"/>
      <c r="C44" s="337"/>
      <c r="D44" s="332"/>
      <c r="E44" s="332"/>
      <c r="F44" s="332"/>
      <c r="G44" s="332"/>
      <c r="H44" s="336"/>
      <c r="I44" s="343"/>
      <c r="J44" s="337"/>
      <c r="K44" s="332"/>
      <c r="L44" s="336"/>
      <c r="M44" s="337"/>
      <c r="N44" s="332"/>
      <c r="O44" s="336"/>
      <c r="P44" s="337"/>
      <c r="Q44" s="332"/>
      <c r="R44" s="91"/>
      <c r="S44" s="93"/>
    </row>
    <row r="45" spans="1:19" ht="16">
      <c r="A45" s="332"/>
      <c r="B45" s="336"/>
      <c r="C45" s="337"/>
      <c r="D45" s="332"/>
      <c r="E45" s="332"/>
      <c r="F45" s="332"/>
      <c r="G45" s="332"/>
      <c r="H45" s="336"/>
      <c r="I45" s="343"/>
      <c r="J45" s="337"/>
      <c r="K45" s="332"/>
      <c r="L45" s="336"/>
      <c r="M45" s="337"/>
      <c r="N45" s="332"/>
      <c r="O45" s="336"/>
      <c r="P45" s="337"/>
      <c r="Q45" s="332"/>
      <c r="R45" s="91"/>
      <c r="S45" s="93"/>
    </row>
    <row r="46" spans="1:19" ht="17" thickBot="1">
      <c r="A46" s="333"/>
      <c r="B46" s="338"/>
      <c r="C46" s="339"/>
      <c r="D46" s="333"/>
      <c r="E46" s="333"/>
      <c r="F46" s="333"/>
      <c r="G46" s="333"/>
      <c r="H46" s="338"/>
      <c r="I46" s="344"/>
      <c r="J46" s="339"/>
      <c r="K46" s="333"/>
      <c r="L46" s="338"/>
      <c r="M46" s="339"/>
      <c r="N46" s="333"/>
      <c r="O46" s="338"/>
      <c r="P46" s="339"/>
      <c r="Q46" s="333"/>
      <c r="R46" s="91"/>
      <c r="S46" s="93"/>
    </row>
    <row r="47" spans="1:19" ht="16" customHeight="1">
      <c r="A47" s="331" t="s">
        <v>359</v>
      </c>
      <c r="B47" s="334" t="s">
        <v>526</v>
      </c>
      <c r="C47" s="335"/>
      <c r="D47" s="331" t="s">
        <v>527</v>
      </c>
      <c r="E47" s="331" t="s">
        <v>235</v>
      </c>
      <c r="F47" s="331" t="s">
        <v>528</v>
      </c>
      <c r="G47" s="331" t="s">
        <v>529</v>
      </c>
      <c r="H47" s="334" t="s">
        <v>514</v>
      </c>
      <c r="I47" s="342"/>
      <c r="J47" s="335"/>
      <c r="K47" s="345" t="s">
        <v>236</v>
      </c>
      <c r="L47" s="334" t="s">
        <v>366</v>
      </c>
      <c r="M47" s="335"/>
      <c r="N47" s="340">
        <v>44197</v>
      </c>
      <c r="O47" s="341" t="s">
        <v>515</v>
      </c>
      <c r="P47" s="335"/>
      <c r="Q47" s="331" t="s">
        <v>521</v>
      </c>
      <c r="R47" s="91"/>
      <c r="S47" s="93"/>
    </row>
    <row r="48" spans="1:19" ht="16">
      <c r="A48" s="332"/>
      <c r="B48" s="336"/>
      <c r="C48" s="337"/>
      <c r="D48" s="332"/>
      <c r="E48" s="332"/>
      <c r="F48" s="332"/>
      <c r="G48" s="332"/>
      <c r="H48" s="336"/>
      <c r="I48" s="343"/>
      <c r="J48" s="337"/>
      <c r="K48" s="332"/>
      <c r="L48" s="336"/>
      <c r="M48" s="337"/>
      <c r="N48" s="332"/>
      <c r="O48" s="336"/>
      <c r="P48" s="337"/>
      <c r="Q48" s="332"/>
      <c r="R48" s="91"/>
      <c r="S48" s="93"/>
    </row>
    <row r="49" spans="1:19" ht="16">
      <c r="A49" s="332"/>
      <c r="B49" s="336"/>
      <c r="C49" s="337"/>
      <c r="D49" s="332"/>
      <c r="E49" s="332"/>
      <c r="F49" s="332"/>
      <c r="G49" s="332"/>
      <c r="H49" s="336"/>
      <c r="I49" s="343"/>
      <c r="J49" s="337"/>
      <c r="K49" s="332"/>
      <c r="L49" s="336"/>
      <c r="M49" s="337"/>
      <c r="N49" s="332"/>
      <c r="O49" s="336"/>
      <c r="P49" s="337"/>
      <c r="Q49" s="332"/>
      <c r="R49" s="91"/>
      <c r="S49" s="93"/>
    </row>
    <row r="50" spans="1:19" ht="16">
      <c r="A50" s="332"/>
      <c r="B50" s="336"/>
      <c r="C50" s="337"/>
      <c r="D50" s="332"/>
      <c r="E50" s="332"/>
      <c r="F50" s="332"/>
      <c r="G50" s="332"/>
      <c r="H50" s="336"/>
      <c r="I50" s="343"/>
      <c r="J50" s="337"/>
      <c r="K50" s="332"/>
      <c r="L50" s="336"/>
      <c r="M50" s="337"/>
      <c r="N50" s="332"/>
      <c r="O50" s="336"/>
      <c r="P50" s="337"/>
      <c r="Q50" s="332"/>
      <c r="R50" s="91"/>
      <c r="S50" s="93"/>
    </row>
    <row r="51" spans="1:19" ht="16">
      <c r="A51" s="332"/>
      <c r="B51" s="336"/>
      <c r="C51" s="337"/>
      <c r="D51" s="332"/>
      <c r="E51" s="332"/>
      <c r="F51" s="332"/>
      <c r="G51" s="332"/>
      <c r="H51" s="336"/>
      <c r="I51" s="343"/>
      <c r="J51" s="337"/>
      <c r="K51" s="332"/>
      <c r="L51" s="336"/>
      <c r="M51" s="337"/>
      <c r="N51" s="332"/>
      <c r="O51" s="336"/>
      <c r="P51" s="337"/>
      <c r="Q51" s="332"/>
      <c r="R51" s="91"/>
      <c r="S51" s="93"/>
    </row>
    <row r="52" spans="1:19" ht="16">
      <c r="A52" s="332"/>
      <c r="B52" s="336"/>
      <c r="C52" s="337"/>
      <c r="D52" s="332"/>
      <c r="E52" s="332"/>
      <c r="F52" s="332"/>
      <c r="G52" s="332"/>
      <c r="H52" s="336"/>
      <c r="I52" s="343"/>
      <c r="J52" s="337"/>
      <c r="K52" s="332"/>
      <c r="L52" s="336"/>
      <c r="M52" s="337"/>
      <c r="N52" s="332"/>
      <c r="O52" s="336"/>
      <c r="P52" s="337"/>
      <c r="Q52" s="332"/>
      <c r="R52" s="91"/>
      <c r="S52" s="93"/>
    </row>
    <row r="53" spans="1:19" ht="17" thickBot="1">
      <c r="A53" s="333"/>
      <c r="B53" s="338"/>
      <c r="C53" s="339"/>
      <c r="D53" s="333"/>
      <c r="E53" s="333"/>
      <c r="F53" s="333"/>
      <c r="G53" s="333"/>
      <c r="H53" s="338"/>
      <c r="I53" s="344"/>
      <c r="J53" s="339"/>
      <c r="K53" s="333"/>
      <c r="L53" s="338"/>
      <c r="M53" s="339"/>
      <c r="N53" s="333"/>
      <c r="O53" s="338"/>
      <c r="P53" s="339"/>
      <c r="Q53" s="333"/>
      <c r="R53" s="91"/>
      <c r="S53" s="93"/>
    </row>
    <row r="54" spans="1:19" ht="16" customHeight="1">
      <c r="A54" s="331" t="s">
        <v>359</v>
      </c>
      <c r="B54" s="334" t="s">
        <v>530</v>
      </c>
      <c r="C54" s="335"/>
      <c r="D54" s="331" t="s">
        <v>531</v>
      </c>
      <c r="E54" s="331" t="s">
        <v>235</v>
      </c>
      <c r="F54" s="331" t="s">
        <v>528</v>
      </c>
      <c r="G54" s="331" t="s">
        <v>529</v>
      </c>
      <c r="H54" s="334" t="s">
        <v>514</v>
      </c>
      <c r="I54" s="342"/>
      <c r="J54" s="335"/>
      <c r="K54" s="345" t="s">
        <v>236</v>
      </c>
      <c r="L54" s="334" t="s">
        <v>366</v>
      </c>
      <c r="M54" s="335"/>
      <c r="N54" s="340">
        <v>44197</v>
      </c>
      <c r="O54" s="341" t="s">
        <v>515</v>
      </c>
      <c r="P54" s="335"/>
      <c r="Q54" s="331" t="s">
        <v>521</v>
      </c>
      <c r="R54" s="91"/>
      <c r="S54" s="93"/>
    </row>
    <row r="55" spans="1:19" ht="16">
      <c r="A55" s="332"/>
      <c r="B55" s="336"/>
      <c r="C55" s="337"/>
      <c r="D55" s="332"/>
      <c r="E55" s="332"/>
      <c r="F55" s="332"/>
      <c r="G55" s="332"/>
      <c r="H55" s="336"/>
      <c r="I55" s="343"/>
      <c r="J55" s="337"/>
      <c r="K55" s="332"/>
      <c r="L55" s="336"/>
      <c r="M55" s="337"/>
      <c r="N55" s="332"/>
      <c r="O55" s="336"/>
      <c r="P55" s="337"/>
      <c r="Q55" s="332"/>
      <c r="R55" s="91"/>
      <c r="S55" s="93"/>
    </row>
    <row r="56" spans="1:19" ht="16">
      <c r="A56" s="332"/>
      <c r="B56" s="336"/>
      <c r="C56" s="337"/>
      <c r="D56" s="332"/>
      <c r="E56" s="332"/>
      <c r="F56" s="332"/>
      <c r="G56" s="332"/>
      <c r="H56" s="336"/>
      <c r="I56" s="343"/>
      <c r="J56" s="337"/>
      <c r="K56" s="332"/>
      <c r="L56" s="336"/>
      <c r="M56" s="337"/>
      <c r="N56" s="332"/>
      <c r="O56" s="336"/>
      <c r="P56" s="337"/>
      <c r="Q56" s="332"/>
      <c r="R56" s="91"/>
      <c r="S56" s="93"/>
    </row>
    <row r="57" spans="1:19" ht="16">
      <c r="A57" s="332"/>
      <c r="B57" s="336"/>
      <c r="C57" s="337"/>
      <c r="D57" s="332"/>
      <c r="E57" s="332"/>
      <c r="F57" s="332"/>
      <c r="G57" s="332"/>
      <c r="H57" s="336"/>
      <c r="I57" s="343"/>
      <c r="J57" s="337"/>
      <c r="K57" s="332"/>
      <c r="L57" s="336"/>
      <c r="M57" s="337"/>
      <c r="N57" s="332"/>
      <c r="O57" s="336"/>
      <c r="P57" s="337"/>
      <c r="Q57" s="332"/>
      <c r="R57" s="91"/>
      <c r="S57" s="93"/>
    </row>
    <row r="58" spans="1:19" ht="16">
      <c r="A58" s="332"/>
      <c r="B58" s="336"/>
      <c r="C58" s="337"/>
      <c r="D58" s="332"/>
      <c r="E58" s="332"/>
      <c r="F58" s="332"/>
      <c r="G58" s="332"/>
      <c r="H58" s="336"/>
      <c r="I58" s="343"/>
      <c r="J58" s="337"/>
      <c r="K58" s="332"/>
      <c r="L58" s="336"/>
      <c r="M58" s="337"/>
      <c r="N58" s="332"/>
      <c r="O58" s="336"/>
      <c r="P58" s="337"/>
      <c r="Q58" s="332"/>
      <c r="R58" s="91"/>
      <c r="S58" s="93"/>
    </row>
    <row r="59" spans="1:19" ht="16">
      <c r="A59" s="332"/>
      <c r="B59" s="336"/>
      <c r="C59" s="337"/>
      <c r="D59" s="332"/>
      <c r="E59" s="332"/>
      <c r="F59" s="332"/>
      <c r="G59" s="332"/>
      <c r="H59" s="336"/>
      <c r="I59" s="343"/>
      <c r="J59" s="337"/>
      <c r="K59" s="332"/>
      <c r="L59" s="336"/>
      <c r="M59" s="337"/>
      <c r="N59" s="332"/>
      <c r="O59" s="336"/>
      <c r="P59" s="337"/>
      <c r="Q59" s="332"/>
      <c r="R59" s="91"/>
      <c r="S59" s="93"/>
    </row>
    <row r="60" spans="1:19" ht="17" thickBot="1">
      <c r="A60" s="333"/>
      <c r="B60" s="338"/>
      <c r="C60" s="339"/>
      <c r="D60" s="333"/>
      <c r="E60" s="333"/>
      <c r="F60" s="333"/>
      <c r="G60" s="333"/>
      <c r="H60" s="338"/>
      <c r="I60" s="344"/>
      <c r="J60" s="339"/>
      <c r="K60" s="333"/>
      <c r="L60" s="338"/>
      <c r="M60" s="339"/>
      <c r="N60" s="333"/>
      <c r="O60" s="338"/>
      <c r="P60" s="339"/>
      <c r="Q60" s="333"/>
      <c r="R60" s="91"/>
      <c r="S60" s="93"/>
    </row>
    <row r="61" spans="1:19" ht="16" customHeight="1">
      <c r="A61" s="331" t="s">
        <v>359</v>
      </c>
      <c r="B61" s="334" t="s">
        <v>532</v>
      </c>
      <c r="C61" s="335"/>
      <c r="D61" s="331" t="s">
        <v>533</v>
      </c>
      <c r="E61" s="331" t="s">
        <v>235</v>
      </c>
      <c r="F61" s="331" t="s">
        <v>528</v>
      </c>
      <c r="G61" s="331" t="s">
        <v>529</v>
      </c>
      <c r="H61" s="334" t="s">
        <v>514</v>
      </c>
      <c r="I61" s="342"/>
      <c r="J61" s="335"/>
      <c r="K61" s="345" t="s">
        <v>236</v>
      </c>
      <c r="L61" s="334" t="s">
        <v>366</v>
      </c>
      <c r="M61" s="335"/>
      <c r="N61" s="340">
        <v>44197</v>
      </c>
      <c r="O61" s="341" t="s">
        <v>515</v>
      </c>
      <c r="P61" s="335"/>
      <c r="Q61" s="331" t="s">
        <v>521</v>
      </c>
      <c r="R61" s="91"/>
      <c r="S61" s="93"/>
    </row>
    <row r="62" spans="1:19" ht="16">
      <c r="A62" s="332"/>
      <c r="B62" s="336"/>
      <c r="C62" s="337"/>
      <c r="D62" s="332"/>
      <c r="E62" s="332"/>
      <c r="F62" s="332"/>
      <c r="G62" s="332"/>
      <c r="H62" s="336"/>
      <c r="I62" s="343"/>
      <c r="J62" s="337"/>
      <c r="K62" s="332"/>
      <c r="L62" s="336"/>
      <c r="M62" s="337"/>
      <c r="N62" s="332"/>
      <c r="O62" s="336"/>
      <c r="P62" s="337"/>
      <c r="Q62" s="332"/>
      <c r="R62" s="91"/>
      <c r="S62" s="93"/>
    </row>
    <row r="63" spans="1:19" ht="16">
      <c r="A63" s="332"/>
      <c r="B63" s="336"/>
      <c r="C63" s="337"/>
      <c r="D63" s="332"/>
      <c r="E63" s="332"/>
      <c r="F63" s="332"/>
      <c r="G63" s="332"/>
      <c r="H63" s="336"/>
      <c r="I63" s="343"/>
      <c r="J63" s="337"/>
      <c r="K63" s="332"/>
      <c r="L63" s="336"/>
      <c r="M63" s="337"/>
      <c r="N63" s="332"/>
      <c r="O63" s="336"/>
      <c r="P63" s="337"/>
      <c r="Q63" s="332"/>
      <c r="R63" s="91"/>
      <c r="S63" s="93"/>
    </row>
    <row r="64" spans="1:19" ht="16">
      <c r="A64" s="332"/>
      <c r="B64" s="336"/>
      <c r="C64" s="337"/>
      <c r="D64" s="332"/>
      <c r="E64" s="332"/>
      <c r="F64" s="332"/>
      <c r="G64" s="332"/>
      <c r="H64" s="336"/>
      <c r="I64" s="343"/>
      <c r="J64" s="337"/>
      <c r="K64" s="332"/>
      <c r="L64" s="336"/>
      <c r="M64" s="337"/>
      <c r="N64" s="332"/>
      <c r="O64" s="336"/>
      <c r="P64" s="337"/>
      <c r="Q64" s="332"/>
      <c r="R64" s="91"/>
      <c r="S64" s="93"/>
    </row>
    <row r="65" spans="1:19" ht="16">
      <c r="A65" s="332"/>
      <c r="B65" s="336"/>
      <c r="C65" s="337"/>
      <c r="D65" s="332"/>
      <c r="E65" s="332"/>
      <c r="F65" s="332"/>
      <c r="G65" s="332"/>
      <c r="H65" s="336"/>
      <c r="I65" s="343"/>
      <c r="J65" s="337"/>
      <c r="K65" s="332"/>
      <c r="L65" s="336"/>
      <c r="M65" s="337"/>
      <c r="N65" s="332"/>
      <c r="O65" s="336"/>
      <c r="P65" s="337"/>
      <c r="Q65" s="332"/>
      <c r="R65" s="91"/>
      <c r="S65" s="93"/>
    </row>
    <row r="66" spans="1:19" ht="16">
      <c r="A66" s="332"/>
      <c r="B66" s="336"/>
      <c r="C66" s="337"/>
      <c r="D66" s="332"/>
      <c r="E66" s="332"/>
      <c r="F66" s="332"/>
      <c r="G66" s="332"/>
      <c r="H66" s="336"/>
      <c r="I66" s="343"/>
      <c r="J66" s="337"/>
      <c r="K66" s="332"/>
      <c r="L66" s="336"/>
      <c r="M66" s="337"/>
      <c r="N66" s="332"/>
      <c r="O66" s="336"/>
      <c r="P66" s="337"/>
      <c r="Q66" s="332"/>
      <c r="R66" s="91"/>
      <c r="S66" s="93"/>
    </row>
    <row r="67" spans="1:19" ht="17" thickBot="1">
      <c r="A67" s="333"/>
      <c r="B67" s="338"/>
      <c r="C67" s="339"/>
      <c r="D67" s="333"/>
      <c r="E67" s="333"/>
      <c r="F67" s="333"/>
      <c r="G67" s="333"/>
      <c r="H67" s="338"/>
      <c r="I67" s="344"/>
      <c r="J67" s="339"/>
      <c r="K67" s="333"/>
      <c r="L67" s="338"/>
      <c r="M67" s="339"/>
      <c r="N67" s="333"/>
      <c r="O67" s="338"/>
      <c r="P67" s="339"/>
      <c r="Q67" s="333"/>
      <c r="R67" s="91"/>
      <c r="S67" s="93"/>
    </row>
    <row r="68" spans="1:19" ht="16" customHeight="1">
      <c r="A68" s="331" t="s">
        <v>234</v>
      </c>
      <c r="B68" s="334" t="s">
        <v>364</v>
      </c>
      <c r="C68" s="335"/>
      <c r="D68" s="331" t="s">
        <v>365</v>
      </c>
      <c r="E68" s="331" t="s">
        <v>235</v>
      </c>
      <c r="F68" s="331" t="s">
        <v>528</v>
      </c>
      <c r="G68" s="331" t="s">
        <v>529</v>
      </c>
      <c r="H68" s="334" t="s">
        <v>514</v>
      </c>
      <c r="I68" s="342"/>
      <c r="J68" s="335"/>
      <c r="K68" s="345" t="s">
        <v>236</v>
      </c>
      <c r="L68" s="334" t="s">
        <v>366</v>
      </c>
      <c r="M68" s="335"/>
      <c r="N68" s="340">
        <v>44197</v>
      </c>
      <c r="O68" s="341" t="s">
        <v>515</v>
      </c>
      <c r="P68" s="335"/>
      <c r="Q68" s="331" t="s">
        <v>521</v>
      </c>
      <c r="R68" s="91"/>
      <c r="S68" s="93"/>
    </row>
    <row r="69" spans="1:19" ht="16">
      <c r="A69" s="332"/>
      <c r="B69" s="336"/>
      <c r="C69" s="337"/>
      <c r="D69" s="332"/>
      <c r="E69" s="332"/>
      <c r="F69" s="332"/>
      <c r="G69" s="332"/>
      <c r="H69" s="336"/>
      <c r="I69" s="343"/>
      <c r="J69" s="337"/>
      <c r="K69" s="332"/>
      <c r="L69" s="336"/>
      <c r="M69" s="337"/>
      <c r="N69" s="332"/>
      <c r="O69" s="336"/>
      <c r="P69" s="337"/>
      <c r="Q69" s="332"/>
      <c r="R69" s="91"/>
      <c r="S69" s="93"/>
    </row>
    <row r="70" spans="1:19" ht="16">
      <c r="A70" s="332"/>
      <c r="B70" s="336"/>
      <c r="C70" s="337"/>
      <c r="D70" s="332"/>
      <c r="E70" s="332"/>
      <c r="F70" s="332"/>
      <c r="G70" s="332"/>
      <c r="H70" s="336"/>
      <c r="I70" s="343"/>
      <c r="J70" s="337"/>
      <c r="K70" s="332"/>
      <c r="L70" s="336"/>
      <c r="M70" s="337"/>
      <c r="N70" s="332"/>
      <c r="O70" s="336"/>
      <c r="P70" s="337"/>
      <c r="Q70" s="332"/>
      <c r="R70" s="91"/>
      <c r="S70" s="93"/>
    </row>
    <row r="71" spans="1:19" ht="16">
      <c r="A71" s="332"/>
      <c r="B71" s="336"/>
      <c r="C71" s="337"/>
      <c r="D71" s="332"/>
      <c r="E71" s="332"/>
      <c r="F71" s="332"/>
      <c r="G71" s="332"/>
      <c r="H71" s="336"/>
      <c r="I71" s="343"/>
      <c r="J71" s="337"/>
      <c r="K71" s="332"/>
      <c r="L71" s="336"/>
      <c r="M71" s="337"/>
      <c r="N71" s="332"/>
      <c r="O71" s="336"/>
      <c r="P71" s="337"/>
      <c r="Q71" s="332"/>
      <c r="R71" s="91"/>
      <c r="S71" s="93"/>
    </row>
    <row r="72" spans="1:19" ht="16">
      <c r="A72" s="332"/>
      <c r="B72" s="336"/>
      <c r="C72" s="337"/>
      <c r="D72" s="332"/>
      <c r="E72" s="332"/>
      <c r="F72" s="332"/>
      <c r="G72" s="332"/>
      <c r="H72" s="336"/>
      <c r="I72" s="343"/>
      <c r="J72" s="337"/>
      <c r="K72" s="332"/>
      <c r="L72" s="336"/>
      <c r="M72" s="337"/>
      <c r="N72" s="332"/>
      <c r="O72" s="336"/>
      <c r="P72" s="337"/>
      <c r="Q72" s="332"/>
      <c r="R72" s="91"/>
      <c r="S72" s="93"/>
    </row>
    <row r="73" spans="1:19" ht="16">
      <c r="A73" s="332"/>
      <c r="B73" s="336"/>
      <c r="C73" s="337"/>
      <c r="D73" s="332"/>
      <c r="E73" s="332"/>
      <c r="F73" s="332"/>
      <c r="G73" s="332"/>
      <c r="H73" s="336"/>
      <c r="I73" s="343"/>
      <c r="J73" s="337"/>
      <c r="K73" s="332"/>
      <c r="L73" s="336"/>
      <c r="M73" s="337"/>
      <c r="N73" s="332"/>
      <c r="O73" s="336"/>
      <c r="P73" s="337"/>
      <c r="Q73" s="332"/>
      <c r="R73" s="91"/>
      <c r="S73" s="93"/>
    </row>
    <row r="74" spans="1:19" ht="17" thickBot="1">
      <c r="A74" s="333"/>
      <c r="B74" s="338"/>
      <c r="C74" s="339"/>
      <c r="D74" s="333"/>
      <c r="E74" s="333"/>
      <c r="F74" s="333"/>
      <c r="G74" s="333"/>
      <c r="H74" s="338"/>
      <c r="I74" s="344"/>
      <c r="J74" s="339"/>
      <c r="K74" s="333"/>
      <c r="L74" s="338"/>
      <c r="M74" s="339"/>
      <c r="N74" s="333"/>
      <c r="O74" s="338"/>
      <c r="P74" s="339"/>
      <c r="Q74" s="333"/>
      <c r="R74" s="91"/>
      <c r="S74" s="93"/>
    </row>
    <row r="75" spans="1:19" ht="16">
      <c r="A75" s="331" t="s">
        <v>234</v>
      </c>
      <c r="B75" s="334" t="s">
        <v>534</v>
      </c>
      <c r="C75" s="335"/>
      <c r="D75" s="331" t="s">
        <v>535</v>
      </c>
      <c r="E75" s="331" t="s">
        <v>235</v>
      </c>
      <c r="F75" s="331" t="s">
        <v>536</v>
      </c>
      <c r="G75" s="331" t="s">
        <v>537</v>
      </c>
      <c r="H75" s="334" t="s">
        <v>538</v>
      </c>
      <c r="I75" s="342"/>
      <c r="J75" s="335"/>
      <c r="K75" s="345" t="s">
        <v>236</v>
      </c>
      <c r="L75" s="334" t="s">
        <v>362</v>
      </c>
      <c r="M75" s="335"/>
      <c r="N75" s="340">
        <v>44197</v>
      </c>
      <c r="O75" s="341" t="s">
        <v>515</v>
      </c>
      <c r="P75" s="335"/>
      <c r="Q75" s="331" t="s">
        <v>521</v>
      </c>
      <c r="R75" s="91"/>
      <c r="S75" s="93"/>
    </row>
    <row r="76" spans="1:19" ht="16">
      <c r="A76" s="332"/>
      <c r="B76" s="336"/>
      <c r="C76" s="337"/>
      <c r="D76" s="332"/>
      <c r="E76" s="332"/>
      <c r="F76" s="332"/>
      <c r="G76" s="332"/>
      <c r="H76" s="336"/>
      <c r="I76" s="343"/>
      <c r="J76" s="337"/>
      <c r="K76" s="332"/>
      <c r="L76" s="336"/>
      <c r="M76" s="337"/>
      <c r="N76" s="332"/>
      <c r="O76" s="336"/>
      <c r="P76" s="337"/>
      <c r="Q76" s="332"/>
      <c r="R76" s="91"/>
      <c r="S76" s="93"/>
    </row>
    <row r="77" spans="1:19" ht="16">
      <c r="A77" s="332"/>
      <c r="B77" s="336"/>
      <c r="C77" s="337"/>
      <c r="D77" s="332"/>
      <c r="E77" s="332"/>
      <c r="F77" s="332"/>
      <c r="G77" s="332"/>
      <c r="H77" s="336"/>
      <c r="I77" s="343"/>
      <c r="J77" s="337"/>
      <c r="K77" s="332"/>
      <c r="L77" s="336"/>
      <c r="M77" s="337"/>
      <c r="N77" s="332"/>
      <c r="O77" s="336"/>
      <c r="P77" s="337"/>
      <c r="Q77" s="332"/>
      <c r="R77" s="91"/>
      <c r="S77" s="93"/>
    </row>
    <row r="78" spans="1:19" ht="16">
      <c r="A78" s="332"/>
      <c r="B78" s="336"/>
      <c r="C78" s="337"/>
      <c r="D78" s="332"/>
      <c r="E78" s="332"/>
      <c r="F78" s="332"/>
      <c r="G78" s="332"/>
      <c r="H78" s="336"/>
      <c r="I78" s="343"/>
      <c r="J78" s="337"/>
      <c r="K78" s="332"/>
      <c r="L78" s="336"/>
      <c r="M78" s="337"/>
      <c r="N78" s="332"/>
      <c r="O78" s="336"/>
      <c r="P78" s="337"/>
      <c r="Q78" s="332"/>
      <c r="R78" s="91"/>
      <c r="S78" s="93"/>
    </row>
    <row r="79" spans="1:19" ht="16">
      <c r="A79" s="332"/>
      <c r="B79" s="336"/>
      <c r="C79" s="337"/>
      <c r="D79" s="332"/>
      <c r="E79" s="332"/>
      <c r="F79" s="332"/>
      <c r="G79" s="332"/>
      <c r="H79" s="336"/>
      <c r="I79" s="343"/>
      <c r="J79" s="337"/>
      <c r="K79" s="332"/>
      <c r="L79" s="336"/>
      <c r="M79" s="337"/>
      <c r="N79" s="332"/>
      <c r="O79" s="336"/>
      <c r="P79" s="337"/>
      <c r="Q79" s="332"/>
      <c r="R79" s="91"/>
      <c r="S79" s="93"/>
    </row>
    <row r="80" spans="1:19" ht="16">
      <c r="A80" s="332"/>
      <c r="B80" s="336"/>
      <c r="C80" s="337"/>
      <c r="D80" s="332"/>
      <c r="E80" s="332"/>
      <c r="F80" s="332"/>
      <c r="G80" s="332"/>
      <c r="H80" s="336"/>
      <c r="I80" s="343"/>
      <c r="J80" s="337"/>
      <c r="K80" s="332"/>
      <c r="L80" s="336"/>
      <c r="M80" s="337"/>
      <c r="N80" s="332"/>
      <c r="O80" s="336"/>
      <c r="P80" s="337"/>
      <c r="Q80" s="332"/>
      <c r="R80" s="91"/>
      <c r="S80" s="93"/>
    </row>
    <row r="81" spans="1:19" ht="17" thickBot="1">
      <c r="A81" s="333"/>
      <c r="B81" s="338"/>
      <c r="C81" s="339"/>
      <c r="D81" s="333"/>
      <c r="E81" s="333"/>
      <c r="F81" s="333"/>
      <c r="G81" s="333"/>
      <c r="H81" s="338"/>
      <c r="I81" s="344"/>
      <c r="J81" s="339"/>
      <c r="K81" s="333"/>
      <c r="L81" s="338"/>
      <c r="M81" s="339"/>
      <c r="N81" s="333"/>
      <c r="O81" s="338"/>
      <c r="P81" s="339"/>
      <c r="Q81" s="333"/>
      <c r="R81" s="91"/>
      <c r="S81" s="93"/>
    </row>
    <row r="82" spans="1:19" ht="16" customHeight="1">
      <c r="A82" s="331" t="s">
        <v>234</v>
      </c>
      <c r="B82" s="334" t="s">
        <v>534</v>
      </c>
      <c r="C82" s="335"/>
      <c r="D82" s="331" t="s">
        <v>535</v>
      </c>
      <c r="E82" s="331" t="s">
        <v>235</v>
      </c>
      <c r="F82" s="331" t="s">
        <v>528</v>
      </c>
      <c r="G82" s="331" t="s">
        <v>529</v>
      </c>
      <c r="H82" s="334" t="s">
        <v>514</v>
      </c>
      <c r="I82" s="342"/>
      <c r="J82" s="335"/>
      <c r="K82" s="345" t="s">
        <v>236</v>
      </c>
      <c r="L82" s="334" t="s">
        <v>366</v>
      </c>
      <c r="M82" s="335"/>
      <c r="N82" s="340">
        <v>44197</v>
      </c>
      <c r="O82" s="341" t="s">
        <v>515</v>
      </c>
      <c r="P82" s="335"/>
      <c r="Q82" s="331" t="s">
        <v>521</v>
      </c>
      <c r="R82" s="91"/>
      <c r="S82" s="93"/>
    </row>
    <row r="83" spans="1:19" ht="16">
      <c r="A83" s="332"/>
      <c r="B83" s="336"/>
      <c r="C83" s="337"/>
      <c r="D83" s="332"/>
      <c r="E83" s="332"/>
      <c r="F83" s="332"/>
      <c r="G83" s="332"/>
      <c r="H83" s="336"/>
      <c r="I83" s="343"/>
      <c r="J83" s="337"/>
      <c r="K83" s="332"/>
      <c r="L83" s="336"/>
      <c r="M83" s="337"/>
      <c r="N83" s="332"/>
      <c r="O83" s="336"/>
      <c r="P83" s="337"/>
      <c r="Q83" s="332"/>
      <c r="R83" s="91"/>
      <c r="S83" s="93"/>
    </row>
    <row r="84" spans="1:19" ht="16">
      <c r="A84" s="332"/>
      <c r="B84" s="336"/>
      <c r="C84" s="337"/>
      <c r="D84" s="332"/>
      <c r="E84" s="332"/>
      <c r="F84" s="332"/>
      <c r="G84" s="332"/>
      <c r="H84" s="336"/>
      <c r="I84" s="343"/>
      <c r="J84" s="337"/>
      <c r="K84" s="332"/>
      <c r="L84" s="336"/>
      <c r="M84" s="337"/>
      <c r="N84" s="332"/>
      <c r="O84" s="336"/>
      <c r="P84" s="337"/>
      <c r="Q84" s="332"/>
      <c r="R84" s="91"/>
      <c r="S84" s="93"/>
    </row>
    <row r="85" spans="1:19" ht="16">
      <c r="A85" s="332"/>
      <c r="B85" s="336"/>
      <c r="C85" s="337"/>
      <c r="D85" s="332"/>
      <c r="E85" s="332"/>
      <c r="F85" s="332"/>
      <c r="G85" s="332"/>
      <c r="H85" s="336"/>
      <c r="I85" s="343"/>
      <c r="J85" s="337"/>
      <c r="K85" s="332"/>
      <c r="L85" s="336"/>
      <c r="M85" s="337"/>
      <c r="N85" s="332"/>
      <c r="O85" s="336"/>
      <c r="P85" s="337"/>
      <c r="Q85" s="332"/>
      <c r="R85" s="91"/>
      <c r="S85" s="93"/>
    </row>
    <row r="86" spans="1:19" ht="16">
      <c r="A86" s="332"/>
      <c r="B86" s="336"/>
      <c r="C86" s="337"/>
      <c r="D86" s="332"/>
      <c r="E86" s="332"/>
      <c r="F86" s="332"/>
      <c r="G86" s="332"/>
      <c r="H86" s="336"/>
      <c r="I86" s="343"/>
      <c r="J86" s="337"/>
      <c r="K86" s="332"/>
      <c r="L86" s="336"/>
      <c r="M86" s="337"/>
      <c r="N86" s="332"/>
      <c r="O86" s="336"/>
      <c r="P86" s="337"/>
      <c r="Q86" s="332"/>
      <c r="R86" s="91"/>
      <c r="S86" s="93"/>
    </row>
    <row r="87" spans="1:19" ht="16">
      <c r="A87" s="332"/>
      <c r="B87" s="336"/>
      <c r="C87" s="337"/>
      <c r="D87" s="332"/>
      <c r="E87" s="332"/>
      <c r="F87" s="332"/>
      <c r="G87" s="332"/>
      <c r="H87" s="336"/>
      <c r="I87" s="343"/>
      <c r="J87" s="337"/>
      <c r="K87" s="332"/>
      <c r="L87" s="336"/>
      <c r="M87" s="337"/>
      <c r="N87" s="332"/>
      <c r="O87" s="336"/>
      <c r="P87" s="337"/>
      <c r="Q87" s="332"/>
      <c r="R87" s="91"/>
      <c r="S87" s="93"/>
    </row>
    <row r="88" spans="1:19" ht="17" thickBot="1">
      <c r="A88" s="333"/>
      <c r="B88" s="338"/>
      <c r="C88" s="339"/>
      <c r="D88" s="333"/>
      <c r="E88" s="333"/>
      <c r="F88" s="333"/>
      <c r="G88" s="333"/>
      <c r="H88" s="338"/>
      <c r="I88" s="344"/>
      <c r="J88" s="339"/>
      <c r="K88" s="333"/>
      <c r="L88" s="338"/>
      <c r="M88" s="339"/>
      <c r="N88" s="333"/>
      <c r="O88" s="338"/>
      <c r="P88" s="339"/>
      <c r="Q88" s="333"/>
      <c r="R88" s="91"/>
      <c r="S88" s="93"/>
    </row>
    <row r="89" spans="1:19" ht="16" customHeight="1">
      <c r="A89" s="331" t="s">
        <v>234</v>
      </c>
      <c r="B89" s="334" t="s">
        <v>539</v>
      </c>
      <c r="C89" s="335"/>
      <c r="D89" s="331" t="s">
        <v>540</v>
      </c>
      <c r="E89" s="331" t="s">
        <v>235</v>
      </c>
      <c r="F89" s="331" t="s">
        <v>528</v>
      </c>
      <c r="G89" s="331" t="s">
        <v>529</v>
      </c>
      <c r="H89" s="334" t="s">
        <v>514</v>
      </c>
      <c r="I89" s="342"/>
      <c r="J89" s="335"/>
      <c r="K89" s="345" t="s">
        <v>236</v>
      </c>
      <c r="L89" s="334" t="s">
        <v>366</v>
      </c>
      <c r="M89" s="335"/>
      <c r="N89" s="340">
        <v>44197</v>
      </c>
      <c r="O89" s="341" t="s">
        <v>515</v>
      </c>
      <c r="P89" s="335"/>
      <c r="Q89" s="331" t="s">
        <v>521</v>
      </c>
      <c r="R89" s="91"/>
      <c r="S89" s="93"/>
    </row>
    <row r="90" spans="1:19" ht="16">
      <c r="A90" s="332"/>
      <c r="B90" s="336"/>
      <c r="C90" s="337"/>
      <c r="D90" s="332"/>
      <c r="E90" s="332"/>
      <c r="F90" s="332"/>
      <c r="G90" s="332"/>
      <c r="H90" s="336"/>
      <c r="I90" s="343"/>
      <c r="J90" s="337"/>
      <c r="K90" s="332"/>
      <c r="L90" s="336"/>
      <c r="M90" s="337"/>
      <c r="N90" s="332"/>
      <c r="O90" s="336"/>
      <c r="P90" s="337"/>
      <c r="Q90" s="332"/>
      <c r="R90" s="91"/>
      <c r="S90" s="93"/>
    </row>
    <row r="91" spans="1:19" ht="16">
      <c r="A91" s="332"/>
      <c r="B91" s="336"/>
      <c r="C91" s="337"/>
      <c r="D91" s="332"/>
      <c r="E91" s="332"/>
      <c r="F91" s="332"/>
      <c r="G91" s="332"/>
      <c r="H91" s="336"/>
      <c r="I91" s="343"/>
      <c r="J91" s="337"/>
      <c r="K91" s="332"/>
      <c r="L91" s="336"/>
      <c r="M91" s="337"/>
      <c r="N91" s="332"/>
      <c r="O91" s="336"/>
      <c r="P91" s="337"/>
      <c r="Q91" s="332"/>
      <c r="R91" s="91"/>
      <c r="S91" s="93"/>
    </row>
    <row r="92" spans="1:19" ht="16">
      <c r="A92" s="332"/>
      <c r="B92" s="336"/>
      <c r="C92" s="337"/>
      <c r="D92" s="332"/>
      <c r="E92" s="332"/>
      <c r="F92" s="332"/>
      <c r="G92" s="332"/>
      <c r="H92" s="336"/>
      <c r="I92" s="343"/>
      <c r="J92" s="337"/>
      <c r="K92" s="332"/>
      <c r="L92" s="336"/>
      <c r="M92" s="337"/>
      <c r="N92" s="332"/>
      <c r="O92" s="336"/>
      <c r="P92" s="337"/>
      <c r="Q92" s="332"/>
      <c r="R92" s="91"/>
      <c r="S92" s="93"/>
    </row>
    <row r="93" spans="1:19" ht="16">
      <c r="A93" s="332"/>
      <c r="B93" s="336"/>
      <c r="C93" s="337"/>
      <c r="D93" s="332"/>
      <c r="E93" s="332"/>
      <c r="F93" s="332"/>
      <c r="G93" s="332"/>
      <c r="H93" s="336"/>
      <c r="I93" s="343"/>
      <c r="J93" s="337"/>
      <c r="K93" s="332"/>
      <c r="L93" s="336"/>
      <c r="M93" s="337"/>
      <c r="N93" s="332"/>
      <c r="O93" s="336"/>
      <c r="P93" s="337"/>
      <c r="Q93" s="332"/>
      <c r="R93" s="91"/>
      <c r="S93" s="93"/>
    </row>
    <row r="94" spans="1:19" ht="16">
      <c r="A94" s="332"/>
      <c r="B94" s="336"/>
      <c r="C94" s="337"/>
      <c r="D94" s="332"/>
      <c r="E94" s="332"/>
      <c r="F94" s="332"/>
      <c r="G94" s="332"/>
      <c r="H94" s="336"/>
      <c r="I94" s="343"/>
      <c r="J94" s="337"/>
      <c r="K94" s="332"/>
      <c r="L94" s="336"/>
      <c r="M94" s="337"/>
      <c r="N94" s="332"/>
      <c r="O94" s="336"/>
      <c r="P94" s="337"/>
      <c r="Q94" s="332"/>
      <c r="R94" s="91"/>
      <c r="S94" s="93"/>
    </row>
    <row r="95" spans="1:19" ht="17" thickBot="1">
      <c r="A95" s="333"/>
      <c r="B95" s="338"/>
      <c r="C95" s="339"/>
      <c r="D95" s="333"/>
      <c r="E95" s="333"/>
      <c r="F95" s="333"/>
      <c r="G95" s="333"/>
      <c r="H95" s="338"/>
      <c r="I95" s="344"/>
      <c r="J95" s="339"/>
      <c r="K95" s="333"/>
      <c r="L95" s="338"/>
      <c r="M95" s="339"/>
      <c r="N95" s="333"/>
      <c r="O95" s="338"/>
      <c r="P95" s="339"/>
      <c r="Q95" s="333"/>
      <c r="R95" s="91"/>
      <c r="S95" s="93"/>
    </row>
    <row r="96" spans="1:19" ht="16" customHeight="1">
      <c r="A96" s="331" t="s">
        <v>359</v>
      </c>
      <c r="B96" s="334" t="s">
        <v>541</v>
      </c>
      <c r="C96" s="335"/>
      <c r="D96" s="331" t="s">
        <v>542</v>
      </c>
      <c r="E96" s="331" t="s">
        <v>235</v>
      </c>
      <c r="F96" s="331" t="s">
        <v>522</v>
      </c>
      <c r="G96" s="331" t="s">
        <v>543</v>
      </c>
      <c r="H96" s="334" t="s">
        <v>514</v>
      </c>
      <c r="I96" s="342"/>
      <c r="J96" s="335"/>
      <c r="K96" s="345" t="s">
        <v>524</v>
      </c>
      <c r="L96" s="334" t="s">
        <v>525</v>
      </c>
      <c r="M96" s="335"/>
      <c r="N96" s="340">
        <v>44197</v>
      </c>
      <c r="O96" s="341" t="s">
        <v>515</v>
      </c>
      <c r="P96" s="335"/>
      <c r="Q96" s="331" t="s">
        <v>521</v>
      </c>
      <c r="R96" s="91"/>
      <c r="S96" s="93"/>
    </row>
    <row r="97" spans="1:19" ht="16">
      <c r="A97" s="332"/>
      <c r="B97" s="336"/>
      <c r="C97" s="337"/>
      <c r="D97" s="332"/>
      <c r="E97" s="332"/>
      <c r="F97" s="332"/>
      <c r="G97" s="332"/>
      <c r="H97" s="336"/>
      <c r="I97" s="343"/>
      <c r="J97" s="337"/>
      <c r="K97" s="332"/>
      <c r="L97" s="336"/>
      <c r="M97" s="337"/>
      <c r="N97" s="332"/>
      <c r="O97" s="336"/>
      <c r="P97" s="337"/>
      <c r="Q97" s="332"/>
      <c r="R97" s="91"/>
      <c r="S97" s="93"/>
    </row>
    <row r="98" spans="1:19" ht="16">
      <c r="A98" s="332"/>
      <c r="B98" s="336"/>
      <c r="C98" s="337"/>
      <c r="D98" s="332"/>
      <c r="E98" s="332"/>
      <c r="F98" s="332"/>
      <c r="G98" s="332"/>
      <c r="H98" s="336"/>
      <c r="I98" s="343"/>
      <c r="J98" s="337"/>
      <c r="K98" s="332"/>
      <c r="L98" s="336"/>
      <c r="M98" s="337"/>
      <c r="N98" s="332"/>
      <c r="O98" s="336"/>
      <c r="P98" s="337"/>
      <c r="Q98" s="332"/>
      <c r="R98" s="91"/>
      <c r="S98" s="93"/>
    </row>
    <row r="99" spans="1:19" ht="16">
      <c r="A99" s="332"/>
      <c r="B99" s="336"/>
      <c r="C99" s="337"/>
      <c r="D99" s="332"/>
      <c r="E99" s="332"/>
      <c r="F99" s="332"/>
      <c r="G99" s="332"/>
      <c r="H99" s="336"/>
      <c r="I99" s="343"/>
      <c r="J99" s="337"/>
      <c r="K99" s="332"/>
      <c r="L99" s="336"/>
      <c r="M99" s="337"/>
      <c r="N99" s="332"/>
      <c r="O99" s="336"/>
      <c r="P99" s="337"/>
      <c r="Q99" s="332"/>
      <c r="R99" s="91"/>
      <c r="S99" s="93"/>
    </row>
    <row r="100" spans="1:19" ht="16">
      <c r="A100" s="332"/>
      <c r="B100" s="336"/>
      <c r="C100" s="337"/>
      <c r="D100" s="332"/>
      <c r="E100" s="332"/>
      <c r="F100" s="332"/>
      <c r="G100" s="332"/>
      <c r="H100" s="336"/>
      <c r="I100" s="343"/>
      <c r="J100" s="337"/>
      <c r="K100" s="332"/>
      <c r="L100" s="336"/>
      <c r="M100" s="337"/>
      <c r="N100" s="332"/>
      <c r="O100" s="336"/>
      <c r="P100" s="337"/>
      <c r="Q100" s="332"/>
      <c r="R100" s="91"/>
      <c r="S100" s="93"/>
    </row>
    <row r="101" spans="1:19" ht="16">
      <c r="A101" s="332"/>
      <c r="B101" s="336"/>
      <c r="C101" s="337"/>
      <c r="D101" s="332"/>
      <c r="E101" s="332"/>
      <c r="F101" s="332"/>
      <c r="G101" s="332"/>
      <c r="H101" s="336"/>
      <c r="I101" s="343"/>
      <c r="J101" s="337"/>
      <c r="K101" s="332"/>
      <c r="L101" s="336"/>
      <c r="M101" s="337"/>
      <c r="N101" s="332"/>
      <c r="O101" s="336"/>
      <c r="P101" s="337"/>
      <c r="Q101" s="332"/>
      <c r="R101" s="91"/>
      <c r="S101" s="93"/>
    </row>
    <row r="102" spans="1:19" ht="17" thickBot="1">
      <c r="A102" s="333"/>
      <c r="B102" s="338"/>
      <c r="C102" s="339"/>
      <c r="D102" s="333"/>
      <c r="E102" s="333"/>
      <c r="F102" s="333"/>
      <c r="G102" s="333"/>
      <c r="H102" s="338"/>
      <c r="I102" s="344"/>
      <c r="J102" s="339"/>
      <c r="K102" s="333"/>
      <c r="L102" s="338"/>
      <c r="M102" s="339"/>
      <c r="N102" s="333"/>
      <c r="O102" s="338"/>
      <c r="P102" s="339"/>
      <c r="Q102" s="333"/>
      <c r="R102" s="91"/>
      <c r="S102" s="93"/>
    </row>
    <row r="103" spans="1:19" ht="16" customHeight="1">
      <c r="A103" s="331" t="s">
        <v>359</v>
      </c>
      <c r="B103" s="334" t="s">
        <v>541</v>
      </c>
      <c r="C103" s="335"/>
      <c r="D103" s="331" t="s">
        <v>542</v>
      </c>
      <c r="E103" s="331" t="s">
        <v>235</v>
      </c>
      <c r="F103" s="331" t="s">
        <v>528</v>
      </c>
      <c r="G103" s="331" t="s">
        <v>529</v>
      </c>
      <c r="H103" s="334" t="s">
        <v>514</v>
      </c>
      <c r="I103" s="342"/>
      <c r="J103" s="335"/>
      <c r="K103" s="345" t="s">
        <v>236</v>
      </c>
      <c r="L103" s="334" t="s">
        <v>366</v>
      </c>
      <c r="M103" s="335"/>
      <c r="N103" s="340">
        <v>44197</v>
      </c>
      <c r="O103" s="341" t="s">
        <v>515</v>
      </c>
      <c r="P103" s="335"/>
      <c r="Q103" s="331" t="s">
        <v>521</v>
      </c>
      <c r="R103" s="91"/>
      <c r="S103" s="93"/>
    </row>
    <row r="104" spans="1:19" ht="16">
      <c r="A104" s="332"/>
      <c r="B104" s="336"/>
      <c r="C104" s="337"/>
      <c r="D104" s="332"/>
      <c r="E104" s="332"/>
      <c r="F104" s="332"/>
      <c r="G104" s="332"/>
      <c r="H104" s="336"/>
      <c r="I104" s="343"/>
      <c r="J104" s="337"/>
      <c r="K104" s="332"/>
      <c r="L104" s="336"/>
      <c r="M104" s="337"/>
      <c r="N104" s="332"/>
      <c r="O104" s="336"/>
      <c r="P104" s="337"/>
      <c r="Q104" s="332"/>
      <c r="R104" s="91"/>
      <c r="S104" s="93"/>
    </row>
    <row r="105" spans="1:19" ht="16">
      <c r="A105" s="332"/>
      <c r="B105" s="336"/>
      <c r="C105" s="337"/>
      <c r="D105" s="332"/>
      <c r="E105" s="332"/>
      <c r="F105" s="332"/>
      <c r="G105" s="332"/>
      <c r="H105" s="336"/>
      <c r="I105" s="343"/>
      <c r="J105" s="337"/>
      <c r="K105" s="332"/>
      <c r="L105" s="336"/>
      <c r="M105" s="337"/>
      <c r="N105" s="332"/>
      <c r="O105" s="336"/>
      <c r="P105" s="337"/>
      <c r="Q105" s="332"/>
      <c r="R105" s="91"/>
      <c r="S105" s="93"/>
    </row>
    <row r="106" spans="1:19" ht="16">
      <c r="A106" s="332"/>
      <c r="B106" s="336"/>
      <c r="C106" s="337"/>
      <c r="D106" s="332"/>
      <c r="E106" s="332"/>
      <c r="F106" s="332"/>
      <c r="G106" s="332"/>
      <c r="H106" s="336"/>
      <c r="I106" s="343"/>
      <c r="J106" s="337"/>
      <c r="K106" s="332"/>
      <c r="L106" s="336"/>
      <c r="M106" s="337"/>
      <c r="N106" s="332"/>
      <c r="O106" s="336"/>
      <c r="P106" s="337"/>
      <c r="Q106" s="332"/>
      <c r="R106" s="91"/>
      <c r="S106" s="93"/>
    </row>
    <row r="107" spans="1:19" ht="16">
      <c r="A107" s="332"/>
      <c r="B107" s="336"/>
      <c r="C107" s="337"/>
      <c r="D107" s="332"/>
      <c r="E107" s="332"/>
      <c r="F107" s="332"/>
      <c r="G107" s="332"/>
      <c r="H107" s="336"/>
      <c r="I107" s="343"/>
      <c r="J107" s="337"/>
      <c r="K107" s="332"/>
      <c r="L107" s="336"/>
      <c r="M107" s="337"/>
      <c r="N107" s="332"/>
      <c r="O107" s="336"/>
      <c r="P107" s="337"/>
      <c r="Q107" s="332"/>
      <c r="R107" s="91"/>
      <c r="S107" s="93"/>
    </row>
    <row r="108" spans="1:19" ht="16">
      <c r="A108" s="332"/>
      <c r="B108" s="336"/>
      <c r="C108" s="337"/>
      <c r="D108" s="332"/>
      <c r="E108" s="332"/>
      <c r="F108" s="332"/>
      <c r="G108" s="332"/>
      <c r="H108" s="336"/>
      <c r="I108" s="343"/>
      <c r="J108" s="337"/>
      <c r="K108" s="332"/>
      <c r="L108" s="336"/>
      <c r="M108" s="337"/>
      <c r="N108" s="332"/>
      <c r="O108" s="336"/>
      <c r="P108" s="337"/>
      <c r="Q108" s="332"/>
      <c r="R108" s="91"/>
      <c r="S108" s="93"/>
    </row>
    <row r="109" spans="1:19" ht="17" thickBot="1">
      <c r="A109" s="333"/>
      <c r="B109" s="338"/>
      <c r="C109" s="339"/>
      <c r="D109" s="333"/>
      <c r="E109" s="333"/>
      <c r="F109" s="333"/>
      <c r="G109" s="333"/>
      <c r="H109" s="338"/>
      <c r="I109" s="344"/>
      <c r="J109" s="339"/>
      <c r="K109" s="333"/>
      <c r="L109" s="338"/>
      <c r="M109" s="339"/>
      <c r="N109" s="333"/>
      <c r="O109" s="338"/>
      <c r="P109" s="339"/>
      <c r="Q109" s="333"/>
      <c r="R109" s="91"/>
      <c r="S109" s="93"/>
    </row>
    <row r="110" spans="1:19" ht="16">
      <c r="A110" s="331" t="s">
        <v>234</v>
      </c>
      <c r="B110" s="334" t="s">
        <v>544</v>
      </c>
      <c r="C110" s="335"/>
      <c r="D110" s="331" t="s">
        <v>545</v>
      </c>
      <c r="E110" s="331" t="s">
        <v>235</v>
      </c>
      <c r="F110" s="331" t="s">
        <v>528</v>
      </c>
      <c r="G110" s="331" t="s">
        <v>529</v>
      </c>
      <c r="H110" s="334" t="s">
        <v>514</v>
      </c>
      <c r="I110" s="342"/>
      <c r="J110" s="335"/>
      <c r="K110" s="345" t="s">
        <v>236</v>
      </c>
      <c r="L110" s="334" t="s">
        <v>366</v>
      </c>
      <c r="M110" s="335"/>
      <c r="N110" s="340">
        <v>44197</v>
      </c>
      <c r="O110" s="341" t="s">
        <v>515</v>
      </c>
      <c r="P110" s="335"/>
      <c r="Q110" s="331" t="s">
        <v>521</v>
      </c>
      <c r="R110" s="91"/>
      <c r="S110" s="93"/>
    </row>
    <row r="111" spans="1:19" ht="16">
      <c r="A111" s="332"/>
      <c r="B111" s="336"/>
      <c r="C111" s="337"/>
      <c r="D111" s="332"/>
      <c r="E111" s="332"/>
      <c r="F111" s="332"/>
      <c r="G111" s="332"/>
      <c r="H111" s="336"/>
      <c r="I111" s="343"/>
      <c r="J111" s="337"/>
      <c r="K111" s="332"/>
      <c r="L111" s="336"/>
      <c r="M111" s="337"/>
      <c r="N111" s="332"/>
      <c r="O111" s="336"/>
      <c r="P111" s="337"/>
      <c r="Q111" s="332"/>
      <c r="R111" s="91"/>
      <c r="S111" s="93"/>
    </row>
    <row r="112" spans="1:19" ht="16">
      <c r="A112" s="332"/>
      <c r="B112" s="336"/>
      <c r="C112" s="337"/>
      <c r="D112" s="332"/>
      <c r="E112" s="332"/>
      <c r="F112" s="332"/>
      <c r="G112" s="332"/>
      <c r="H112" s="336"/>
      <c r="I112" s="343"/>
      <c r="J112" s="337"/>
      <c r="K112" s="332"/>
      <c r="L112" s="336"/>
      <c r="M112" s="337"/>
      <c r="N112" s="332"/>
      <c r="O112" s="336"/>
      <c r="P112" s="337"/>
      <c r="Q112" s="332"/>
      <c r="R112" s="91"/>
      <c r="S112" s="93"/>
    </row>
    <row r="113" spans="1:19" ht="16">
      <c r="A113" s="332"/>
      <c r="B113" s="336"/>
      <c r="C113" s="337"/>
      <c r="D113" s="332"/>
      <c r="E113" s="332"/>
      <c r="F113" s="332"/>
      <c r="G113" s="332"/>
      <c r="H113" s="336"/>
      <c r="I113" s="343"/>
      <c r="J113" s="337"/>
      <c r="K113" s="332"/>
      <c r="L113" s="336"/>
      <c r="M113" s="337"/>
      <c r="N113" s="332"/>
      <c r="O113" s="336"/>
      <c r="P113" s="337"/>
      <c r="Q113" s="332"/>
      <c r="R113" s="91"/>
      <c r="S113" s="93"/>
    </row>
    <row r="114" spans="1:19" ht="16">
      <c r="A114" s="332"/>
      <c r="B114" s="336"/>
      <c r="C114" s="337"/>
      <c r="D114" s="332"/>
      <c r="E114" s="332"/>
      <c r="F114" s="332"/>
      <c r="G114" s="332"/>
      <c r="H114" s="336"/>
      <c r="I114" s="343"/>
      <c r="J114" s="337"/>
      <c r="K114" s="332"/>
      <c r="L114" s="336"/>
      <c r="M114" s="337"/>
      <c r="N114" s="332"/>
      <c r="O114" s="336"/>
      <c r="P114" s="337"/>
      <c r="Q114" s="332"/>
      <c r="R114" s="91"/>
      <c r="S114" s="93"/>
    </row>
    <row r="115" spans="1:19" ht="16">
      <c r="A115" s="332"/>
      <c r="B115" s="336"/>
      <c r="C115" s="337"/>
      <c r="D115" s="332"/>
      <c r="E115" s="332"/>
      <c r="F115" s="332"/>
      <c r="G115" s="332"/>
      <c r="H115" s="336"/>
      <c r="I115" s="343"/>
      <c r="J115" s="337"/>
      <c r="K115" s="332"/>
      <c r="L115" s="336"/>
      <c r="M115" s="337"/>
      <c r="N115" s="332"/>
      <c r="O115" s="336"/>
      <c r="P115" s="337"/>
      <c r="Q115" s="332"/>
      <c r="R115" s="91"/>
      <c r="S115" s="93"/>
    </row>
    <row r="116" spans="1:19" ht="17" thickBot="1">
      <c r="A116" s="333"/>
      <c r="B116" s="338"/>
      <c r="C116" s="339"/>
      <c r="D116" s="333"/>
      <c r="E116" s="333"/>
      <c r="F116" s="333"/>
      <c r="G116" s="333"/>
      <c r="H116" s="338"/>
      <c r="I116" s="344"/>
      <c r="J116" s="339"/>
      <c r="K116" s="333"/>
      <c r="L116" s="338"/>
      <c r="M116" s="339"/>
      <c r="N116" s="333"/>
      <c r="O116" s="338"/>
      <c r="P116" s="339"/>
      <c r="Q116" s="333"/>
      <c r="R116" s="91"/>
      <c r="S116" s="93"/>
    </row>
    <row r="117" spans="1:19" ht="16" customHeight="1">
      <c r="A117" s="331" t="s">
        <v>234</v>
      </c>
      <c r="B117" s="334" t="s">
        <v>546</v>
      </c>
      <c r="C117" s="335"/>
      <c r="D117" s="331" t="s">
        <v>547</v>
      </c>
      <c r="E117" s="331" t="s">
        <v>235</v>
      </c>
      <c r="F117" s="331" t="s">
        <v>528</v>
      </c>
      <c r="G117" s="331" t="s">
        <v>529</v>
      </c>
      <c r="H117" s="334" t="s">
        <v>514</v>
      </c>
      <c r="I117" s="342"/>
      <c r="J117" s="335"/>
      <c r="K117" s="345" t="s">
        <v>236</v>
      </c>
      <c r="L117" s="334" t="s">
        <v>366</v>
      </c>
      <c r="M117" s="335"/>
      <c r="N117" s="340">
        <v>44197</v>
      </c>
      <c r="O117" s="341" t="s">
        <v>515</v>
      </c>
      <c r="P117" s="335"/>
      <c r="Q117" s="331" t="s">
        <v>521</v>
      </c>
      <c r="R117" s="91"/>
      <c r="S117" s="93"/>
    </row>
    <row r="118" spans="1:19" ht="16">
      <c r="A118" s="332"/>
      <c r="B118" s="336"/>
      <c r="C118" s="337"/>
      <c r="D118" s="332"/>
      <c r="E118" s="332"/>
      <c r="F118" s="332"/>
      <c r="G118" s="332"/>
      <c r="H118" s="336"/>
      <c r="I118" s="343"/>
      <c r="J118" s="337"/>
      <c r="K118" s="332"/>
      <c r="L118" s="336"/>
      <c r="M118" s="337"/>
      <c r="N118" s="332"/>
      <c r="O118" s="336"/>
      <c r="P118" s="337"/>
      <c r="Q118" s="332"/>
      <c r="R118" s="91"/>
      <c r="S118" s="93"/>
    </row>
    <row r="119" spans="1:19" ht="16">
      <c r="A119" s="332"/>
      <c r="B119" s="336"/>
      <c r="C119" s="337"/>
      <c r="D119" s="332"/>
      <c r="E119" s="332"/>
      <c r="F119" s="332"/>
      <c r="G119" s="332"/>
      <c r="H119" s="336"/>
      <c r="I119" s="343"/>
      <c r="J119" s="337"/>
      <c r="K119" s="332"/>
      <c r="L119" s="336"/>
      <c r="M119" s="337"/>
      <c r="N119" s="332"/>
      <c r="O119" s="336"/>
      <c r="P119" s="337"/>
      <c r="Q119" s="332"/>
      <c r="R119" s="91"/>
      <c r="S119" s="93"/>
    </row>
    <row r="120" spans="1:19" ht="16">
      <c r="A120" s="332"/>
      <c r="B120" s="336"/>
      <c r="C120" s="337"/>
      <c r="D120" s="332"/>
      <c r="E120" s="332"/>
      <c r="F120" s="332"/>
      <c r="G120" s="332"/>
      <c r="H120" s="336"/>
      <c r="I120" s="343"/>
      <c r="J120" s="337"/>
      <c r="K120" s="332"/>
      <c r="L120" s="336"/>
      <c r="M120" s="337"/>
      <c r="N120" s="332"/>
      <c r="O120" s="336"/>
      <c r="P120" s="337"/>
      <c r="Q120" s="332"/>
      <c r="R120" s="91"/>
      <c r="S120" s="93"/>
    </row>
    <row r="121" spans="1:19" ht="16">
      <c r="A121" s="332"/>
      <c r="B121" s="336"/>
      <c r="C121" s="337"/>
      <c r="D121" s="332"/>
      <c r="E121" s="332"/>
      <c r="F121" s="332"/>
      <c r="G121" s="332"/>
      <c r="H121" s="336"/>
      <c r="I121" s="343"/>
      <c r="J121" s="337"/>
      <c r="K121" s="332"/>
      <c r="L121" s="336"/>
      <c r="M121" s="337"/>
      <c r="N121" s="332"/>
      <c r="O121" s="336"/>
      <c r="P121" s="337"/>
      <c r="Q121" s="332"/>
      <c r="R121" s="91"/>
      <c r="S121" s="93"/>
    </row>
    <row r="122" spans="1:19" ht="16">
      <c r="A122" s="332"/>
      <c r="B122" s="336"/>
      <c r="C122" s="337"/>
      <c r="D122" s="332"/>
      <c r="E122" s="332"/>
      <c r="F122" s="332"/>
      <c r="G122" s="332"/>
      <c r="H122" s="336"/>
      <c r="I122" s="343"/>
      <c r="J122" s="337"/>
      <c r="K122" s="332"/>
      <c r="L122" s="336"/>
      <c r="M122" s="337"/>
      <c r="N122" s="332"/>
      <c r="O122" s="336"/>
      <c r="P122" s="337"/>
      <c r="Q122" s="332"/>
      <c r="R122" s="91"/>
      <c r="S122" s="93"/>
    </row>
    <row r="123" spans="1:19" ht="17" thickBot="1">
      <c r="A123" s="333"/>
      <c r="B123" s="338"/>
      <c r="C123" s="339"/>
      <c r="D123" s="333"/>
      <c r="E123" s="333"/>
      <c r="F123" s="333"/>
      <c r="G123" s="333"/>
      <c r="H123" s="338"/>
      <c r="I123" s="344"/>
      <c r="J123" s="339"/>
      <c r="K123" s="333"/>
      <c r="L123" s="338"/>
      <c r="M123" s="339"/>
      <c r="N123" s="333"/>
      <c r="O123" s="338"/>
      <c r="P123" s="339"/>
      <c r="Q123" s="333"/>
      <c r="R123" s="91"/>
      <c r="S123" s="93"/>
    </row>
    <row r="124" spans="1:19" ht="16" customHeight="1">
      <c r="A124" s="331" t="s">
        <v>234</v>
      </c>
      <c r="B124" s="334" t="s">
        <v>548</v>
      </c>
      <c r="C124" s="335"/>
      <c r="D124" s="331" t="s">
        <v>549</v>
      </c>
      <c r="E124" s="331" t="s">
        <v>235</v>
      </c>
      <c r="F124" s="331" t="s">
        <v>528</v>
      </c>
      <c r="G124" s="331" t="s">
        <v>529</v>
      </c>
      <c r="H124" s="334" t="s">
        <v>514</v>
      </c>
      <c r="I124" s="342"/>
      <c r="J124" s="335"/>
      <c r="K124" s="345" t="s">
        <v>236</v>
      </c>
      <c r="L124" s="334" t="s">
        <v>366</v>
      </c>
      <c r="M124" s="335"/>
      <c r="N124" s="340">
        <v>44197</v>
      </c>
      <c r="O124" s="341" t="s">
        <v>515</v>
      </c>
      <c r="P124" s="335"/>
      <c r="Q124" s="331" t="s">
        <v>521</v>
      </c>
      <c r="R124" s="91"/>
      <c r="S124" s="93"/>
    </row>
    <row r="125" spans="1:19" ht="16">
      <c r="A125" s="332"/>
      <c r="B125" s="336"/>
      <c r="C125" s="337"/>
      <c r="D125" s="332"/>
      <c r="E125" s="332"/>
      <c r="F125" s="332"/>
      <c r="G125" s="332"/>
      <c r="H125" s="336"/>
      <c r="I125" s="343"/>
      <c r="J125" s="337"/>
      <c r="K125" s="332"/>
      <c r="L125" s="336"/>
      <c r="M125" s="337"/>
      <c r="N125" s="332"/>
      <c r="O125" s="336"/>
      <c r="P125" s="337"/>
      <c r="Q125" s="332"/>
      <c r="R125" s="91"/>
      <c r="S125" s="93"/>
    </row>
    <row r="126" spans="1:19" ht="16">
      <c r="A126" s="332"/>
      <c r="B126" s="336"/>
      <c r="C126" s="337"/>
      <c r="D126" s="332"/>
      <c r="E126" s="332"/>
      <c r="F126" s="332"/>
      <c r="G126" s="332"/>
      <c r="H126" s="336"/>
      <c r="I126" s="343"/>
      <c r="J126" s="337"/>
      <c r="K126" s="332"/>
      <c r="L126" s="336"/>
      <c r="M126" s="337"/>
      <c r="N126" s="332"/>
      <c r="O126" s="336"/>
      <c r="P126" s="337"/>
      <c r="Q126" s="332"/>
      <c r="R126" s="91"/>
      <c r="S126" s="93"/>
    </row>
    <row r="127" spans="1:19" ht="16">
      <c r="A127" s="332"/>
      <c r="B127" s="336"/>
      <c r="C127" s="337"/>
      <c r="D127" s="332"/>
      <c r="E127" s="332"/>
      <c r="F127" s="332"/>
      <c r="G127" s="332"/>
      <c r="H127" s="336"/>
      <c r="I127" s="343"/>
      <c r="J127" s="337"/>
      <c r="K127" s="332"/>
      <c r="L127" s="336"/>
      <c r="M127" s="337"/>
      <c r="N127" s="332"/>
      <c r="O127" s="336"/>
      <c r="P127" s="337"/>
      <c r="Q127" s="332"/>
      <c r="R127" s="91"/>
      <c r="S127" s="93"/>
    </row>
    <row r="128" spans="1:19" ht="16">
      <c r="A128" s="332"/>
      <c r="B128" s="336"/>
      <c r="C128" s="337"/>
      <c r="D128" s="332"/>
      <c r="E128" s="332"/>
      <c r="F128" s="332"/>
      <c r="G128" s="332"/>
      <c r="H128" s="336"/>
      <c r="I128" s="343"/>
      <c r="J128" s="337"/>
      <c r="K128" s="332"/>
      <c r="L128" s="336"/>
      <c r="M128" s="337"/>
      <c r="N128" s="332"/>
      <c r="O128" s="336"/>
      <c r="P128" s="337"/>
      <c r="Q128" s="332"/>
      <c r="R128" s="91"/>
      <c r="S128" s="93"/>
    </row>
    <row r="129" spans="1:19" ht="16">
      <c r="A129" s="332"/>
      <c r="B129" s="336"/>
      <c r="C129" s="337"/>
      <c r="D129" s="332"/>
      <c r="E129" s="332"/>
      <c r="F129" s="332"/>
      <c r="G129" s="332"/>
      <c r="H129" s="336"/>
      <c r="I129" s="343"/>
      <c r="J129" s="337"/>
      <c r="K129" s="332"/>
      <c r="L129" s="336"/>
      <c r="M129" s="337"/>
      <c r="N129" s="332"/>
      <c r="O129" s="336"/>
      <c r="P129" s="337"/>
      <c r="Q129" s="332"/>
      <c r="R129" s="91"/>
      <c r="S129" s="93"/>
    </row>
    <row r="130" spans="1:19" ht="17" thickBot="1">
      <c r="A130" s="333"/>
      <c r="B130" s="338"/>
      <c r="C130" s="339"/>
      <c r="D130" s="333"/>
      <c r="E130" s="333"/>
      <c r="F130" s="333"/>
      <c r="G130" s="333"/>
      <c r="H130" s="338"/>
      <c r="I130" s="344"/>
      <c r="J130" s="339"/>
      <c r="K130" s="333"/>
      <c r="L130" s="338"/>
      <c r="M130" s="339"/>
      <c r="N130" s="333"/>
      <c r="O130" s="338"/>
      <c r="P130" s="339"/>
      <c r="Q130" s="333"/>
      <c r="R130" s="91"/>
      <c r="S130" s="93"/>
    </row>
    <row r="131" spans="1:19" ht="16" customHeight="1">
      <c r="A131" s="331" t="s">
        <v>359</v>
      </c>
      <c r="B131" s="334" t="s">
        <v>550</v>
      </c>
      <c r="C131" s="335"/>
      <c r="D131" s="331" t="s">
        <v>551</v>
      </c>
      <c r="E131" s="331" t="s">
        <v>235</v>
      </c>
      <c r="F131" s="331" t="s">
        <v>536</v>
      </c>
      <c r="G131" s="331" t="s">
        <v>537</v>
      </c>
      <c r="H131" s="334" t="s">
        <v>552</v>
      </c>
      <c r="I131" s="342"/>
      <c r="J131" s="335"/>
      <c r="K131" s="345" t="s">
        <v>236</v>
      </c>
      <c r="L131" s="334" t="s">
        <v>362</v>
      </c>
      <c r="M131" s="335"/>
      <c r="N131" s="340">
        <v>44197</v>
      </c>
      <c r="O131" s="341" t="s">
        <v>515</v>
      </c>
      <c r="P131" s="335"/>
      <c r="Q131" s="331" t="s">
        <v>521</v>
      </c>
      <c r="R131" s="91"/>
      <c r="S131" s="93"/>
    </row>
    <row r="132" spans="1:19" ht="16">
      <c r="A132" s="332"/>
      <c r="B132" s="336"/>
      <c r="C132" s="337"/>
      <c r="D132" s="332"/>
      <c r="E132" s="332"/>
      <c r="F132" s="332"/>
      <c r="G132" s="332"/>
      <c r="H132" s="336"/>
      <c r="I132" s="343"/>
      <c r="J132" s="337"/>
      <c r="K132" s="332"/>
      <c r="L132" s="336"/>
      <c r="M132" s="337"/>
      <c r="N132" s="332"/>
      <c r="O132" s="336"/>
      <c r="P132" s="337"/>
      <c r="Q132" s="332"/>
      <c r="R132" s="91"/>
      <c r="S132" s="93"/>
    </row>
    <row r="133" spans="1:19" ht="16">
      <c r="A133" s="332"/>
      <c r="B133" s="336"/>
      <c r="C133" s="337"/>
      <c r="D133" s="332"/>
      <c r="E133" s="332"/>
      <c r="F133" s="332"/>
      <c r="G133" s="332"/>
      <c r="H133" s="336"/>
      <c r="I133" s="343"/>
      <c r="J133" s="337"/>
      <c r="K133" s="332"/>
      <c r="L133" s="336"/>
      <c r="M133" s="337"/>
      <c r="N133" s="332"/>
      <c r="O133" s="336"/>
      <c r="P133" s="337"/>
      <c r="Q133" s="332"/>
      <c r="R133" s="91"/>
      <c r="S133" s="93"/>
    </row>
    <row r="134" spans="1:19" ht="16">
      <c r="A134" s="332"/>
      <c r="B134" s="336"/>
      <c r="C134" s="337"/>
      <c r="D134" s="332"/>
      <c r="E134" s="332"/>
      <c r="F134" s="332"/>
      <c r="G134" s="332"/>
      <c r="H134" s="336"/>
      <c r="I134" s="343"/>
      <c r="J134" s="337"/>
      <c r="K134" s="332"/>
      <c r="L134" s="336"/>
      <c r="M134" s="337"/>
      <c r="N134" s="332"/>
      <c r="O134" s="336"/>
      <c r="P134" s="337"/>
      <c r="Q134" s="332"/>
      <c r="R134" s="91"/>
      <c r="S134" s="93"/>
    </row>
    <row r="135" spans="1:19" ht="16">
      <c r="A135" s="332"/>
      <c r="B135" s="336"/>
      <c r="C135" s="337"/>
      <c r="D135" s="332"/>
      <c r="E135" s="332"/>
      <c r="F135" s="332"/>
      <c r="G135" s="332"/>
      <c r="H135" s="336"/>
      <c r="I135" s="343"/>
      <c r="J135" s="337"/>
      <c r="K135" s="332"/>
      <c r="L135" s="336"/>
      <c r="M135" s="337"/>
      <c r="N135" s="332"/>
      <c r="O135" s="336"/>
      <c r="P135" s="337"/>
      <c r="Q135" s="332"/>
      <c r="R135" s="91"/>
      <c r="S135" s="93"/>
    </row>
    <row r="136" spans="1:19" ht="16">
      <c r="A136" s="332"/>
      <c r="B136" s="336"/>
      <c r="C136" s="337"/>
      <c r="D136" s="332"/>
      <c r="E136" s="332"/>
      <c r="F136" s="332"/>
      <c r="G136" s="332"/>
      <c r="H136" s="336"/>
      <c r="I136" s="343"/>
      <c r="J136" s="337"/>
      <c r="K136" s="332"/>
      <c r="L136" s="336"/>
      <c r="M136" s="337"/>
      <c r="N136" s="332"/>
      <c r="O136" s="336"/>
      <c r="P136" s="337"/>
      <c r="Q136" s="332"/>
      <c r="R136" s="91"/>
      <c r="S136" s="93"/>
    </row>
    <row r="137" spans="1:19" ht="17" thickBot="1">
      <c r="A137" s="333"/>
      <c r="B137" s="338"/>
      <c r="C137" s="339"/>
      <c r="D137" s="333"/>
      <c r="E137" s="333"/>
      <c r="F137" s="333"/>
      <c r="G137" s="333"/>
      <c r="H137" s="338"/>
      <c r="I137" s="344"/>
      <c r="J137" s="339"/>
      <c r="K137" s="333"/>
      <c r="L137" s="338"/>
      <c r="M137" s="339"/>
      <c r="N137" s="333"/>
      <c r="O137" s="338"/>
      <c r="P137" s="339"/>
      <c r="Q137" s="333"/>
      <c r="R137" s="91"/>
      <c r="S137" s="93"/>
    </row>
    <row r="138" spans="1:19" ht="16" customHeight="1">
      <c r="A138" s="331" t="s">
        <v>359</v>
      </c>
      <c r="B138" s="334" t="s">
        <v>550</v>
      </c>
      <c r="C138" s="335"/>
      <c r="D138" s="331" t="s">
        <v>551</v>
      </c>
      <c r="E138" s="331" t="s">
        <v>235</v>
      </c>
      <c r="F138" s="331" t="s">
        <v>528</v>
      </c>
      <c r="G138" s="331" t="s">
        <v>529</v>
      </c>
      <c r="H138" s="334" t="s">
        <v>514</v>
      </c>
      <c r="I138" s="342"/>
      <c r="J138" s="335"/>
      <c r="K138" s="345" t="s">
        <v>236</v>
      </c>
      <c r="L138" s="334" t="s">
        <v>366</v>
      </c>
      <c r="M138" s="335"/>
      <c r="N138" s="340">
        <v>44197</v>
      </c>
      <c r="O138" s="341" t="s">
        <v>515</v>
      </c>
      <c r="P138" s="335"/>
      <c r="Q138" s="331" t="s">
        <v>521</v>
      </c>
      <c r="R138" s="91"/>
      <c r="S138" s="93"/>
    </row>
    <row r="139" spans="1:19" ht="16">
      <c r="A139" s="332"/>
      <c r="B139" s="336"/>
      <c r="C139" s="337"/>
      <c r="D139" s="332"/>
      <c r="E139" s="332"/>
      <c r="F139" s="332"/>
      <c r="G139" s="332"/>
      <c r="H139" s="336"/>
      <c r="I139" s="343"/>
      <c r="J139" s="337"/>
      <c r="K139" s="332"/>
      <c r="L139" s="336"/>
      <c r="M139" s="337"/>
      <c r="N139" s="332"/>
      <c r="O139" s="336"/>
      <c r="P139" s="337"/>
      <c r="Q139" s="332"/>
      <c r="R139" s="91"/>
      <c r="S139" s="93"/>
    </row>
    <row r="140" spans="1:19" ht="16">
      <c r="A140" s="332"/>
      <c r="B140" s="336"/>
      <c r="C140" s="337"/>
      <c r="D140" s="332"/>
      <c r="E140" s="332"/>
      <c r="F140" s="332"/>
      <c r="G140" s="332"/>
      <c r="H140" s="336"/>
      <c r="I140" s="343"/>
      <c r="J140" s="337"/>
      <c r="K140" s="332"/>
      <c r="L140" s="336"/>
      <c r="M140" s="337"/>
      <c r="N140" s="332"/>
      <c r="O140" s="336"/>
      <c r="P140" s="337"/>
      <c r="Q140" s="332"/>
      <c r="R140" s="91"/>
      <c r="S140" s="93"/>
    </row>
    <row r="141" spans="1:19" ht="16">
      <c r="A141" s="332"/>
      <c r="B141" s="336"/>
      <c r="C141" s="337"/>
      <c r="D141" s="332"/>
      <c r="E141" s="332"/>
      <c r="F141" s="332"/>
      <c r="G141" s="332"/>
      <c r="H141" s="336"/>
      <c r="I141" s="343"/>
      <c r="J141" s="337"/>
      <c r="K141" s="332"/>
      <c r="L141" s="336"/>
      <c r="M141" s="337"/>
      <c r="N141" s="332"/>
      <c r="O141" s="336"/>
      <c r="P141" s="337"/>
      <c r="Q141" s="332"/>
      <c r="R141" s="91"/>
      <c r="S141" s="93"/>
    </row>
    <row r="142" spans="1:19" ht="16">
      <c r="A142" s="332"/>
      <c r="B142" s="336"/>
      <c r="C142" s="337"/>
      <c r="D142" s="332"/>
      <c r="E142" s="332"/>
      <c r="F142" s="332"/>
      <c r="G142" s="332"/>
      <c r="H142" s="336"/>
      <c r="I142" s="343"/>
      <c r="J142" s="337"/>
      <c r="K142" s="332"/>
      <c r="L142" s="336"/>
      <c r="M142" s="337"/>
      <c r="N142" s="332"/>
      <c r="O142" s="336"/>
      <c r="P142" s="337"/>
      <c r="Q142" s="332"/>
      <c r="R142" s="91"/>
      <c r="S142" s="93"/>
    </row>
    <row r="143" spans="1:19" ht="16">
      <c r="A143" s="332"/>
      <c r="B143" s="336"/>
      <c r="C143" s="337"/>
      <c r="D143" s="332"/>
      <c r="E143" s="332"/>
      <c r="F143" s="332"/>
      <c r="G143" s="332"/>
      <c r="H143" s="336"/>
      <c r="I143" s="343"/>
      <c r="J143" s="337"/>
      <c r="K143" s="332"/>
      <c r="L143" s="336"/>
      <c r="M143" s="337"/>
      <c r="N143" s="332"/>
      <c r="O143" s="336"/>
      <c r="P143" s="337"/>
      <c r="Q143" s="332"/>
      <c r="R143" s="91"/>
      <c r="S143" s="93"/>
    </row>
    <row r="144" spans="1:19" ht="17" thickBot="1">
      <c r="A144" s="333"/>
      <c r="B144" s="338"/>
      <c r="C144" s="339"/>
      <c r="D144" s="333"/>
      <c r="E144" s="333"/>
      <c r="F144" s="333"/>
      <c r="G144" s="333"/>
      <c r="H144" s="338"/>
      <c r="I144" s="344"/>
      <c r="J144" s="339"/>
      <c r="K144" s="333"/>
      <c r="L144" s="338"/>
      <c r="M144" s="339"/>
      <c r="N144" s="333"/>
      <c r="O144" s="338"/>
      <c r="P144" s="339"/>
      <c r="Q144" s="333"/>
      <c r="R144" s="91"/>
      <c r="S144" s="93"/>
    </row>
    <row r="145" spans="1:19" ht="16" customHeight="1">
      <c r="A145" s="331" t="s">
        <v>359</v>
      </c>
      <c r="B145" s="334" t="s">
        <v>553</v>
      </c>
      <c r="C145" s="335"/>
      <c r="D145" s="331" t="s">
        <v>554</v>
      </c>
      <c r="E145" s="331" t="s">
        <v>235</v>
      </c>
      <c r="F145" s="331" t="s">
        <v>528</v>
      </c>
      <c r="G145" s="331" t="s">
        <v>529</v>
      </c>
      <c r="H145" s="334" t="s">
        <v>514</v>
      </c>
      <c r="I145" s="342"/>
      <c r="J145" s="335"/>
      <c r="K145" s="345" t="s">
        <v>236</v>
      </c>
      <c r="L145" s="334" t="s">
        <v>366</v>
      </c>
      <c r="M145" s="335"/>
      <c r="N145" s="340">
        <v>44197</v>
      </c>
      <c r="O145" s="341" t="s">
        <v>515</v>
      </c>
      <c r="P145" s="335"/>
      <c r="Q145" s="331" t="s">
        <v>521</v>
      </c>
      <c r="R145" s="91"/>
      <c r="S145" s="93"/>
    </row>
    <row r="146" spans="1:19" ht="16">
      <c r="A146" s="332"/>
      <c r="B146" s="336"/>
      <c r="C146" s="337"/>
      <c r="D146" s="332"/>
      <c r="E146" s="332"/>
      <c r="F146" s="332"/>
      <c r="G146" s="332"/>
      <c r="H146" s="336"/>
      <c r="I146" s="343"/>
      <c r="J146" s="337"/>
      <c r="K146" s="332"/>
      <c r="L146" s="336"/>
      <c r="M146" s="337"/>
      <c r="N146" s="332"/>
      <c r="O146" s="336"/>
      <c r="P146" s="337"/>
      <c r="Q146" s="332"/>
      <c r="R146" s="91"/>
      <c r="S146" s="93"/>
    </row>
    <row r="147" spans="1:19" ht="16">
      <c r="A147" s="332"/>
      <c r="B147" s="336"/>
      <c r="C147" s="337"/>
      <c r="D147" s="332"/>
      <c r="E147" s="332"/>
      <c r="F147" s="332"/>
      <c r="G147" s="332"/>
      <c r="H147" s="336"/>
      <c r="I147" s="343"/>
      <c r="J147" s="337"/>
      <c r="K147" s="332"/>
      <c r="L147" s="336"/>
      <c r="M147" s="337"/>
      <c r="N147" s="332"/>
      <c r="O147" s="336"/>
      <c r="P147" s="337"/>
      <c r="Q147" s="332"/>
      <c r="R147" s="91"/>
      <c r="S147" s="93"/>
    </row>
    <row r="148" spans="1:19" ht="16">
      <c r="A148" s="332"/>
      <c r="B148" s="336"/>
      <c r="C148" s="337"/>
      <c r="D148" s="332"/>
      <c r="E148" s="332"/>
      <c r="F148" s="332"/>
      <c r="G148" s="332"/>
      <c r="H148" s="336"/>
      <c r="I148" s="343"/>
      <c r="J148" s="337"/>
      <c r="K148" s="332"/>
      <c r="L148" s="336"/>
      <c r="M148" s="337"/>
      <c r="N148" s="332"/>
      <c r="O148" s="336"/>
      <c r="P148" s="337"/>
      <c r="Q148" s="332"/>
      <c r="R148" s="91"/>
      <c r="S148" s="93"/>
    </row>
    <row r="149" spans="1:19" ht="16">
      <c r="A149" s="332"/>
      <c r="B149" s="336"/>
      <c r="C149" s="337"/>
      <c r="D149" s="332"/>
      <c r="E149" s="332"/>
      <c r="F149" s="332"/>
      <c r="G149" s="332"/>
      <c r="H149" s="336"/>
      <c r="I149" s="343"/>
      <c r="J149" s="337"/>
      <c r="K149" s="332"/>
      <c r="L149" s="336"/>
      <c r="M149" s="337"/>
      <c r="N149" s="332"/>
      <c r="O149" s="336"/>
      <c r="P149" s="337"/>
      <c r="Q149" s="332"/>
      <c r="R149" s="91"/>
      <c r="S149" s="93"/>
    </row>
    <row r="150" spans="1:19" ht="16">
      <c r="A150" s="332"/>
      <c r="B150" s="336"/>
      <c r="C150" s="337"/>
      <c r="D150" s="332"/>
      <c r="E150" s="332"/>
      <c r="F150" s="332"/>
      <c r="G150" s="332"/>
      <c r="H150" s="336"/>
      <c r="I150" s="343"/>
      <c r="J150" s="337"/>
      <c r="K150" s="332"/>
      <c r="L150" s="336"/>
      <c r="M150" s="337"/>
      <c r="N150" s="332"/>
      <c r="O150" s="336"/>
      <c r="P150" s="337"/>
      <c r="Q150" s="332"/>
      <c r="R150" s="91"/>
      <c r="S150" s="93"/>
    </row>
    <row r="151" spans="1:19" ht="17" thickBot="1">
      <c r="A151" s="333"/>
      <c r="B151" s="338"/>
      <c r="C151" s="339"/>
      <c r="D151" s="333"/>
      <c r="E151" s="333"/>
      <c r="F151" s="333"/>
      <c r="G151" s="333"/>
      <c r="H151" s="338"/>
      <c r="I151" s="344"/>
      <c r="J151" s="339"/>
      <c r="K151" s="333"/>
      <c r="L151" s="338"/>
      <c r="M151" s="339"/>
      <c r="N151" s="333"/>
      <c r="O151" s="338"/>
      <c r="P151" s="339"/>
      <c r="Q151" s="333"/>
      <c r="R151" s="91"/>
      <c r="S151" s="93"/>
    </row>
    <row r="152" spans="1:19" ht="16" customHeight="1">
      <c r="A152" s="331" t="s">
        <v>359</v>
      </c>
      <c r="B152" s="334" t="s">
        <v>553</v>
      </c>
      <c r="C152" s="335"/>
      <c r="D152" s="331" t="s">
        <v>554</v>
      </c>
      <c r="E152" s="331" t="s">
        <v>235</v>
      </c>
      <c r="F152" s="331" t="s">
        <v>536</v>
      </c>
      <c r="G152" s="331" t="s">
        <v>537</v>
      </c>
      <c r="H152" s="334" t="s">
        <v>552</v>
      </c>
      <c r="I152" s="342"/>
      <c r="J152" s="335"/>
      <c r="K152" s="345" t="s">
        <v>236</v>
      </c>
      <c r="L152" s="334" t="s">
        <v>362</v>
      </c>
      <c r="M152" s="335"/>
      <c r="N152" s="340">
        <v>44197</v>
      </c>
      <c r="O152" s="341" t="s">
        <v>515</v>
      </c>
      <c r="P152" s="335"/>
      <c r="Q152" s="331" t="s">
        <v>521</v>
      </c>
      <c r="R152" s="91"/>
      <c r="S152" s="93"/>
    </row>
    <row r="153" spans="1:19" ht="16">
      <c r="A153" s="332"/>
      <c r="B153" s="336"/>
      <c r="C153" s="337"/>
      <c r="D153" s="332"/>
      <c r="E153" s="332"/>
      <c r="F153" s="332"/>
      <c r="G153" s="332"/>
      <c r="H153" s="336"/>
      <c r="I153" s="343"/>
      <c r="J153" s="337"/>
      <c r="K153" s="332"/>
      <c r="L153" s="336"/>
      <c r="M153" s="337"/>
      <c r="N153" s="332"/>
      <c r="O153" s="336"/>
      <c r="P153" s="337"/>
      <c r="Q153" s="332"/>
      <c r="R153" s="91"/>
      <c r="S153" s="93"/>
    </row>
    <row r="154" spans="1:19" ht="16">
      <c r="A154" s="332"/>
      <c r="B154" s="336"/>
      <c r="C154" s="337"/>
      <c r="D154" s="332"/>
      <c r="E154" s="332"/>
      <c r="F154" s="332"/>
      <c r="G154" s="332"/>
      <c r="H154" s="336"/>
      <c r="I154" s="343"/>
      <c r="J154" s="337"/>
      <c r="K154" s="332"/>
      <c r="L154" s="336"/>
      <c r="M154" s="337"/>
      <c r="N154" s="332"/>
      <c r="O154" s="336"/>
      <c r="P154" s="337"/>
      <c r="Q154" s="332"/>
      <c r="R154" s="91"/>
      <c r="S154" s="93"/>
    </row>
    <row r="155" spans="1:19" ht="16">
      <c r="A155" s="332"/>
      <c r="B155" s="336"/>
      <c r="C155" s="337"/>
      <c r="D155" s="332"/>
      <c r="E155" s="332"/>
      <c r="F155" s="332"/>
      <c r="G155" s="332"/>
      <c r="H155" s="336"/>
      <c r="I155" s="343"/>
      <c r="J155" s="337"/>
      <c r="K155" s="332"/>
      <c r="L155" s="336"/>
      <c r="M155" s="337"/>
      <c r="N155" s="332"/>
      <c r="O155" s="336"/>
      <c r="P155" s="337"/>
      <c r="Q155" s="332"/>
      <c r="R155" s="91"/>
      <c r="S155" s="93"/>
    </row>
    <row r="156" spans="1:19" ht="16">
      <c r="A156" s="332"/>
      <c r="B156" s="336"/>
      <c r="C156" s="337"/>
      <c r="D156" s="332"/>
      <c r="E156" s="332"/>
      <c r="F156" s="332"/>
      <c r="G156" s="332"/>
      <c r="H156" s="336"/>
      <c r="I156" s="343"/>
      <c r="J156" s="337"/>
      <c r="K156" s="332"/>
      <c r="L156" s="336"/>
      <c r="M156" s="337"/>
      <c r="N156" s="332"/>
      <c r="O156" s="336"/>
      <c r="P156" s="337"/>
      <c r="Q156" s="332"/>
      <c r="R156" s="91"/>
      <c r="S156" s="93"/>
    </row>
    <row r="157" spans="1:19" ht="16">
      <c r="A157" s="332"/>
      <c r="B157" s="336"/>
      <c r="C157" s="337"/>
      <c r="D157" s="332"/>
      <c r="E157" s="332"/>
      <c r="F157" s="332"/>
      <c r="G157" s="332"/>
      <c r="H157" s="336"/>
      <c r="I157" s="343"/>
      <c r="J157" s="337"/>
      <c r="K157" s="332"/>
      <c r="L157" s="336"/>
      <c r="M157" s="337"/>
      <c r="N157" s="332"/>
      <c r="O157" s="336"/>
      <c r="P157" s="337"/>
      <c r="Q157" s="332"/>
      <c r="R157" s="91"/>
      <c r="S157" s="93"/>
    </row>
    <row r="158" spans="1:19" ht="17" thickBot="1">
      <c r="A158" s="333"/>
      <c r="B158" s="338"/>
      <c r="C158" s="339"/>
      <c r="D158" s="333"/>
      <c r="E158" s="333"/>
      <c r="F158" s="333"/>
      <c r="G158" s="333"/>
      <c r="H158" s="338"/>
      <c r="I158" s="344"/>
      <c r="J158" s="339"/>
      <c r="K158" s="333"/>
      <c r="L158" s="338"/>
      <c r="M158" s="339"/>
      <c r="N158" s="333"/>
      <c r="O158" s="338"/>
      <c r="P158" s="339"/>
      <c r="Q158" s="333"/>
      <c r="R158" s="91"/>
      <c r="S158" s="93"/>
    </row>
    <row r="159" spans="1:19" ht="16" customHeight="1">
      <c r="A159" s="331" t="s">
        <v>359</v>
      </c>
      <c r="B159" s="334" t="s">
        <v>555</v>
      </c>
      <c r="C159" s="335"/>
      <c r="D159" s="331" t="s">
        <v>556</v>
      </c>
      <c r="E159" s="331" t="s">
        <v>235</v>
      </c>
      <c r="F159" s="331" t="s">
        <v>528</v>
      </c>
      <c r="G159" s="331" t="s">
        <v>529</v>
      </c>
      <c r="H159" s="334" t="s">
        <v>514</v>
      </c>
      <c r="I159" s="342"/>
      <c r="J159" s="335"/>
      <c r="K159" s="345" t="s">
        <v>236</v>
      </c>
      <c r="L159" s="334" t="s">
        <v>366</v>
      </c>
      <c r="M159" s="335"/>
      <c r="N159" s="340">
        <v>44197</v>
      </c>
      <c r="O159" s="341" t="s">
        <v>515</v>
      </c>
      <c r="P159" s="335"/>
      <c r="Q159" s="331" t="s">
        <v>521</v>
      </c>
      <c r="R159" s="91"/>
      <c r="S159" s="93"/>
    </row>
    <row r="160" spans="1:19" ht="16">
      <c r="A160" s="332"/>
      <c r="B160" s="336"/>
      <c r="C160" s="337"/>
      <c r="D160" s="332"/>
      <c r="E160" s="332"/>
      <c r="F160" s="332"/>
      <c r="G160" s="332"/>
      <c r="H160" s="336"/>
      <c r="I160" s="343"/>
      <c r="J160" s="337"/>
      <c r="K160" s="332"/>
      <c r="L160" s="336"/>
      <c r="M160" s="337"/>
      <c r="N160" s="332"/>
      <c r="O160" s="336"/>
      <c r="P160" s="337"/>
      <c r="Q160" s="332"/>
      <c r="R160" s="91"/>
      <c r="S160" s="93"/>
    </row>
    <row r="161" spans="1:19" ht="16">
      <c r="A161" s="332"/>
      <c r="B161" s="336"/>
      <c r="C161" s="337"/>
      <c r="D161" s="332"/>
      <c r="E161" s="332"/>
      <c r="F161" s="332"/>
      <c r="G161" s="332"/>
      <c r="H161" s="336"/>
      <c r="I161" s="343"/>
      <c r="J161" s="337"/>
      <c r="K161" s="332"/>
      <c r="L161" s="336"/>
      <c r="M161" s="337"/>
      <c r="N161" s="332"/>
      <c r="O161" s="336"/>
      <c r="P161" s="337"/>
      <c r="Q161" s="332"/>
      <c r="R161" s="91"/>
      <c r="S161" s="93"/>
    </row>
    <row r="162" spans="1:19" ht="16">
      <c r="A162" s="332"/>
      <c r="B162" s="336"/>
      <c r="C162" s="337"/>
      <c r="D162" s="332"/>
      <c r="E162" s="332"/>
      <c r="F162" s="332"/>
      <c r="G162" s="332"/>
      <c r="H162" s="336"/>
      <c r="I162" s="343"/>
      <c r="J162" s="337"/>
      <c r="K162" s="332"/>
      <c r="L162" s="336"/>
      <c r="M162" s="337"/>
      <c r="N162" s="332"/>
      <c r="O162" s="336"/>
      <c r="P162" s="337"/>
      <c r="Q162" s="332"/>
      <c r="R162" s="91"/>
      <c r="S162" s="93"/>
    </row>
    <row r="163" spans="1:19" ht="16">
      <c r="A163" s="332"/>
      <c r="B163" s="336"/>
      <c r="C163" s="337"/>
      <c r="D163" s="332"/>
      <c r="E163" s="332"/>
      <c r="F163" s="332"/>
      <c r="G163" s="332"/>
      <c r="H163" s="336"/>
      <c r="I163" s="343"/>
      <c r="J163" s="337"/>
      <c r="K163" s="332"/>
      <c r="L163" s="336"/>
      <c r="M163" s="337"/>
      <c r="N163" s="332"/>
      <c r="O163" s="336"/>
      <c r="P163" s="337"/>
      <c r="Q163" s="332"/>
      <c r="R163" s="91"/>
      <c r="S163" s="93"/>
    </row>
    <row r="164" spans="1:19" ht="16">
      <c r="A164" s="332"/>
      <c r="B164" s="336"/>
      <c r="C164" s="337"/>
      <c r="D164" s="332"/>
      <c r="E164" s="332"/>
      <c r="F164" s="332"/>
      <c r="G164" s="332"/>
      <c r="H164" s="336"/>
      <c r="I164" s="343"/>
      <c r="J164" s="337"/>
      <c r="K164" s="332"/>
      <c r="L164" s="336"/>
      <c r="M164" s="337"/>
      <c r="N164" s="332"/>
      <c r="O164" s="336"/>
      <c r="P164" s="337"/>
      <c r="Q164" s="332"/>
      <c r="R164" s="91"/>
      <c r="S164" s="93"/>
    </row>
    <row r="165" spans="1:19" ht="17" thickBot="1">
      <c r="A165" s="333"/>
      <c r="B165" s="338"/>
      <c r="C165" s="339"/>
      <c r="D165" s="333"/>
      <c r="E165" s="333"/>
      <c r="F165" s="333"/>
      <c r="G165" s="333"/>
      <c r="H165" s="338"/>
      <c r="I165" s="344"/>
      <c r="J165" s="339"/>
      <c r="K165" s="333"/>
      <c r="L165" s="338"/>
      <c r="M165" s="339"/>
      <c r="N165" s="333"/>
      <c r="O165" s="338"/>
      <c r="P165" s="339"/>
      <c r="Q165" s="333"/>
      <c r="R165" s="91"/>
      <c r="S165" s="93"/>
    </row>
    <row r="166" spans="1:19" ht="16" customHeight="1">
      <c r="A166" s="331" t="s">
        <v>359</v>
      </c>
      <c r="B166" s="334" t="s">
        <v>557</v>
      </c>
      <c r="C166" s="335"/>
      <c r="D166" s="331" t="s">
        <v>558</v>
      </c>
      <c r="E166" s="331" t="s">
        <v>235</v>
      </c>
      <c r="F166" s="331" t="s">
        <v>528</v>
      </c>
      <c r="G166" s="331" t="s">
        <v>529</v>
      </c>
      <c r="H166" s="334" t="s">
        <v>514</v>
      </c>
      <c r="I166" s="342"/>
      <c r="J166" s="335"/>
      <c r="K166" s="345" t="s">
        <v>236</v>
      </c>
      <c r="L166" s="334" t="s">
        <v>366</v>
      </c>
      <c r="M166" s="335"/>
      <c r="N166" s="340">
        <v>44197</v>
      </c>
      <c r="O166" s="341" t="s">
        <v>515</v>
      </c>
      <c r="P166" s="335"/>
      <c r="Q166" s="331" t="s">
        <v>521</v>
      </c>
      <c r="R166" s="91"/>
      <c r="S166" s="93"/>
    </row>
    <row r="167" spans="1:19" ht="16">
      <c r="A167" s="332"/>
      <c r="B167" s="336"/>
      <c r="C167" s="337"/>
      <c r="D167" s="332"/>
      <c r="E167" s="332"/>
      <c r="F167" s="332"/>
      <c r="G167" s="332"/>
      <c r="H167" s="336"/>
      <c r="I167" s="343"/>
      <c r="J167" s="337"/>
      <c r="K167" s="332"/>
      <c r="L167" s="336"/>
      <c r="M167" s="337"/>
      <c r="N167" s="332"/>
      <c r="O167" s="336"/>
      <c r="P167" s="337"/>
      <c r="Q167" s="332"/>
      <c r="R167" s="91"/>
      <c r="S167" s="93"/>
    </row>
    <row r="168" spans="1:19" ht="16">
      <c r="A168" s="332"/>
      <c r="B168" s="336"/>
      <c r="C168" s="337"/>
      <c r="D168" s="332"/>
      <c r="E168" s="332"/>
      <c r="F168" s="332"/>
      <c r="G168" s="332"/>
      <c r="H168" s="336"/>
      <c r="I168" s="343"/>
      <c r="J168" s="337"/>
      <c r="K168" s="332"/>
      <c r="L168" s="336"/>
      <c r="M168" s="337"/>
      <c r="N168" s="332"/>
      <c r="O168" s="336"/>
      <c r="P168" s="337"/>
      <c r="Q168" s="332"/>
      <c r="R168" s="91"/>
      <c r="S168" s="93"/>
    </row>
    <row r="169" spans="1:19" ht="16">
      <c r="A169" s="332"/>
      <c r="B169" s="336"/>
      <c r="C169" s="337"/>
      <c r="D169" s="332"/>
      <c r="E169" s="332"/>
      <c r="F169" s="332"/>
      <c r="G169" s="332"/>
      <c r="H169" s="336"/>
      <c r="I169" s="343"/>
      <c r="J169" s="337"/>
      <c r="K169" s="332"/>
      <c r="L169" s="336"/>
      <c r="M169" s="337"/>
      <c r="N169" s="332"/>
      <c r="O169" s="336"/>
      <c r="P169" s="337"/>
      <c r="Q169" s="332"/>
      <c r="R169" s="91"/>
      <c r="S169" s="93"/>
    </row>
    <row r="170" spans="1:19" ht="16">
      <c r="A170" s="332"/>
      <c r="B170" s="336"/>
      <c r="C170" s="337"/>
      <c r="D170" s="332"/>
      <c r="E170" s="332"/>
      <c r="F170" s="332"/>
      <c r="G170" s="332"/>
      <c r="H170" s="336"/>
      <c r="I170" s="343"/>
      <c r="J170" s="337"/>
      <c r="K170" s="332"/>
      <c r="L170" s="336"/>
      <c r="M170" s="337"/>
      <c r="N170" s="332"/>
      <c r="O170" s="336"/>
      <c r="P170" s="337"/>
      <c r="Q170" s="332"/>
      <c r="R170" s="91"/>
      <c r="S170" s="93"/>
    </row>
    <row r="171" spans="1:19" ht="16">
      <c r="A171" s="332"/>
      <c r="B171" s="336"/>
      <c r="C171" s="337"/>
      <c r="D171" s="332"/>
      <c r="E171" s="332"/>
      <c r="F171" s="332"/>
      <c r="G171" s="332"/>
      <c r="H171" s="336"/>
      <c r="I171" s="343"/>
      <c r="J171" s="337"/>
      <c r="K171" s="332"/>
      <c r="L171" s="336"/>
      <c r="M171" s="337"/>
      <c r="N171" s="332"/>
      <c r="O171" s="336"/>
      <c r="P171" s="337"/>
      <c r="Q171" s="332"/>
      <c r="R171" s="91"/>
      <c r="S171" s="93"/>
    </row>
    <row r="172" spans="1:19" ht="17" thickBot="1">
      <c r="A172" s="333"/>
      <c r="B172" s="338"/>
      <c r="C172" s="339"/>
      <c r="D172" s="333"/>
      <c r="E172" s="333"/>
      <c r="F172" s="333"/>
      <c r="G172" s="333"/>
      <c r="H172" s="338"/>
      <c r="I172" s="344"/>
      <c r="J172" s="339"/>
      <c r="K172" s="333"/>
      <c r="L172" s="338"/>
      <c r="M172" s="339"/>
      <c r="N172" s="333"/>
      <c r="O172" s="338"/>
      <c r="P172" s="339"/>
      <c r="Q172" s="333"/>
      <c r="R172" s="91"/>
      <c r="S172" s="93"/>
    </row>
    <row r="173" spans="1:19" ht="16" customHeight="1">
      <c r="A173" s="331" t="s">
        <v>359</v>
      </c>
      <c r="B173" s="334" t="s">
        <v>557</v>
      </c>
      <c r="C173" s="335"/>
      <c r="D173" s="331" t="s">
        <v>558</v>
      </c>
      <c r="E173" s="331" t="s">
        <v>235</v>
      </c>
      <c r="F173" s="331" t="s">
        <v>559</v>
      </c>
      <c r="G173" s="331" t="s">
        <v>517</v>
      </c>
      <c r="H173" s="334" t="s">
        <v>518</v>
      </c>
      <c r="I173" s="342"/>
      <c r="J173" s="335"/>
      <c r="K173" s="345" t="s">
        <v>519</v>
      </c>
      <c r="L173" s="334" t="s">
        <v>520</v>
      </c>
      <c r="M173" s="335"/>
      <c r="N173" s="340">
        <v>44197</v>
      </c>
      <c r="O173" s="341" t="s">
        <v>515</v>
      </c>
      <c r="P173" s="335"/>
      <c r="Q173" s="331" t="s">
        <v>521</v>
      </c>
      <c r="R173" s="91"/>
      <c r="S173" s="93"/>
    </row>
    <row r="174" spans="1:19" ht="16">
      <c r="A174" s="332"/>
      <c r="B174" s="336"/>
      <c r="C174" s="337"/>
      <c r="D174" s="332"/>
      <c r="E174" s="332"/>
      <c r="F174" s="332"/>
      <c r="G174" s="332"/>
      <c r="H174" s="336"/>
      <c r="I174" s="343"/>
      <c r="J174" s="337"/>
      <c r="K174" s="332"/>
      <c r="L174" s="336"/>
      <c r="M174" s="337"/>
      <c r="N174" s="332"/>
      <c r="O174" s="336"/>
      <c r="P174" s="337"/>
      <c r="Q174" s="332"/>
      <c r="R174" s="91"/>
      <c r="S174" s="93"/>
    </row>
    <row r="175" spans="1:19" ht="16">
      <c r="A175" s="332"/>
      <c r="B175" s="336"/>
      <c r="C175" s="337"/>
      <c r="D175" s="332"/>
      <c r="E175" s="332"/>
      <c r="F175" s="332"/>
      <c r="G175" s="332"/>
      <c r="H175" s="336"/>
      <c r="I175" s="343"/>
      <c r="J175" s="337"/>
      <c r="K175" s="332"/>
      <c r="L175" s="336"/>
      <c r="M175" s="337"/>
      <c r="N175" s="332"/>
      <c r="O175" s="336"/>
      <c r="P175" s="337"/>
      <c r="Q175" s="332"/>
      <c r="R175" s="91"/>
      <c r="S175" s="93"/>
    </row>
    <row r="176" spans="1:19" ht="16">
      <c r="A176" s="332"/>
      <c r="B176" s="336"/>
      <c r="C176" s="337"/>
      <c r="D176" s="332"/>
      <c r="E176" s="332"/>
      <c r="F176" s="332"/>
      <c r="G176" s="332"/>
      <c r="H176" s="336"/>
      <c r="I176" s="343"/>
      <c r="J176" s="337"/>
      <c r="K176" s="332"/>
      <c r="L176" s="336"/>
      <c r="M176" s="337"/>
      <c r="N176" s="332"/>
      <c r="O176" s="336"/>
      <c r="P176" s="337"/>
      <c r="Q176" s="332"/>
      <c r="R176" s="91"/>
      <c r="S176" s="93"/>
    </row>
    <row r="177" spans="1:19" ht="16">
      <c r="A177" s="332"/>
      <c r="B177" s="336"/>
      <c r="C177" s="337"/>
      <c r="D177" s="332"/>
      <c r="E177" s="332"/>
      <c r="F177" s="332"/>
      <c r="G177" s="332"/>
      <c r="H177" s="336"/>
      <c r="I177" s="343"/>
      <c r="J177" s="337"/>
      <c r="K177" s="332"/>
      <c r="L177" s="336"/>
      <c r="M177" s="337"/>
      <c r="N177" s="332"/>
      <c r="O177" s="336"/>
      <c r="P177" s="337"/>
      <c r="Q177" s="332"/>
      <c r="R177" s="91"/>
      <c r="S177" s="93"/>
    </row>
    <row r="178" spans="1:19" ht="16">
      <c r="A178" s="332"/>
      <c r="B178" s="336"/>
      <c r="C178" s="337"/>
      <c r="D178" s="332"/>
      <c r="E178" s="332"/>
      <c r="F178" s="332"/>
      <c r="G178" s="332"/>
      <c r="H178" s="336"/>
      <c r="I178" s="343"/>
      <c r="J178" s="337"/>
      <c r="K178" s="332"/>
      <c r="L178" s="336"/>
      <c r="M178" s="337"/>
      <c r="N178" s="332"/>
      <c r="O178" s="336"/>
      <c r="P178" s="337"/>
      <c r="Q178" s="332"/>
      <c r="R178" s="91"/>
      <c r="S178" s="93"/>
    </row>
    <row r="179" spans="1:19" ht="17" thickBot="1">
      <c r="A179" s="333"/>
      <c r="B179" s="338"/>
      <c r="C179" s="339"/>
      <c r="D179" s="333"/>
      <c r="E179" s="333"/>
      <c r="F179" s="333"/>
      <c r="G179" s="333"/>
      <c r="H179" s="338"/>
      <c r="I179" s="344"/>
      <c r="J179" s="339"/>
      <c r="K179" s="333"/>
      <c r="L179" s="338"/>
      <c r="M179" s="339"/>
      <c r="N179" s="333"/>
      <c r="O179" s="338"/>
      <c r="P179" s="339"/>
      <c r="Q179" s="333"/>
      <c r="R179" s="91"/>
      <c r="S179" s="93"/>
    </row>
    <row r="180" spans="1:19" ht="16" customHeight="1">
      <c r="A180" s="331" t="s">
        <v>359</v>
      </c>
      <c r="B180" s="334" t="s">
        <v>560</v>
      </c>
      <c r="C180" s="335"/>
      <c r="D180" s="331" t="s">
        <v>561</v>
      </c>
      <c r="E180" s="331" t="s">
        <v>235</v>
      </c>
      <c r="F180" s="331" t="s">
        <v>559</v>
      </c>
      <c r="G180" s="331" t="s">
        <v>517</v>
      </c>
      <c r="H180" s="334" t="s">
        <v>518</v>
      </c>
      <c r="I180" s="342"/>
      <c r="J180" s="335"/>
      <c r="K180" s="345" t="s">
        <v>519</v>
      </c>
      <c r="L180" s="334" t="s">
        <v>520</v>
      </c>
      <c r="M180" s="335"/>
      <c r="N180" s="340">
        <v>44197</v>
      </c>
      <c r="O180" s="341" t="s">
        <v>515</v>
      </c>
      <c r="P180" s="335"/>
      <c r="Q180" s="331" t="s">
        <v>521</v>
      </c>
      <c r="R180" s="91"/>
      <c r="S180" s="93"/>
    </row>
    <row r="181" spans="1:19" ht="16">
      <c r="A181" s="332"/>
      <c r="B181" s="336"/>
      <c r="C181" s="337"/>
      <c r="D181" s="332"/>
      <c r="E181" s="332"/>
      <c r="F181" s="332"/>
      <c r="G181" s="332"/>
      <c r="H181" s="336"/>
      <c r="I181" s="343"/>
      <c r="J181" s="337"/>
      <c r="K181" s="332"/>
      <c r="L181" s="336"/>
      <c r="M181" s="337"/>
      <c r="N181" s="332"/>
      <c r="O181" s="336"/>
      <c r="P181" s="337"/>
      <c r="Q181" s="332"/>
      <c r="R181" s="91"/>
      <c r="S181" s="93"/>
    </row>
    <row r="182" spans="1:19" ht="16">
      <c r="A182" s="332"/>
      <c r="B182" s="336"/>
      <c r="C182" s="337"/>
      <c r="D182" s="332"/>
      <c r="E182" s="332"/>
      <c r="F182" s="332"/>
      <c r="G182" s="332"/>
      <c r="H182" s="336"/>
      <c r="I182" s="343"/>
      <c r="J182" s="337"/>
      <c r="K182" s="332"/>
      <c r="L182" s="336"/>
      <c r="M182" s="337"/>
      <c r="N182" s="332"/>
      <c r="O182" s="336"/>
      <c r="P182" s="337"/>
      <c r="Q182" s="332"/>
      <c r="R182" s="91"/>
      <c r="S182" s="93"/>
    </row>
    <row r="183" spans="1:19" ht="16">
      <c r="A183" s="332"/>
      <c r="B183" s="336"/>
      <c r="C183" s="337"/>
      <c r="D183" s="332"/>
      <c r="E183" s="332"/>
      <c r="F183" s="332"/>
      <c r="G183" s="332"/>
      <c r="H183" s="336"/>
      <c r="I183" s="343"/>
      <c r="J183" s="337"/>
      <c r="K183" s="332"/>
      <c r="L183" s="336"/>
      <c r="M183" s="337"/>
      <c r="N183" s="332"/>
      <c r="O183" s="336"/>
      <c r="P183" s="337"/>
      <c r="Q183" s="332"/>
      <c r="R183" s="91"/>
      <c r="S183" s="93"/>
    </row>
    <row r="184" spans="1:19" ht="16">
      <c r="A184" s="332"/>
      <c r="B184" s="336"/>
      <c r="C184" s="337"/>
      <c r="D184" s="332"/>
      <c r="E184" s="332"/>
      <c r="F184" s="332"/>
      <c r="G184" s="332"/>
      <c r="H184" s="336"/>
      <c r="I184" s="343"/>
      <c r="J184" s="337"/>
      <c r="K184" s="332"/>
      <c r="L184" s="336"/>
      <c r="M184" s="337"/>
      <c r="N184" s="332"/>
      <c r="O184" s="336"/>
      <c r="P184" s="337"/>
      <c r="Q184" s="332"/>
      <c r="R184" s="91"/>
      <c r="S184" s="93"/>
    </row>
    <row r="185" spans="1:19" ht="16">
      <c r="A185" s="332"/>
      <c r="B185" s="336"/>
      <c r="C185" s="337"/>
      <c r="D185" s="332"/>
      <c r="E185" s="332"/>
      <c r="F185" s="332"/>
      <c r="G185" s="332"/>
      <c r="H185" s="336"/>
      <c r="I185" s="343"/>
      <c r="J185" s="337"/>
      <c r="K185" s="332"/>
      <c r="L185" s="336"/>
      <c r="M185" s="337"/>
      <c r="N185" s="332"/>
      <c r="O185" s="336"/>
      <c r="P185" s="337"/>
      <c r="Q185" s="332"/>
      <c r="R185" s="91"/>
      <c r="S185" s="93"/>
    </row>
    <row r="186" spans="1:19" ht="17" thickBot="1">
      <c r="A186" s="333"/>
      <c r="B186" s="338"/>
      <c r="C186" s="339"/>
      <c r="D186" s="333"/>
      <c r="E186" s="333"/>
      <c r="F186" s="333"/>
      <c r="G186" s="333"/>
      <c r="H186" s="338"/>
      <c r="I186" s="344"/>
      <c r="J186" s="339"/>
      <c r="K186" s="333"/>
      <c r="L186" s="338"/>
      <c r="M186" s="339"/>
      <c r="N186" s="333"/>
      <c r="O186" s="338"/>
      <c r="P186" s="339"/>
      <c r="Q186" s="333"/>
      <c r="R186" s="91"/>
      <c r="S186" s="93"/>
    </row>
    <row r="187" spans="1:19" ht="16" customHeight="1">
      <c r="A187" s="331" t="s">
        <v>237</v>
      </c>
      <c r="B187" s="334" t="s">
        <v>562</v>
      </c>
      <c r="C187" s="335"/>
      <c r="D187" s="331" t="s">
        <v>563</v>
      </c>
      <c r="E187" s="331" t="s">
        <v>235</v>
      </c>
      <c r="F187" s="331" t="s">
        <v>559</v>
      </c>
      <c r="G187" s="331" t="s">
        <v>517</v>
      </c>
      <c r="H187" s="334" t="s">
        <v>518</v>
      </c>
      <c r="I187" s="342"/>
      <c r="J187" s="335"/>
      <c r="K187" s="345" t="s">
        <v>519</v>
      </c>
      <c r="L187" s="334" t="s">
        <v>520</v>
      </c>
      <c r="M187" s="335"/>
      <c r="N187" s="340">
        <v>44197</v>
      </c>
      <c r="O187" s="341" t="s">
        <v>515</v>
      </c>
      <c r="P187" s="335"/>
      <c r="Q187" s="331" t="s">
        <v>521</v>
      </c>
      <c r="R187" s="91"/>
      <c r="S187" s="93"/>
    </row>
    <row r="188" spans="1:19" ht="16">
      <c r="A188" s="332"/>
      <c r="B188" s="336"/>
      <c r="C188" s="337"/>
      <c r="D188" s="332"/>
      <c r="E188" s="332"/>
      <c r="F188" s="332"/>
      <c r="G188" s="332"/>
      <c r="H188" s="336"/>
      <c r="I188" s="343"/>
      <c r="J188" s="337"/>
      <c r="K188" s="332"/>
      <c r="L188" s="336"/>
      <c r="M188" s="337"/>
      <c r="N188" s="332"/>
      <c r="O188" s="336"/>
      <c r="P188" s="337"/>
      <c r="Q188" s="332"/>
      <c r="R188" s="91"/>
      <c r="S188" s="93"/>
    </row>
    <row r="189" spans="1:19" ht="16">
      <c r="A189" s="332"/>
      <c r="B189" s="336"/>
      <c r="C189" s="337"/>
      <c r="D189" s="332"/>
      <c r="E189" s="332"/>
      <c r="F189" s="332"/>
      <c r="G189" s="332"/>
      <c r="H189" s="336"/>
      <c r="I189" s="343"/>
      <c r="J189" s="337"/>
      <c r="K189" s="332"/>
      <c r="L189" s="336"/>
      <c r="M189" s="337"/>
      <c r="N189" s="332"/>
      <c r="O189" s="336"/>
      <c r="P189" s="337"/>
      <c r="Q189" s="332"/>
      <c r="R189" s="91"/>
      <c r="S189" s="93"/>
    </row>
    <row r="190" spans="1:19" ht="16">
      <c r="A190" s="332"/>
      <c r="B190" s="336"/>
      <c r="C190" s="337"/>
      <c r="D190" s="332"/>
      <c r="E190" s="332"/>
      <c r="F190" s="332"/>
      <c r="G190" s="332"/>
      <c r="H190" s="336"/>
      <c r="I190" s="343"/>
      <c r="J190" s="337"/>
      <c r="K190" s="332"/>
      <c r="L190" s="336"/>
      <c r="M190" s="337"/>
      <c r="N190" s="332"/>
      <c r="O190" s="336"/>
      <c r="P190" s="337"/>
      <c r="Q190" s="332"/>
      <c r="R190" s="91"/>
      <c r="S190" s="93"/>
    </row>
    <row r="191" spans="1:19" ht="16">
      <c r="A191" s="332"/>
      <c r="B191" s="336"/>
      <c r="C191" s="337"/>
      <c r="D191" s="332"/>
      <c r="E191" s="332"/>
      <c r="F191" s="332"/>
      <c r="G191" s="332"/>
      <c r="H191" s="336"/>
      <c r="I191" s="343"/>
      <c r="J191" s="337"/>
      <c r="K191" s="332"/>
      <c r="L191" s="336"/>
      <c r="M191" s="337"/>
      <c r="N191" s="332"/>
      <c r="O191" s="336"/>
      <c r="P191" s="337"/>
      <c r="Q191" s="332"/>
      <c r="R191" s="91"/>
      <c r="S191" s="93"/>
    </row>
    <row r="192" spans="1:19" ht="16">
      <c r="A192" s="332"/>
      <c r="B192" s="336"/>
      <c r="C192" s="337"/>
      <c r="D192" s="332"/>
      <c r="E192" s="332"/>
      <c r="F192" s="332"/>
      <c r="G192" s="332"/>
      <c r="H192" s="336"/>
      <c r="I192" s="343"/>
      <c r="J192" s="337"/>
      <c r="K192" s="332"/>
      <c r="L192" s="336"/>
      <c r="M192" s="337"/>
      <c r="N192" s="332"/>
      <c r="O192" s="336"/>
      <c r="P192" s="337"/>
      <c r="Q192" s="332"/>
      <c r="R192" s="91"/>
      <c r="S192" s="93"/>
    </row>
    <row r="193" spans="1:19" ht="17" thickBot="1">
      <c r="A193" s="333"/>
      <c r="B193" s="338"/>
      <c r="C193" s="339"/>
      <c r="D193" s="333"/>
      <c r="E193" s="333"/>
      <c r="F193" s="333"/>
      <c r="G193" s="333"/>
      <c r="H193" s="338"/>
      <c r="I193" s="344"/>
      <c r="J193" s="339"/>
      <c r="K193" s="333"/>
      <c r="L193" s="338"/>
      <c r="M193" s="339"/>
      <c r="N193" s="333"/>
      <c r="O193" s="338"/>
      <c r="P193" s="339"/>
      <c r="Q193" s="333"/>
      <c r="R193" s="91"/>
      <c r="S193" s="93"/>
    </row>
    <row r="194" spans="1:19" ht="16" customHeight="1">
      <c r="A194" s="331" t="s">
        <v>237</v>
      </c>
      <c r="B194" s="334" t="s">
        <v>562</v>
      </c>
      <c r="C194" s="335"/>
      <c r="D194" s="331" t="s">
        <v>563</v>
      </c>
      <c r="E194" s="331" t="s">
        <v>235</v>
      </c>
      <c r="F194" s="331" t="s">
        <v>528</v>
      </c>
      <c r="G194" s="331" t="s">
        <v>529</v>
      </c>
      <c r="H194" s="334" t="s">
        <v>514</v>
      </c>
      <c r="I194" s="342"/>
      <c r="J194" s="335"/>
      <c r="K194" s="345" t="s">
        <v>236</v>
      </c>
      <c r="L194" s="334" t="s">
        <v>366</v>
      </c>
      <c r="M194" s="335"/>
      <c r="N194" s="340">
        <v>44197</v>
      </c>
      <c r="O194" s="341" t="s">
        <v>515</v>
      </c>
      <c r="P194" s="335"/>
      <c r="Q194" s="331" t="s">
        <v>521</v>
      </c>
      <c r="R194" s="91"/>
      <c r="S194" s="93"/>
    </row>
    <row r="195" spans="1:19" ht="16">
      <c r="A195" s="332"/>
      <c r="B195" s="336"/>
      <c r="C195" s="337"/>
      <c r="D195" s="332"/>
      <c r="E195" s="332"/>
      <c r="F195" s="332"/>
      <c r="G195" s="332"/>
      <c r="H195" s="336"/>
      <c r="I195" s="343"/>
      <c r="J195" s="337"/>
      <c r="K195" s="332"/>
      <c r="L195" s="336"/>
      <c r="M195" s="337"/>
      <c r="N195" s="332"/>
      <c r="O195" s="336"/>
      <c r="P195" s="337"/>
      <c r="Q195" s="332"/>
      <c r="R195" s="91"/>
      <c r="S195" s="93"/>
    </row>
    <row r="196" spans="1:19" ht="16">
      <c r="A196" s="332"/>
      <c r="B196" s="336"/>
      <c r="C196" s="337"/>
      <c r="D196" s="332"/>
      <c r="E196" s="332"/>
      <c r="F196" s="332"/>
      <c r="G196" s="332"/>
      <c r="H196" s="336"/>
      <c r="I196" s="343"/>
      <c r="J196" s="337"/>
      <c r="K196" s="332"/>
      <c r="L196" s="336"/>
      <c r="M196" s="337"/>
      <c r="N196" s="332"/>
      <c r="O196" s="336"/>
      <c r="P196" s="337"/>
      <c r="Q196" s="332"/>
      <c r="R196" s="91"/>
      <c r="S196" s="93"/>
    </row>
    <row r="197" spans="1:19" ht="16">
      <c r="A197" s="332"/>
      <c r="B197" s="336"/>
      <c r="C197" s="337"/>
      <c r="D197" s="332"/>
      <c r="E197" s="332"/>
      <c r="F197" s="332"/>
      <c r="G197" s="332"/>
      <c r="H197" s="336"/>
      <c r="I197" s="343"/>
      <c r="J197" s="337"/>
      <c r="K197" s="332"/>
      <c r="L197" s="336"/>
      <c r="M197" s="337"/>
      <c r="N197" s="332"/>
      <c r="O197" s="336"/>
      <c r="P197" s="337"/>
      <c r="Q197" s="332"/>
      <c r="R197" s="91"/>
      <c r="S197" s="93"/>
    </row>
    <row r="198" spans="1:19" ht="16">
      <c r="A198" s="332"/>
      <c r="B198" s="336"/>
      <c r="C198" s="337"/>
      <c r="D198" s="332"/>
      <c r="E198" s="332"/>
      <c r="F198" s="332"/>
      <c r="G198" s="332"/>
      <c r="H198" s="336"/>
      <c r="I198" s="343"/>
      <c r="J198" s="337"/>
      <c r="K198" s="332"/>
      <c r="L198" s="336"/>
      <c r="M198" s="337"/>
      <c r="N198" s="332"/>
      <c r="O198" s="336"/>
      <c r="P198" s="337"/>
      <c r="Q198" s="332"/>
      <c r="R198" s="91"/>
      <c r="S198" s="93"/>
    </row>
    <row r="199" spans="1:19" ht="16">
      <c r="A199" s="332"/>
      <c r="B199" s="336"/>
      <c r="C199" s="337"/>
      <c r="D199" s="332"/>
      <c r="E199" s="332"/>
      <c r="F199" s="332"/>
      <c r="G199" s="332"/>
      <c r="H199" s="336"/>
      <c r="I199" s="343"/>
      <c r="J199" s="337"/>
      <c r="K199" s="332"/>
      <c r="L199" s="336"/>
      <c r="M199" s="337"/>
      <c r="N199" s="332"/>
      <c r="O199" s="336"/>
      <c r="P199" s="337"/>
      <c r="Q199" s="332"/>
      <c r="R199" s="91"/>
      <c r="S199" s="93"/>
    </row>
    <row r="200" spans="1:19" ht="17" thickBot="1">
      <c r="A200" s="333"/>
      <c r="B200" s="338"/>
      <c r="C200" s="339"/>
      <c r="D200" s="333"/>
      <c r="E200" s="333"/>
      <c r="F200" s="333"/>
      <c r="G200" s="333"/>
      <c r="H200" s="338"/>
      <c r="I200" s="344"/>
      <c r="J200" s="339"/>
      <c r="K200" s="333"/>
      <c r="L200" s="338"/>
      <c r="M200" s="339"/>
      <c r="N200" s="333"/>
      <c r="O200" s="338"/>
      <c r="P200" s="339"/>
      <c r="Q200" s="333"/>
      <c r="R200" s="91"/>
      <c r="S200" s="93"/>
    </row>
    <row r="201" spans="1:19" ht="16" customHeight="1">
      <c r="A201" s="331" t="s">
        <v>237</v>
      </c>
      <c r="B201" s="334" t="s">
        <v>564</v>
      </c>
      <c r="C201" s="335"/>
      <c r="D201" s="331" t="s">
        <v>565</v>
      </c>
      <c r="E201" s="331" t="s">
        <v>235</v>
      </c>
      <c r="F201" s="331" t="s">
        <v>528</v>
      </c>
      <c r="G201" s="331" t="s">
        <v>529</v>
      </c>
      <c r="H201" s="334" t="s">
        <v>514</v>
      </c>
      <c r="I201" s="342"/>
      <c r="J201" s="335"/>
      <c r="K201" s="345" t="s">
        <v>236</v>
      </c>
      <c r="L201" s="334" t="s">
        <v>366</v>
      </c>
      <c r="M201" s="335"/>
      <c r="N201" s="340">
        <v>44197</v>
      </c>
      <c r="O201" s="341" t="s">
        <v>515</v>
      </c>
      <c r="P201" s="335"/>
      <c r="Q201" s="331" t="s">
        <v>521</v>
      </c>
      <c r="R201" s="91"/>
      <c r="S201" s="93"/>
    </row>
    <row r="202" spans="1:19" ht="16">
      <c r="A202" s="332"/>
      <c r="B202" s="336"/>
      <c r="C202" s="337"/>
      <c r="D202" s="332"/>
      <c r="E202" s="332"/>
      <c r="F202" s="332"/>
      <c r="G202" s="332"/>
      <c r="H202" s="336"/>
      <c r="I202" s="343"/>
      <c r="J202" s="337"/>
      <c r="K202" s="332"/>
      <c r="L202" s="336"/>
      <c r="M202" s="337"/>
      <c r="N202" s="332"/>
      <c r="O202" s="336"/>
      <c r="P202" s="337"/>
      <c r="Q202" s="332"/>
      <c r="R202" s="91"/>
      <c r="S202" s="93"/>
    </row>
    <row r="203" spans="1:19" ht="16">
      <c r="A203" s="332"/>
      <c r="B203" s="336"/>
      <c r="C203" s="337"/>
      <c r="D203" s="332"/>
      <c r="E203" s="332"/>
      <c r="F203" s="332"/>
      <c r="G203" s="332"/>
      <c r="H203" s="336"/>
      <c r="I203" s="343"/>
      <c r="J203" s="337"/>
      <c r="K203" s="332"/>
      <c r="L203" s="336"/>
      <c r="M203" s="337"/>
      <c r="N203" s="332"/>
      <c r="O203" s="336"/>
      <c r="P203" s="337"/>
      <c r="Q203" s="332"/>
      <c r="R203" s="91"/>
      <c r="S203" s="93"/>
    </row>
    <row r="204" spans="1:19" ht="16">
      <c r="A204" s="332"/>
      <c r="B204" s="336"/>
      <c r="C204" s="337"/>
      <c r="D204" s="332"/>
      <c r="E204" s="332"/>
      <c r="F204" s="332"/>
      <c r="G204" s="332"/>
      <c r="H204" s="336"/>
      <c r="I204" s="343"/>
      <c r="J204" s="337"/>
      <c r="K204" s="332"/>
      <c r="L204" s="336"/>
      <c r="M204" s="337"/>
      <c r="N204" s="332"/>
      <c r="O204" s="336"/>
      <c r="P204" s="337"/>
      <c r="Q204" s="332"/>
      <c r="R204" s="91"/>
      <c r="S204" s="93"/>
    </row>
    <row r="205" spans="1:19" ht="16">
      <c r="A205" s="332"/>
      <c r="B205" s="336"/>
      <c r="C205" s="337"/>
      <c r="D205" s="332"/>
      <c r="E205" s="332"/>
      <c r="F205" s="332"/>
      <c r="G205" s="332"/>
      <c r="H205" s="336"/>
      <c r="I205" s="343"/>
      <c r="J205" s="337"/>
      <c r="K205" s="332"/>
      <c r="L205" s="336"/>
      <c r="M205" s="337"/>
      <c r="N205" s="332"/>
      <c r="O205" s="336"/>
      <c r="P205" s="337"/>
      <c r="Q205" s="332"/>
      <c r="R205" s="91"/>
      <c r="S205" s="93"/>
    </row>
    <row r="206" spans="1:19" ht="16">
      <c r="A206" s="332"/>
      <c r="B206" s="336"/>
      <c r="C206" s="337"/>
      <c r="D206" s="332"/>
      <c r="E206" s="332"/>
      <c r="F206" s="332"/>
      <c r="G206" s="332"/>
      <c r="H206" s="336"/>
      <c r="I206" s="343"/>
      <c r="J206" s="337"/>
      <c r="K206" s="332"/>
      <c r="L206" s="336"/>
      <c r="M206" s="337"/>
      <c r="N206" s="332"/>
      <c r="O206" s="336"/>
      <c r="P206" s="337"/>
      <c r="Q206" s="332"/>
      <c r="R206" s="91"/>
      <c r="S206" s="93"/>
    </row>
    <row r="207" spans="1:19" ht="17" thickBot="1">
      <c r="A207" s="333"/>
      <c r="B207" s="338"/>
      <c r="C207" s="339"/>
      <c r="D207" s="333"/>
      <c r="E207" s="333"/>
      <c r="F207" s="333"/>
      <c r="G207" s="333"/>
      <c r="H207" s="338"/>
      <c r="I207" s="344"/>
      <c r="J207" s="339"/>
      <c r="K207" s="333"/>
      <c r="L207" s="338"/>
      <c r="M207" s="339"/>
      <c r="N207" s="333"/>
      <c r="O207" s="338"/>
      <c r="P207" s="339"/>
      <c r="Q207" s="333"/>
      <c r="R207" s="91"/>
      <c r="S207" s="93"/>
    </row>
    <row r="208" spans="1:19" ht="16" customHeight="1">
      <c r="A208" s="331" t="s">
        <v>237</v>
      </c>
      <c r="B208" s="334" t="s">
        <v>564</v>
      </c>
      <c r="C208" s="335"/>
      <c r="D208" s="331" t="s">
        <v>565</v>
      </c>
      <c r="E208" s="331" t="s">
        <v>235</v>
      </c>
      <c r="F208" s="331" t="s">
        <v>559</v>
      </c>
      <c r="G208" s="331" t="s">
        <v>566</v>
      </c>
      <c r="H208" s="334" t="s">
        <v>518</v>
      </c>
      <c r="I208" s="342"/>
      <c r="J208" s="335"/>
      <c r="K208" s="345" t="s">
        <v>519</v>
      </c>
      <c r="L208" s="334" t="s">
        <v>520</v>
      </c>
      <c r="M208" s="335"/>
      <c r="N208" s="340">
        <v>44197</v>
      </c>
      <c r="O208" s="341" t="s">
        <v>515</v>
      </c>
      <c r="P208" s="335"/>
      <c r="Q208" s="331" t="s">
        <v>521</v>
      </c>
      <c r="R208" s="91"/>
      <c r="S208" s="93"/>
    </row>
    <row r="209" spans="1:19" ht="16">
      <c r="A209" s="332"/>
      <c r="B209" s="336"/>
      <c r="C209" s="337"/>
      <c r="D209" s="332"/>
      <c r="E209" s="332"/>
      <c r="F209" s="332"/>
      <c r="G209" s="332"/>
      <c r="H209" s="336"/>
      <c r="I209" s="343"/>
      <c r="J209" s="337"/>
      <c r="K209" s="332"/>
      <c r="L209" s="336"/>
      <c r="M209" s="337"/>
      <c r="N209" s="332"/>
      <c r="O209" s="336"/>
      <c r="P209" s="337"/>
      <c r="Q209" s="332"/>
      <c r="R209" s="91"/>
      <c r="S209" s="93"/>
    </row>
    <row r="210" spans="1:19" ht="16">
      <c r="A210" s="332"/>
      <c r="B210" s="336"/>
      <c r="C210" s="337"/>
      <c r="D210" s="332"/>
      <c r="E210" s="332"/>
      <c r="F210" s="332"/>
      <c r="G210" s="332"/>
      <c r="H210" s="336"/>
      <c r="I210" s="343"/>
      <c r="J210" s="337"/>
      <c r="K210" s="332"/>
      <c r="L210" s="336"/>
      <c r="M210" s="337"/>
      <c r="N210" s="332"/>
      <c r="O210" s="336"/>
      <c r="P210" s="337"/>
      <c r="Q210" s="332"/>
      <c r="R210" s="91"/>
      <c r="S210" s="93"/>
    </row>
    <row r="211" spans="1:19" ht="16">
      <c r="A211" s="332"/>
      <c r="B211" s="336"/>
      <c r="C211" s="337"/>
      <c r="D211" s="332"/>
      <c r="E211" s="332"/>
      <c r="F211" s="332"/>
      <c r="G211" s="332"/>
      <c r="H211" s="336"/>
      <c r="I211" s="343"/>
      <c r="J211" s="337"/>
      <c r="K211" s="332"/>
      <c r="L211" s="336"/>
      <c r="M211" s="337"/>
      <c r="N211" s="332"/>
      <c r="O211" s="336"/>
      <c r="P211" s="337"/>
      <c r="Q211" s="332"/>
      <c r="R211" s="91"/>
      <c r="S211" s="93"/>
    </row>
    <row r="212" spans="1:19" ht="16">
      <c r="A212" s="332"/>
      <c r="B212" s="336"/>
      <c r="C212" s="337"/>
      <c r="D212" s="332"/>
      <c r="E212" s="332"/>
      <c r="F212" s="332"/>
      <c r="G212" s="332"/>
      <c r="H212" s="336"/>
      <c r="I212" s="343"/>
      <c r="J212" s="337"/>
      <c r="K212" s="332"/>
      <c r="L212" s="336"/>
      <c r="M212" s="337"/>
      <c r="N212" s="332"/>
      <c r="O212" s="336"/>
      <c r="P212" s="337"/>
      <c r="Q212" s="332"/>
      <c r="R212" s="91"/>
      <c r="S212" s="93"/>
    </row>
    <row r="213" spans="1:19" ht="16">
      <c r="A213" s="332"/>
      <c r="B213" s="336"/>
      <c r="C213" s="337"/>
      <c r="D213" s="332"/>
      <c r="E213" s="332"/>
      <c r="F213" s="332"/>
      <c r="G213" s="332"/>
      <c r="H213" s="336"/>
      <c r="I213" s="343"/>
      <c r="J213" s="337"/>
      <c r="K213" s="332"/>
      <c r="L213" s="336"/>
      <c r="M213" s="337"/>
      <c r="N213" s="332"/>
      <c r="O213" s="336"/>
      <c r="P213" s="337"/>
      <c r="Q213" s="332"/>
      <c r="R213" s="91"/>
      <c r="S213" s="93"/>
    </row>
    <row r="214" spans="1:19" ht="17" thickBot="1">
      <c r="A214" s="333"/>
      <c r="B214" s="338"/>
      <c r="C214" s="339"/>
      <c r="D214" s="333"/>
      <c r="E214" s="333"/>
      <c r="F214" s="333"/>
      <c r="G214" s="333"/>
      <c r="H214" s="338"/>
      <c r="I214" s="344"/>
      <c r="J214" s="339"/>
      <c r="K214" s="333"/>
      <c r="L214" s="338"/>
      <c r="M214" s="339"/>
      <c r="N214" s="333"/>
      <c r="O214" s="338"/>
      <c r="P214" s="339"/>
      <c r="Q214" s="333"/>
      <c r="R214" s="91"/>
      <c r="S214" s="93"/>
    </row>
    <row r="215" spans="1:19" ht="16" customHeight="1">
      <c r="A215" s="331" t="s">
        <v>237</v>
      </c>
      <c r="B215" s="334" t="s">
        <v>567</v>
      </c>
      <c r="C215" s="335"/>
      <c r="D215" s="331" t="s">
        <v>568</v>
      </c>
      <c r="E215" s="331" t="s">
        <v>235</v>
      </c>
      <c r="F215" s="331" t="s">
        <v>528</v>
      </c>
      <c r="G215" s="331" t="s">
        <v>529</v>
      </c>
      <c r="H215" s="334" t="s">
        <v>514</v>
      </c>
      <c r="I215" s="342"/>
      <c r="J215" s="335"/>
      <c r="K215" s="345" t="s">
        <v>236</v>
      </c>
      <c r="L215" s="334" t="s">
        <v>366</v>
      </c>
      <c r="M215" s="335"/>
      <c r="N215" s="340">
        <v>44197</v>
      </c>
      <c r="O215" s="341" t="s">
        <v>515</v>
      </c>
      <c r="P215" s="335"/>
      <c r="Q215" s="331" t="s">
        <v>521</v>
      </c>
      <c r="R215" s="91"/>
      <c r="S215" s="93"/>
    </row>
    <row r="216" spans="1:19" ht="16">
      <c r="A216" s="332"/>
      <c r="B216" s="336"/>
      <c r="C216" s="337"/>
      <c r="D216" s="332"/>
      <c r="E216" s="332"/>
      <c r="F216" s="332"/>
      <c r="G216" s="332"/>
      <c r="H216" s="336"/>
      <c r="I216" s="343"/>
      <c r="J216" s="337"/>
      <c r="K216" s="332"/>
      <c r="L216" s="336"/>
      <c r="M216" s="337"/>
      <c r="N216" s="332"/>
      <c r="O216" s="336"/>
      <c r="P216" s="337"/>
      <c r="Q216" s="332"/>
      <c r="R216" s="91"/>
      <c r="S216" s="93"/>
    </row>
    <row r="217" spans="1:19" ht="16">
      <c r="A217" s="332"/>
      <c r="B217" s="336"/>
      <c r="C217" s="337"/>
      <c r="D217" s="332"/>
      <c r="E217" s="332"/>
      <c r="F217" s="332"/>
      <c r="G217" s="332"/>
      <c r="H217" s="336"/>
      <c r="I217" s="343"/>
      <c r="J217" s="337"/>
      <c r="K217" s="332"/>
      <c r="L217" s="336"/>
      <c r="M217" s="337"/>
      <c r="N217" s="332"/>
      <c r="O217" s="336"/>
      <c r="P217" s="337"/>
      <c r="Q217" s="332"/>
      <c r="R217" s="91"/>
      <c r="S217" s="93"/>
    </row>
    <row r="218" spans="1:19" ht="16">
      <c r="A218" s="332"/>
      <c r="B218" s="336"/>
      <c r="C218" s="337"/>
      <c r="D218" s="332"/>
      <c r="E218" s="332"/>
      <c r="F218" s="332"/>
      <c r="G218" s="332"/>
      <c r="H218" s="336"/>
      <c r="I218" s="343"/>
      <c r="J218" s="337"/>
      <c r="K218" s="332"/>
      <c r="L218" s="336"/>
      <c r="M218" s="337"/>
      <c r="N218" s="332"/>
      <c r="O218" s="336"/>
      <c r="P218" s="337"/>
      <c r="Q218" s="332"/>
      <c r="R218" s="91"/>
      <c r="S218" s="93"/>
    </row>
    <row r="219" spans="1:19" ht="16">
      <c r="A219" s="332"/>
      <c r="B219" s="336"/>
      <c r="C219" s="337"/>
      <c r="D219" s="332"/>
      <c r="E219" s="332"/>
      <c r="F219" s="332"/>
      <c r="G219" s="332"/>
      <c r="H219" s="336"/>
      <c r="I219" s="343"/>
      <c r="J219" s="337"/>
      <c r="K219" s="332"/>
      <c r="L219" s="336"/>
      <c r="M219" s="337"/>
      <c r="N219" s="332"/>
      <c r="O219" s="336"/>
      <c r="P219" s="337"/>
      <c r="Q219" s="332"/>
      <c r="R219" s="91"/>
      <c r="S219" s="93"/>
    </row>
    <row r="220" spans="1:19" ht="16">
      <c r="A220" s="332"/>
      <c r="B220" s="336"/>
      <c r="C220" s="337"/>
      <c r="D220" s="332"/>
      <c r="E220" s="332"/>
      <c r="F220" s="332"/>
      <c r="G220" s="332"/>
      <c r="H220" s="336"/>
      <c r="I220" s="343"/>
      <c r="J220" s="337"/>
      <c r="K220" s="332"/>
      <c r="L220" s="336"/>
      <c r="M220" s="337"/>
      <c r="N220" s="332"/>
      <c r="O220" s="336"/>
      <c r="P220" s="337"/>
      <c r="Q220" s="332"/>
      <c r="R220" s="91"/>
      <c r="S220" s="93"/>
    </row>
    <row r="221" spans="1:19" ht="17" thickBot="1">
      <c r="A221" s="333"/>
      <c r="B221" s="338"/>
      <c r="C221" s="339"/>
      <c r="D221" s="333"/>
      <c r="E221" s="333"/>
      <c r="F221" s="333"/>
      <c r="G221" s="333"/>
      <c r="H221" s="338"/>
      <c r="I221" s="344"/>
      <c r="J221" s="339"/>
      <c r="K221" s="333"/>
      <c r="L221" s="338"/>
      <c r="M221" s="339"/>
      <c r="N221" s="333"/>
      <c r="O221" s="338"/>
      <c r="P221" s="339"/>
      <c r="Q221" s="333"/>
      <c r="R221" s="91"/>
      <c r="S221" s="93"/>
    </row>
    <row r="222" spans="1:19" ht="16" customHeight="1">
      <c r="A222" s="331" t="s">
        <v>237</v>
      </c>
      <c r="B222" s="334" t="s">
        <v>569</v>
      </c>
      <c r="C222" s="335"/>
      <c r="D222" s="331" t="s">
        <v>570</v>
      </c>
      <c r="E222" s="331" t="s">
        <v>235</v>
      </c>
      <c r="F222" s="331" t="s">
        <v>559</v>
      </c>
      <c r="G222" s="331" t="s">
        <v>517</v>
      </c>
      <c r="H222" s="334" t="s">
        <v>518</v>
      </c>
      <c r="I222" s="342"/>
      <c r="J222" s="335"/>
      <c r="K222" s="345" t="s">
        <v>519</v>
      </c>
      <c r="L222" s="334" t="s">
        <v>520</v>
      </c>
      <c r="M222" s="335"/>
      <c r="N222" s="340">
        <v>44197</v>
      </c>
      <c r="O222" s="341" t="s">
        <v>515</v>
      </c>
      <c r="P222" s="335"/>
      <c r="Q222" s="331" t="s">
        <v>521</v>
      </c>
      <c r="R222" s="91"/>
      <c r="S222" s="93"/>
    </row>
    <row r="223" spans="1:19" ht="16">
      <c r="A223" s="332"/>
      <c r="B223" s="336"/>
      <c r="C223" s="337"/>
      <c r="D223" s="332"/>
      <c r="E223" s="332"/>
      <c r="F223" s="332"/>
      <c r="G223" s="332"/>
      <c r="H223" s="336"/>
      <c r="I223" s="343"/>
      <c r="J223" s="337"/>
      <c r="K223" s="332"/>
      <c r="L223" s="336"/>
      <c r="M223" s="337"/>
      <c r="N223" s="332"/>
      <c r="O223" s="336"/>
      <c r="P223" s="337"/>
      <c r="Q223" s="332"/>
      <c r="R223" s="91"/>
      <c r="S223" s="93"/>
    </row>
    <row r="224" spans="1:19" ht="16">
      <c r="A224" s="332"/>
      <c r="B224" s="336"/>
      <c r="C224" s="337"/>
      <c r="D224" s="332"/>
      <c r="E224" s="332"/>
      <c r="F224" s="332"/>
      <c r="G224" s="332"/>
      <c r="H224" s="336"/>
      <c r="I224" s="343"/>
      <c r="J224" s="337"/>
      <c r="K224" s="332"/>
      <c r="L224" s="336"/>
      <c r="M224" s="337"/>
      <c r="N224" s="332"/>
      <c r="O224" s="336"/>
      <c r="P224" s="337"/>
      <c r="Q224" s="332"/>
      <c r="R224" s="91"/>
      <c r="S224" s="93"/>
    </row>
    <row r="225" spans="1:19" ht="16">
      <c r="A225" s="332"/>
      <c r="B225" s="336"/>
      <c r="C225" s="337"/>
      <c r="D225" s="332"/>
      <c r="E225" s="332"/>
      <c r="F225" s="332"/>
      <c r="G225" s="332"/>
      <c r="H225" s="336"/>
      <c r="I225" s="343"/>
      <c r="J225" s="337"/>
      <c r="K225" s="332"/>
      <c r="L225" s="336"/>
      <c r="M225" s="337"/>
      <c r="N225" s="332"/>
      <c r="O225" s="336"/>
      <c r="P225" s="337"/>
      <c r="Q225" s="332"/>
      <c r="R225" s="91"/>
      <c r="S225" s="93"/>
    </row>
    <row r="226" spans="1:19" ht="16">
      <c r="A226" s="332"/>
      <c r="B226" s="336"/>
      <c r="C226" s="337"/>
      <c r="D226" s="332"/>
      <c r="E226" s="332"/>
      <c r="F226" s="332"/>
      <c r="G226" s="332"/>
      <c r="H226" s="336"/>
      <c r="I226" s="343"/>
      <c r="J226" s="337"/>
      <c r="K226" s="332"/>
      <c r="L226" s="336"/>
      <c r="M226" s="337"/>
      <c r="N226" s="332"/>
      <c r="O226" s="336"/>
      <c r="P226" s="337"/>
      <c r="Q226" s="332"/>
      <c r="R226" s="91"/>
      <c r="S226" s="93"/>
    </row>
    <row r="227" spans="1:19" ht="16">
      <c r="A227" s="332"/>
      <c r="B227" s="336"/>
      <c r="C227" s="337"/>
      <c r="D227" s="332"/>
      <c r="E227" s="332"/>
      <c r="F227" s="332"/>
      <c r="G227" s="332"/>
      <c r="H227" s="336"/>
      <c r="I227" s="343"/>
      <c r="J227" s="337"/>
      <c r="K227" s="332"/>
      <c r="L227" s="336"/>
      <c r="M227" s="337"/>
      <c r="N227" s="332"/>
      <c r="O227" s="336"/>
      <c r="P227" s="337"/>
      <c r="Q227" s="332"/>
      <c r="R227" s="91"/>
      <c r="S227" s="93"/>
    </row>
    <row r="228" spans="1:19" ht="17" thickBot="1">
      <c r="A228" s="333"/>
      <c r="B228" s="338"/>
      <c r="C228" s="339"/>
      <c r="D228" s="333"/>
      <c r="E228" s="333"/>
      <c r="F228" s="333"/>
      <c r="G228" s="333"/>
      <c r="H228" s="338"/>
      <c r="I228" s="344"/>
      <c r="J228" s="339"/>
      <c r="K228" s="333"/>
      <c r="L228" s="338"/>
      <c r="M228" s="339"/>
      <c r="N228" s="333"/>
      <c r="O228" s="338"/>
      <c r="P228" s="339"/>
      <c r="Q228" s="333"/>
      <c r="R228" s="91"/>
      <c r="S228" s="93"/>
    </row>
    <row r="229" spans="1:19" ht="16" customHeight="1">
      <c r="A229" s="331" t="s">
        <v>237</v>
      </c>
      <c r="B229" s="334" t="s">
        <v>569</v>
      </c>
      <c r="C229" s="335"/>
      <c r="D229" s="331" t="s">
        <v>570</v>
      </c>
      <c r="E229" s="331" t="s">
        <v>235</v>
      </c>
      <c r="F229" s="331" t="s">
        <v>528</v>
      </c>
      <c r="G229" s="331" t="s">
        <v>529</v>
      </c>
      <c r="H229" s="334" t="s">
        <v>514</v>
      </c>
      <c r="I229" s="342"/>
      <c r="J229" s="335"/>
      <c r="K229" s="345" t="s">
        <v>236</v>
      </c>
      <c r="L229" s="334" t="s">
        <v>366</v>
      </c>
      <c r="M229" s="335"/>
      <c r="N229" s="340">
        <v>44197</v>
      </c>
      <c r="O229" s="346" t="s">
        <v>515</v>
      </c>
      <c r="P229" s="347"/>
      <c r="Q229" s="352" t="s">
        <v>521</v>
      </c>
      <c r="R229" s="91"/>
      <c r="S229" s="93"/>
    </row>
    <row r="230" spans="1:19" ht="16">
      <c r="A230" s="332"/>
      <c r="B230" s="336"/>
      <c r="C230" s="337"/>
      <c r="D230" s="332"/>
      <c r="E230" s="332"/>
      <c r="F230" s="332"/>
      <c r="G230" s="332"/>
      <c r="H230" s="336"/>
      <c r="I230" s="343"/>
      <c r="J230" s="337"/>
      <c r="K230" s="332"/>
      <c r="L230" s="336"/>
      <c r="M230" s="337"/>
      <c r="N230" s="332"/>
      <c r="O230" s="348"/>
      <c r="P230" s="349"/>
      <c r="Q230" s="353"/>
      <c r="R230" s="91"/>
      <c r="S230" s="93"/>
    </row>
    <row r="231" spans="1:19" ht="16">
      <c r="A231" s="332"/>
      <c r="B231" s="336"/>
      <c r="C231" s="337"/>
      <c r="D231" s="332"/>
      <c r="E231" s="332"/>
      <c r="F231" s="332"/>
      <c r="G231" s="332"/>
      <c r="H231" s="336"/>
      <c r="I231" s="343"/>
      <c r="J231" s="337"/>
      <c r="K231" s="332"/>
      <c r="L231" s="336"/>
      <c r="M231" s="337"/>
      <c r="N231" s="332"/>
      <c r="O231" s="348"/>
      <c r="P231" s="349"/>
      <c r="Q231" s="353"/>
      <c r="R231" s="91"/>
      <c r="S231" s="93"/>
    </row>
    <row r="232" spans="1:19" ht="16">
      <c r="A232" s="332"/>
      <c r="B232" s="336"/>
      <c r="C232" s="337"/>
      <c r="D232" s="332"/>
      <c r="E232" s="332"/>
      <c r="F232" s="332"/>
      <c r="G232" s="332"/>
      <c r="H232" s="336"/>
      <c r="I232" s="343"/>
      <c r="J232" s="337"/>
      <c r="K232" s="332"/>
      <c r="L232" s="336"/>
      <c r="M232" s="337"/>
      <c r="N232" s="332"/>
      <c r="O232" s="348"/>
      <c r="P232" s="349"/>
      <c r="Q232" s="353"/>
      <c r="R232" s="91"/>
      <c r="S232" s="93"/>
    </row>
    <row r="233" spans="1:19" ht="16">
      <c r="A233" s="332"/>
      <c r="B233" s="336"/>
      <c r="C233" s="337"/>
      <c r="D233" s="332"/>
      <c r="E233" s="332"/>
      <c r="F233" s="332"/>
      <c r="G233" s="332"/>
      <c r="H233" s="336"/>
      <c r="I233" s="343"/>
      <c r="J233" s="337"/>
      <c r="K233" s="332"/>
      <c r="L233" s="336"/>
      <c r="M233" s="337"/>
      <c r="N233" s="332"/>
      <c r="O233" s="348"/>
      <c r="P233" s="349"/>
      <c r="Q233" s="353"/>
      <c r="R233" s="91"/>
      <c r="S233" s="93"/>
    </row>
    <row r="234" spans="1:19" ht="16">
      <c r="A234" s="332"/>
      <c r="B234" s="336"/>
      <c r="C234" s="337"/>
      <c r="D234" s="332"/>
      <c r="E234" s="332"/>
      <c r="F234" s="332"/>
      <c r="G234" s="332"/>
      <c r="H234" s="336"/>
      <c r="I234" s="343"/>
      <c r="J234" s="337"/>
      <c r="K234" s="332"/>
      <c r="L234" s="336"/>
      <c r="M234" s="337"/>
      <c r="N234" s="332"/>
      <c r="O234" s="348"/>
      <c r="P234" s="349"/>
      <c r="Q234" s="353"/>
      <c r="R234" s="91"/>
      <c r="S234" s="93"/>
    </row>
    <row r="235" spans="1:19" ht="17" thickBot="1">
      <c r="A235" s="333"/>
      <c r="B235" s="338"/>
      <c r="C235" s="339"/>
      <c r="D235" s="333"/>
      <c r="E235" s="333"/>
      <c r="F235" s="333"/>
      <c r="G235" s="333"/>
      <c r="H235" s="338"/>
      <c r="I235" s="344"/>
      <c r="J235" s="339"/>
      <c r="K235" s="333"/>
      <c r="L235" s="338"/>
      <c r="M235" s="339"/>
      <c r="N235" s="333"/>
      <c r="O235" s="350"/>
      <c r="P235" s="351"/>
      <c r="Q235" s="354"/>
      <c r="R235" s="91"/>
      <c r="S235" s="93"/>
    </row>
    <row r="236" spans="1:19" ht="16" customHeight="1">
      <c r="A236" s="331" t="s">
        <v>237</v>
      </c>
      <c r="B236" s="334" t="s">
        <v>571</v>
      </c>
      <c r="C236" s="335"/>
      <c r="D236" s="331" t="s">
        <v>572</v>
      </c>
      <c r="E236" s="331" t="s">
        <v>235</v>
      </c>
      <c r="F236" s="331" t="s">
        <v>559</v>
      </c>
      <c r="G236" s="331" t="s">
        <v>566</v>
      </c>
      <c r="H236" s="334" t="s">
        <v>518</v>
      </c>
      <c r="I236" s="342"/>
      <c r="J236" s="335"/>
      <c r="K236" s="345" t="s">
        <v>519</v>
      </c>
      <c r="L236" s="334" t="s">
        <v>520</v>
      </c>
      <c r="M236" s="335"/>
      <c r="N236" s="340">
        <v>44197</v>
      </c>
      <c r="O236" s="346" t="s">
        <v>515</v>
      </c>
      <c r="P236" s="347"/>
      <c r="Q236" s="352" t="s">
        <v>521</v>
      </c>
      <c r="R236" s="91"/>
      <c r="S236" s="93"/>
    </row>
    <row r="237" spans="1:19" ht="16">
      <c r="A237" s="332"/>
      <c r="B237" s="336"/>
      <c r="C237" s="337"/>
      <c r="D237" s="332"/>
      <c r="E237" s="332"/>
      <c r="F237" s="332"/>
      <c r="G237" s="332"/>
      <c r="H237" s="336"/>
      <c r="I237" s="343"/>
      <c r="J237" s="337"/>
      <c r="K237" s="332"/>
      <c r="L237" s="336"/>
      <c r="M237" s="337"/>
      <c r="N237" s="332"/>
      <c r="O237" s="348"/>
      <c r="P237" s="349"/>
      <c r="Q237" s="353"/>
      <c r="R237" s="91"/>
      <c r="S237" s="93"/>
    </row>
    <row r="238" spans="1:19" ht="16">
      <c r="A238" s="332"/>
      <c r="B238" s="336"/>
      <c r="C238" s="337"/>
      <c r="D238" s="332"/>
      <c r="E238" s="332"/>
      <c r="F238" s="332"/>
      <c r="G238" s="332"/>
      <c r="H238" s="336"/>
      <c r="I238" s="343"/>
      <c r="J238" s="337"/>
      <c r="K238" s="332"/>
      <c r="L238" s="336"/>
      <c r="M238" s="337"/>
      <c r="N238" s="332"/>
      <c r="O238" s="348"/>
      <c r="P238" s="349"/>
      <c r="Q238" s="353"/>
      <c r="R238" s="91"/>
      <c r="S238" s="93"/>
    </row>
    <row r="239" spans="1:19" ht="16">
      <c r="A239" s="332"/>
      <c r="B239" s="336"/>
      <c r="C239" s="337"/>
      <c r="D239" s="332"/>
      <c r="E239" s="332"/>
      <c r="F239" s="332"/>
      <c r="G239" s="332"/>
      <c r="H239" s="336"/>
      <c r="I239" s="343"/>
      <c r="J239" s="337"/>
      <c r="K239" s="332"/>
      <c r="L239" s="336"/>
      <c r="M239" s="337"/>
      <c r="N239" s="332"/>
      <c r="O239" s="348"/>
      <c r="P239" s="349"/>
      <c r="Q239" s="353"/>
      <c r="R239" s="91"/>
      <c r="S239" s="93"/>
    </row>
    <row r="240" spans="1:19" ht="16">
      <c r="A240" s="332"/>
      <c r="B240" s="336"/>
      <c r="C240" s="337"/>
      <c r="D240" s="332"/>
      <c r="E240" s="332"/>
      <c r="F240" s="332"/>
      <c r="G240" s="332"/>
      <c r="H240" s="336"/>
      <c r="I240" s="343"/>
      <c r="J240" s="337"/>
      <c r="K240" s="332"/>
      <c r="L240" s="336"/>
      <c r="M240" s="337"/>
      <c r="N240" s="332"/>
      <c r="O240" s="348"/>
      <c r="P240" s="349"/>
      <c r="Q240" s="353"/>
      <c r="R240" s="91"/>
      <c r="S240" s="93"/>
    </row>
    <row r="241" spans="1:19" ht="16">
      <c r="A241" s="332"/>
      <c r="B241" s="336"/>
      <c r="C241" s="337"/>
      <c r="D241" s="332"/>
      <c r="E241" s="332"/>
      <c r="F241" s="332"/>
      <c r="G241" s="332"/>
      <c r="H241" s="336"/>
      <c r="I241" s="343"/>
      <c r="J241" s="337"/>
      <c r="K241" s="332"/>
      <c r="L241" s="336"/>
      <c r="M241" s="337"/>
      <c r="N241" s="332"/>
      <c r="O241" s="348"/>
      <c r="P241" s="349"/>
      <c r="Q241" s="353"/>
      <c r="R241" s="91"/>
      <c r="S241" s="93"/>
    </row>
    <row r="242" spans="1:19" ht="17" thickBot="1">
      <c r="A242" s="333"/>
      <c r="B242" s="338"/>
      <c r="C242" s="339"/>
      <c r="D242" s="333"/>
      <c r="E242" s="333"/>
      <c r="F242" s="333"/>
      <c r="G242" s="333"/>
      <c r="H242" s="338"/>
      <c r="I242" s="344"/>
      <c r="J242" s="339"/>
      <c r="K242" s="333"/>
      <c r="L242" s="338"/>
      <c r="M242" s="339"/>
      <c r="N242" s="333"/>
      <c r="O242" s="350"/>
      <c r="P242" s="351"/>
      <c r="Q242" s="354"/>
      <c r="R242" s="91"/>
      <c r="S242" s="93"/>
    </row>
    <row r="243" spans="1:19" ht="16" customHeight="1">
      <c r="A243" s="331" t="s">
        <v>237</v>
      </c>
      <c r="B243" s="334" t="s">
        <v>571</v>
      </c>
      <c r="C243" s="335"/>
      <c r="D243" s="331" t="s">
        <v>572</v>
      </c>
      <c r="E243" s="331" t="s">
        <v>235</v>
      </c>
      <c r="F243" s="331" t="s">
        <v>528</v>
      </c>
      <c r="G243" s="331" t="s">
        <v>529</v>
      </c>
      <c r="H243" s="334" t="s">
        <v>514</v>
      </c>
      <c r="I243" s="342"/>
      <c r="J243" s="335"/>
      <c r="K243" s="345" t="s">
        <v>236</v>
      </c>
      <c r="L243" s="334" t="s">
        <v>366</v>
      </c>
      <c r="M243" s="335"/>
      <c r="N243" s="340">
        <v>44197</v>
      </c>
      <c r="O243" s="346" t="s">
        <v>515</v>
      </c>
      <c r="P243" s="347"/>
      <c r="Q243" s="352" t="s">
        <v>521</v>
      </c>
      <c r="R243" s="91"/>
      <c r="S243" s="93"/>
    </row>
    <row r="244" spans="1:19" ht="16">
      <c r="A244" s="332"/>
      <c r="B244" s="336"/>
      <c r="C244" s="337"/>
      <c r="D244" s="332"/>
      <c r="E244" s="332"/>
      <c r="F244" s="332"/>
      <c r="G244" s="332"/>
      <c r="H244" s="336"/>
      <c r="I244" s="343"/>
      <c r="J244" s="337"/>
      <c r="K244" s="332"/>
      <c r="L244" s="336"/>
      <c r="M244" s="337"/>
      <c r="N244" s="332"/>
      <c r="O244" s="348"/>
      <c r="P244" s="349"/>
      <c r="Q244" s="353"/>
      <c r="R244" s="91"/>
      <c r="S244" s="93"/>
    </row>
    <row r="245" spans="1:19" ht="16">
      <c r="A245" s="332"/>
      <c r="B245" s="336"/>
      <c r="C245" s="337"/>
      <c r="D245" s="332"/>
      <c r="E245" s="332"/>
      <c r="F245" s="332"/>
      <c r="G245" s="332"/>
      <c r="H245" s="336"/>
      <c r="I245" s="343"/>
      <c r="J245" s="337"/>
      <c r="K245" s="332"/>
      <c r="L245" s="336"/>
      <c r="M245" s="337"/>
      <c r="N245" s="332"/>
      <c r="O245" s="348"/>
      <c r="P245" s="349"/>
      <c r="Q245" s="353"/>
      <c r="R245" s="91"/>
      <c r="S245" s="93"/>
    </row>
    <row r="246" spans="1:19" ht="16">
      <c r="A246" s="332"/>
      <c r="B246" s="336"/>
      <c r="C246" s="337"/>
      <c r="D246" s="332"/>
      <c r="E246" s="332"/>
      <c r="F246" s="332"/>
      <c r="G246" s="332"/>
      <c r="H246" s="336"/>
      <c r="I246" s="343"/>
      <c r="J246" s="337"/>
      <c r="K246" s="332"/>
      <c r="L246" s="336"/>
      <c r="M246" s="337"/>
      <c r="N246" s="332"/>
      <c r="O246" s="348"/>
      <c r="P246" s="349"/>
      <c r="Q246" s="353"/>
      <c r="R246" s="91"/>
      <c r="S246" s="93"/>
    </row>
    <row r="247" spans="1:19" ht="16">
      <c r="A247" s="332"/>
      <c r="B247" s="336"/>
      <c r="C247" s="337"/>
      <c r="D247" s="332"/>
      <c r="E247" s="332"/>
      <c r="F247" s="332"/>
      <c r="G247" s="332"/>
      <c r="H247" s="336"/>
      <c r="I247" s="343"/>
      <c r="J247" s="337"/>
      <c r="K247" s="332"/>
      <c r="L247" s="336"/>
      <c r="M247" s="337"/>
      <c r="N247" s="332"/>
      <c r="O247" s="348"/>
      <c r="P247" s="349"/>
      <c r="Q247" s="353"/>
      <c r="R247" s="91"/>
      <c r="S247" s="93"/>
    </row>
    <row r="248" spans="1:19" ht="16">
      <c r="A248" s="332"/>
      <c r="B248" s="336"/>
      <c r="C248" s="337"/>
      <c r="D248" s="332"/>
      <c r="E248" s="332"/>
      <c r="F248" s="332"/>
      <c r="G248" s="332"/>
      <c r="H248" s="336"/>
      <c r="I248" s="343"/>
      <c r="J248" s="337"/>
      <c r="K248" s="332"/>
      <c r="L248" s="336"/>
      <c r="M248" s="337"/>
      <c r="N248" s="332"/>
      <c r="O248" s="348"/>
      <c r="P248" s="349"/>
      <c r="Q248" s="353"/>
      <c r="R248" s="91"/>
      <c r="S248" s="93"/>
    </row>
    <row r="249" spans="1:19" ht="17" thickBot="1">
      <c r="A249" s="333"/>
      <c r="B249" s="338"/>
      <c r="C249" s="339"/>
      <c r="D249" s="333"/>
      <c r="E249" s="333"/>
      <c r="F249" s="333"/>
      <c r="G249" s="333"/>
      <c r="H249" s="338"/>
      <c r="I249" s="344"/>
      <c r="J249" s="339"/>
      <c r="K249" s="333"/>
      <c r="L249" s="338"/>
      <c r="M249" s="339"/>
      <c r="N249" s="333"/>
      <c r="O249" s="350"/>
      <c r="P249" s="351"/>
      <c r="Q249" s="354"/>
      <c r="R249" s="91"/>
      <c r="S249" s="93"/>
    </row>
    <row r="250" spans="1:19" ht="16" customHeight="1">
      <c r="A250" s="331" t="s">
        <v>237</v>
      </c>
      <c r="B250" s="334" t="s">
        <v>573</v>
      </c>
      <c r="C250" s="335"/>
      <c r="D250" s="331" t="s">
        <v>574</v>
      </c>
      <c r="E250" s="331" t="s">
        <v>235</v>
      </c>
      <c r="F250" s="331" t="s">
        <v>528</v>
      </c>
      <c r="G250" s="331" t="s">
        <v>529</v>
      </c>
      <c r="H250" s="334" t="s">
        <v>529</v>
      </c>
      <c r="I250" s="342"/>
      <c r="J250" s="335"/>
      <c r="K250" s="345" t="s">
        <v>236</v>
      </c>
      <c r="L250" s="334" t="s">
        <v>366</v>
      </c>
      <c r="M250" s="335"/>
      <c r="N250" s="340">
        <v>44197</v>
      </c>
      <c r="O250" s="346" t="s">
        <v>515</v>
      </c>
      <c r="P250" s="347"/>
      <c r="Q250" s="352" t="s">
        <v>521</v>
      </c>
      <c r="R250" s="91"/>
      <c r="S250" s="93"/>
    </row>
    <row r="251" spans="1:19" ht="16">
      <c r="A251" s="332"/>
      <c r="B251" s="336"/>
      <c r="C251" s="337"/>
      <c r="D251" s="332"/>
      <c r="E251" s="332"/>
      <c r="F251" s="332"/>
      <c r="G251" s="332"/>
      <c r="H251" s="336"/>
      <c r="I251" s="343"/>
      <c r="J251" s="337"/>
      <c r="K251" s="332"/>
      <c r="L251" s="336"/>
      <c r="M251" s="337"/>
      <c r="N251" s="332"/>
      <c r="O251" s="348"/>
      <c r="P251" s="349"/>
      <c r="Q251" s="353"/>
      <c r="R251" s="91"/>
      <c r="S251" s="93"/>
    </row>
    <row r="252" spans="1:19" ht="16">
      <c r="A252" s="332"/>
      <c r="B252" s="336"/>
      <c r="C252" s="337"/>
      <c r="D252" s="332"/>
      <c r="E252" s="332"/>
      <c r="F252" s="332"/>
      <c r="G252" s="332"/>
      <c r="H252" s="336"/>
      <c r="I252" s="343"/>
      <c r="J252" s="337"/>
      <c r="K252" s="332"/>
      <c r="L252" s="336"/>
      <c r="M252" s="337"/>
      <c r="N252" s="332"/>
      <c r="O252" s="348"/>
      <c r="P252" s="349"/>
      <c r="Q252" s="353"/>
      <c r="R252" s="91"/>
      <c r="S252" s="93"/>
    </row>
    <row r="253" spans="1:19" ht="16">
      <c r="A253" s="332"/>
      <c r="B253" s="336"/>
      <c r="C253" s="337"/>
      <c r="D253" s="332"/>
      <c r="E253" s="332"/>
      <c r="F253" s="332"/>
      <c r="G253" s="332"/>
      <c r="H253" s="336"/>
      <c r="I253" s="343"/>
      <c r="J253" s="337"/>
      <c r="K253" s="332"/>
      <c r="L253" s="336"/>
      <c r="M253" s="337"/>
      <c r="N253" s="332"/>
      <c r="O253" s="348"/>
      <c r="P253" s="349"/>
      <c r="Q253" s="353"/>
      <c r="R253" s="91"/>
      <c r="S253" s="93"/>
    </row>
    <row r="254" spans="1:19" ht="16">
      <c r="A254" s="332"/>
      <c r="B254" s="336"/>
      <c r="C254" s="337"/>
      <c r="D254" s="332"/>
      <c r="E254" s="332"/>
      <c r="F254" s="332"/>
      <c r="G254" s="332"/>
      <c r="H254" s="336"/>
      <c r="I254" s="343"/>
      <c r="J254" s="337"/>
      <c r="K254" s="332"/>
      <c r="L254" s="336"/>
      <c r="M254" s="337"/>
      <c r="N254" s="332"/>
      <c r="O254" s="348"/>
      <c r="P254" s="349"/>
      <c r="Q254" s="353"/>
      <c r="R254" s="91"/>
      <c r="S254" s="93"/>
    </row>
    <row r="255" spans="1:19" ht="16">
      <c r="A255" s="332"/>
      <c r="B255" s="336"/>
      <c r="C255" s="337"/>
      <c r="D255" s="332"/>
      <c r="E255" s="332"/>
      <c r="F255" s="332"/>
      <c r="G255" s="332"/>
      <c r="H255" s="336"/>
      <c r="I255" s="343"/>
      <c r="J255" s="337"/>
      <c r="K255" s="332"/>
      <c r="L255" s="336"/>
      <c r="M255" s="337"/>
      <c r="N255" s="332"/>
      <c r="O255" s="348"/>
      <c r="P255" s="349"/>
      <c r="Q255" s="353"/>
      <c r="R255" s="91"/>
      <c r="S255" s="93"/>
    </row>
    <row r="256" spans="1:19" ht="17" thickBot="1">
      <c r="A256" s="333"/>
      <c r="B256" s="338"/>
      <c r="C256" s="339"/>
      <c r="D256" s="333"/>
      <c r="E256" s="333"/>
      <c r="F256" s="333"/>
      <c r="G256" s="333"/>
      <c r="H256" s="338"/>
      <c r="I256" s="344"/>
      <c r="J256" s="339"/>
      <c r="K256" s="333"/>
      <c r="L256" s="338"/>
      <c r="M256" s="339"/>
      <c r="N256" s="333"/>
      <c r="O256" s="350"/>
      <c r="P256" s="351"/>
      <c r="Q256" s="354"/>
      <c r="R256" s="91"/>
      <c r="S256" s="93"/>
    </row>
    <row r="257" spans="1:19" ht="16" customHeight="1">
      <c r="A257" s="331" t="s">
        <v>237</v>
      </c>
      <c r="B257" s="334" t="s">
        <v>573</v>
      </c>
      <c r="C257" s="335"/>
      <c r="D257" s="331" t="s">
        <v>574</v>
      </c>
      <c r="E257" s="331" t="s">
        <v>235</v>
      </c>
      <c r="F257" s="331" t="s">
        <v>559</v>
      </c>
      <c r="G257" s="331" t="s">
        <v>566</v>
      </c>
      <c r="H257" s="334" t="s">
        <v>518</v>
      </c>
      <c r="I257" s="342"/>
      <c r="J257" s="335"/>
      <c r="K257" s="345" t="s">
        <v>519</v>
      </c>
      <c r="L257" s="334" t="s">
        <v>520</v>
      </c>
      <c r="M257" s="335"/>
      <c r="N257" s="340">
        <v>44197</v>
      </c>
      <c r="O257" s="346" t="s">
        <v>515</v>
      </c>
      <c r="P257" s="347"/>
      <c r="Q257" s="352" t="s">
        <v>521</v>
      </c>
      <c r="R257" s="91"/>
      <c r="S257" s="93"/>
    </row>
    <row r="258" spans="1:19" ht="16">
      <c r="A258" s="332"/>
      <c r="B258" s="336"/>
      <c r="C258" s="337"/>
      <c r="D258" s="332"/>
      <c r="E258" s="332"/>
      <c r="F258" s="332"/>
      <c r="G258" s="332"/>
      <c r="H258" s="336"/>
      <c r="I258" s="343"/>
      <c r="J258" s="337"/>
      <c r="K258" s="332"/>
      <c r="L258" s="336"/>
      <c r="M258" s="337"/>
      <c r="N258" s="332"/>
      <c r="O258" s="348"/>
      <c r="P258" s="349"/>
      <c r="Q258" s="353"/>
      <c r="R258" s="91"/>
      <c r="S258" s="93"/>
    </row>
    <row r="259" spans="1:19" ht="16">
      <c r="A259" s="332"/>
      <c r="B259" s="336"/>
      <c r="C259" s="337"/>
      <c r="D259" s="332"/>
      <c r="E259" s="332"/>
      <c r="F259" s="332"/>
      <c r="G259" s="332"/>
      <c r="H259" s="336"/>
      <c r="I259" s="343"/>
      <c r="J259" s="337"/>
      <c r="K259" s="332"/>
      <c r="L259" s="336"/>
      <c r="M259" s="337"/>
      <c r="N259" s="332"/>
      <c r="O259" s="348"/>
      <c r="P259" s="349"/>
      <c r="Q259" s="353"/>
      <c r="R259" s="91"/>
      <c r="S259" s="93"/>
    </row>
    <row r="260" spans="1:19" ht="16">
      <c r="A260" s="332"/>
      <c r="B260" s="336"/>
      <c r="C260" s="337"/>
      <c r="D260" s="332"/>
      <c r="E260" s="332"/>
      <c r="F260" s="332"/>
      <c r="G260" s="332"/>
      <c r="H260" s="336"/>
      <c r="I260" s="343"/>
      <c r="J260" s="337"/>
      <c r="K260" s="332"/>
      <c r="L260" s="336"/>
      <c r="M260" s="337"/>
      <c r="N260" s="332"/>
      <c r="O260" s="348"/>
      <c r="P260" s="349"/>
      <c r="Q260" s="353"/>
      <c r="R260" s="91"/>
      <c r="S260" s="93"/>
    </row>
    <row r="261" spans="1:19" ht="16">
      <c r="A261" s="332"/>
      <c r="B261" s="336"/>
      <c r="C261" s="337"/>
      <c r="D261" s="332"/>
      <c r="E261" s="332"/>
      <c r="F261" s="332"/>
      <c r="G261" s="332"/>
      <c r="H261" s="336"/>
      <c r="I261" s="343"/>
      <c r="J261" s="337"/>
      <c r="K261" s="332"/>
      <c r="L261" s="336"/>
      <c r="M261" s="337"/>
      <c r="N261" s="332"/>
      <c r="O261" s="348"/>
      <c r="P261" s="349"/>
      <c r="Q261" s="353"/>
      <c r="R261" s="91"/>
      <c r="S261" s="93"/>
    </row>
    <row r="262" spans="1:19" ht="16">
      <c r="A262" s="332"/>
      <c r="B262" s="336"/>
      <c r="C262" s="337"/>
      <c r="D262" s="332"/>
      <c r="E262" s="332"/>
      <c r="F262" s="332"/>
      <c r="G262" s="332"/>
      <c r="H262" s="336"/>
      <c r="I262" s="343"/>
      <c r="J262" s="337"/>
      <c r="K262" s="332"/>
      <c r="L262" s="336"/>
      <c r="M262" s="337"/>
      <c r="N262" s="332"/>
      <c r="O262" s="348"/>
      <c r="P262" s="349"/>
      <c r="Q262" s="353"/>
      <c r="R262" s="91"/>
      <c r="S262" s="93"/>
    </row>
    <row r="263" spans="1:19" ht="17" thickBot="1">
      <c r="A263" s="332"/>
      <c r="B263" s="336"/>
      <c r="C263" s="337"/>
      <c r="D263" s="332"/>
      <c r="E263" s="332"/>
      <c r="F263" s="332"/>
      <c r="G263" s="332"/>
      <c r="H263" s="336"/>
      <c r="I263" s="361"/>
      <c r="J263" s="337"/>
      <c r="K263" s="332"/>
      <c r="L263" s="336"/>
      <c r="M263" s="337"/>
      <c r="N263" s="332"/>
      <c r="O263" s="348"/>
      <c r="P263" s="349"/>
      <c r="Q263" s="353"/>
      <c r="R263" s="91"/>
      <c r="S263" s="93"/>
    </row>
    <row r="264" spans="1:19" ht="72" customHeight="1" thickBot="1">
      <c r="A264" s="355" t="s">
        <v>234</v>
      </c>
      <c r="B264" s="362">
        <v>15327</v>
      </c>
      <c r="C264" s="362"/>
      <c r="D264" s="356" t="s">
        <v>888</v>
      </c>
      <c r="E264" s="356" t="s">
        <v>235</v>
      </c>
      <c r="F264" s="177" t="s">
        <v>889</v>
      </c>
      <c r="G264" s="177" t="s">
        <v>890</v>
      </c>
      <c r="H264" s="362" t="s">
        <v>891</v>
      </c>
      <c r="I264" s="362"/>
      <c r="J264" s="362"/>
      <c r="K264" s="177" t="s">
        <v>892</v>
      </c>
      <c r="L264" s="362" t="s">
        <v>366</v>
      </c>
      <c r="M264" s="362"/>
      <c r="N264" s="179"/>
      <c r="O264" s="178">
        <v>44561</v>
      </c>
      <c r="P264" s="179"/>
      <c r="Q264" s="177" t="s">
        <v>893</v>
      </c>
      <c r="R264" s="91"/>
      <c r="S264" s="93"/>
    </row>
    <row r="265" spans="1:19" ht="72" customHeight="1" thickBot="1">
      <c r="A265" s="355"/>
      <c r="B265" s="362"/>
      <c r="C265" s="362"/>
      <c r="D265" s="356"/>
      <c r="E265" s="356"/>
      <c r="F265" s="177" t="s">
        <v>894</v>
      </c>
      <c r="G265" s="177" t="s">
        <v>895</v>
      </c>
      <c r="H265" s="362" t="s">
        <v>896</v>
      </c>
      <c r="I265" s="362"/>
      <c r="J265" s="362"/>
      <c r="K265" s="177" t="s">
        <v>892</v>
      </c>
      <c r="L265" s="362" t="s">
        <v>897</v>
      </c>
      <c r="M265" s="362"/>
      <c r="N265" s="179"/>
      <c r="O265" s="178">
        <v>44561</v>
      </c>
      <c r="P265" s="179"/>
      <c r="Q265" s="177" t="s">
        <v>893</v>
      </c>
      <c r="R265" s="91"/>
      <c r="S265" s="93"/>
    </row>
    <row r="266" spans="1:19" ht="60" customHeight="1" thickBot="1">
      <c r="A266" s="355"/>
      <c r="B266" s="362"/>
      <c r="C266" s="362"/>
      <c r="D266" s="356"/>
      <c r="E266" s="356"/>
      <c r="F266" s="177" t="s">
        <v>898</v>
      </c>
      <c r="G266" s="177" t="s">
        <v>899</v>
      </c>
      <c r="H266" s="356" t="s">
        <v>900</v>
      </c>
      <c r="I266" s="356"/>
      <c r="J266" s="356"/>
      <c r="K266" s="177" t="s">
        <v>524</v>
      </c>
      <c r="L266" s="362" t="s">
        <v>901</v>
      </c>
      <c r="M266" s="362"/>
      <c r="N266" s="179"/>
      <c r="O266" s="178">
        <v>44561</v>
      </c>
      <c r="P266" s="179"/>
      <c r="Q266" s="177" t="s">
        <v>893</v>
      </c>
      <c r="R266" s="91"/>
      <c r="S266" s="93"/>
    </row>
    <row r="267" spans="1:19" ht="72" customHeight="1" thickBot="1">
      <c r="A267" s="355" t="s">
        <v>234</v>
      </c>
      <c r="B267" s="362">
        <v>15329</v>
      </c>
      <c r="C267" s="362"/>
      <c r="D267" s="356" t="s">
        <v>902</v>
      </c>
      <c r="E267" s="356" t="s">
        <v>235</v>
      </c>
      <c r="F267" s="177" t="s">
        <v>889</v>
      </c>
      <c r="G267" s="177" t="s">
        <v>890</v>
      </c>
      <c r="H267" s="362" t="s">
        <v>903</v>
      </c>
      <c r="I267" s="362"/>
      <c r="J267" s="362"/>
      <c r="K267" s="177" t="s">
        <v>892</v>
      </c>
      <c r="L267" s="362" t="s">
        <v>366</v>
      </c>
      <c r="M267" s="362"/>
      <c r="N267" s="179"/>
      <c r="O267" s="178">
        <v>44561</v>
      </c>
      <c r="P267" s="179"/>
      <c r="Q267" s="177" t="s">
        <v>893</v>
      </c>
      <c r="R267" s="91"/>
      <c r="S267" s="93"/>
    </row>
    <row r="268" spans="1:19" ht="72" customHeight="1" thickBot="1">
      <c r="A268" s="355"/>
      <c r="B268" s="362"/>
      <c r="C268" s="362"/>
      <c r="D268" s="356"/>
      <c r="E268" s="356"/>
      <c r="F268" s="177" t="s">
        <v>904</v>
      </c>
      <c r="G268" s="177" t="s">
        <v>905</v>
      </c>
      <c r="H268" s="356" t="s">
        <v>906</v>
      </c>
      <c r="I268" s="356"/>
      <c r="J268" s="356"/>
      <c r="K268" s="177" t="s">
        <v>524</v>
      </c>
      <c r="L268" s="362" t="s">
        <v>901</v>
      </c>
      <c r="M268" s="362"/>
      <c r="N268" s="179"/>
      <c r="O268" s="178">
        <v>44561</v>
      </c>
      <c r="P268" s="179"/>
      <c r="Q268" s="177" t="s">
        <v>893</v>
      </c>
      <c r="R268" s="91"/>
      <c r="S268" s="93"/>
    </row>
    <row r="269" spans="1:19" ht="72" customHeight="1" thickBot="1">
      <c r="A269" s="355" t="s">
        <v>234</v>
      </c>
      <c r="B269" s="362">
        <v>15332</v>
      </c>
      <c r="C269" s="362"/>
      <c r="D269" s="356" t="s">
        <v>907</v>
      </c>
      <c r="E269" s="356" t="s">
        <v>235</v>
      </c>
      <c r="F269" s="177" t="s">
        <v>889</v>
      </c>
      <c r="G269" s="177" t="s">
        <v>890</v>
      </c>
      <c r="H269" s="362" t="s">
        <v>891</v>
      </c>
      <c r="I269" s="362"/>
      <c r="J269" s="362"/>
      <c r="K269" s="177" t="s">
        <v>892</v>
      </c>
      <c r="L269" s="362" t="s">
        <v>366</v>
      </c>
      <c r="M269" s="362"/>
      <c r="N269" s="179"/>
      <c r="O269" s="178">
        <v>44561</v>
      </c>
      <c r="P269" s="179"/>
      <c r="Q269" s="180" t="s">
        <v>893</v>
      </c>
      <c r="R269" s="91"/>
      <c r="S269" s="93"/>
    </row>
    <row r="270" spans="1:19" ht="72" customHeight="1" thickBot="1">
      <c r="A270" s="355"/>
      <c r="B270" s="362"/>
      <c r="C270" s="362"/>
      <c r="D270" s="356"/>
      <c r="E270" s="356"/>
      <c r="F270" s="177" t="s">
        <v>894</v>
      </c>
      <c r="G270" s="177" t="s">
        <v>895</v>
      </c>
      <c r="H270" s="362" t="s">
        <v>908</v>
      </c>
      <c r="I270" s="362"/>
      <c r="J270" s="362"/>
      <c r="K270" s="177" t="s">
        <v>892</v>
      </c>
      <c r="L270" s="362" t="s">
        <v>897</v>
      </c>
      <c r="M270" s="362"/>
      <c r="N270" s="179"/>
      <c r="O270" s="178">
        <v>44561</v>
      </c>
      <c r="P270" s="179"/>
      <c r="Q270" s="180" t="s">
        <v>893</v>
      </c>
      <c r="R270" s="91"/>
      <c r="S270" s="93"/>
    </row>
    <row r="271" spans="1:19" ht="60" customHeight="1" thickBot="1">
      <c r="A271" s="355"/>
      <c r="B271" s="362"/>
      <c r="C271" s="362"/>
      <c r="D271" s="356"/>
      <c r="E271" s="356"/>
      <c r="F271" s="177" t="s">
        <v>909</v>
      </c>
      <c r="G271" s="181" t="s">
        <v>910</v>
      </c>
      <c r="H271" s="362" t="s">
        <v>911</v>
      </c>
      <c r="I271" s="362"/>
      <c r="J271" s="362"/>
      <c r="K271" s="177" t="s">
        <v>524</v>
      </c>
      <c r="L271" s="362" t="s">
        <v>901</v>
      </c>
      <c r="M271" s="362"/>
      <c r="N271" s="179"/>
      <c r="O271" s="178">
        <v>44561</v>
      </c>
      <c r="P271" s="179"/>
      <c r="Q271" s="180" t="s">
        <v>893</v>
      </c>
      <c r="R271" s="91"/>
      <c r="S271" s="93"/>
    </row>
    <row r="272" spans="1:19" ht="72" customHeight="1" thickBot="1">
      <c r="A272" s="355" t="s">
        <v>234</v>
      </c>
      <c r="B272" s="362">
        <v>15335</v>
      </c>
      <c r="C272" s="362"/>
      <c r="D272" s="356" t="s">
        <v>912</v>
      </c>
      <c r="E272" s="356" t="s">
        <v>235</v>
      </c>
      <c r="F272" s="177" t="s">
        <v>889</v>
      </c>
      <c r="G272" s="177" t="s">
        <v>890</v>
      </c>
      <c r="H272" s="362" t="s">
        <v>891</v>
      </c>
      <c r="I272" s="362"/>
      <c r="J272" s="362"/>
      <c r="K272" s="177" t="s">
        <v>892</v>
      </c>
      <c r="L272" s="362" t="s">
        <v>366</v>
      </c>
      <c r="M272" s="362"/>
      <c r="N272" s="179"/>
      <c r="O272" s="178">
        <v>44561</v>
      </c>
      <c r="P272" s="179"/>
      <c r="Q272" s="177" t="s">
        <v>893</v>
      </c>
      <c r="R272" s="91"/>
      <c r="S272" s="93"/>
    </row>
    <row r="273" spans="1:19" ht="72" customHeight="1" thickBot="1">
      <c r="A273" s="355"/>
      <c r="B273" s="362"/>
      <c r="C273" s="362"/>
      <c r="D273" s="356"/>
      <c r="E273" s="356"/>
      <c r="F273" s="177" t="s">
        <v>894</v>
      </c>
      <c r="G273" s="177" t="s">
        <v>895</v>
      </c>
      <c r="H273" s="362" t="s">
        <v>913</v>
      </c>
      <c r="I273" s="362"/>
      <c r="J273" s="362"/>
      <c r="K273" s="177" t="s">
        <v>892</v>
      </c>
      <c r="L273" s="362" t="s">
        <v>897</v>
      </c>
      <c r="M273" s="362"/>
      <c r="N273" s="179"/>
      <c r="O273" s="178">
        <v>44561</v>
      </c>
      <c r="P273" s="179"/>
      <c r="Q273" s="177" t="s">
        <v>893</v>
      </c>
      <c r="R273" s="91"/>
      <c r="S273" s="93"/>
    </row>
    <row r="274" spans="1:19" ht="86" thickBot="1">
      <c r="A274" s="182" t="s">
        <v>234</v>
      </c>
      <c r="B274" s="362">
        <v>30110</v>
      </c>
      <c r="C274" s="362"/>
      <c r="D274" s="177" t="s">
        <v>914</v>
      </c>
      <c r="E274" s="177" t="s">
        <v>235</v>
      </c>
      <c r="F274" s="177" t="s">
        <v>915</v>
      </c>
      <c r="G274" s="177" t="s">
        <v>916</v>
      </c>
      <c r="H274" s="356" t="s">
        <v>917</v>
      </c>
      <c r="I274" s="356"/>
      <c r="J274" s="356"/>
      <c r="K274" s="177" t="s">
        <v>524</v>
      </c>
      <c r="L274" s="362" t="s">
        <v>918</v>
      </c>
      <c r="M274" s="362"/>
      <c r="N274" s="179"/>
      <c r="O274" s="178">
        <v>44561</v>
      </c>
      <c r="P274" s="179"/>
      <c r="Q274" s="177" t="s">
        <v>893</v>
      </c>
      <c r="R274" s="91"/>
      <c r="S274" s="93"/>
    </row>
    <row r="275" spans="1:19" ht="86" thickBot="1">
      <c r="A275" s="182" t="s">
        <v>234</v>
      </c>
      <c r="B275" s="362">
        <v>30118</v>
      </c>
      <c r="C275" s="362"/>
      <c r="D275" s="177" t="s">
        <v>919</v>
      </c>
      <c r="E275" s="177" t="s">
        <v>235</v>
      </c>
      <c r="F275" s="177" t="s">
        <v>920</v>
      </c>
      <c r="G275" s="177" t="s">
        <v>921</v>
      </c>
      <c r="H275" s="356" t="s">
        <v>922</v>
      </c>
      <c r="I275" s="356"/>
      <c r="J275" s="356"/>
      <c r="K275" s="177" t="s">
        <v>524</v>
      </c>
      <c r="L275" s="362" t="s">
        <v>901</v>
      </c>
      <c r="M275" s="362"/>
      <c r="N275" s="179"/>
      <c r="O275" s="178">
        <v>44561</v>
      </c>
      <c r="P275" s="179"/>
      <c r="Q275" s="177" t="s">
        <v>893</v>
      </c>
      <c r="R275" s="91"/>
      <c r="S275" s="93"/>
    </row>
    <row r="276" spans="1:19" ht="103" thickBot="1">
      <c r="A276" s="182" t="s">
        <v>234</v>
      </c>
      <c r="B276" s="362">
        <v>30148</v>
      </c>
      <c r="C276" s="362"/>
      <c r="D276" s="177" t="s">
        <v>923</v>
      </c>
      <c r="E276" s="177" t="s">
        <v>235</v>
      </c>
      <c r="F276" s="177" t="s">
        <v>924</v>
      </c>
      <c r="G276" s="177" t="s">
        <v>925</v>
      </c>
      <c r="H276" s="356" t="s">
        <v>926</v>
      </c>
      <c r="I276" s="356"/>
      <c r="J276" s="356"/>
      <c r="K276" s="177" t="s">
        <v>524</v>
      </c>
      <c r="L276" s="362" t="s">
        <v>901</v>
      </c>
      <c r="M276" s="362"/>
      <c r="N276" s="179"/>
      <c r="O276" s="178">
        <v>44561</v>
      </c>
      <c r="P276" s="179"/>
      <c r="Q276" s="177" t="s">
        <v>893</v>
      </c>
      <c r="R276" s="91"/>
      <c r="S276" s="93"/>
    </row>
    <row r="277" spans="1:19" ht="154" thickBot="1">
      <c r="A277" s="182" t="s">
        <v>234</v>
      </c>
      <c r="B277" s="362">
        <v>33878</v>
      </c>
      <c r="C277" s="362"/>
      <c r="D277" s="177" t="s">
        <v>927</v>
      </c>
      <c r="E277" s="177" t="s">
        <v>235</v>
      </c>
      <c r="F277" s="177" t="s">
        <v>894</v>
      </c>
      <c r="G277" s="177" t="s">
        <v>928</v>
      </c>
      <c r="H277" s="362" t="s">
        <v>913</v>
      </c>
      <c r="I277" s="362"/>
      <c r="J277" s="362"/>
      <c r="K277" s="177" t="s">
        <v>892</v>
      </c>
      <c r="L277" s="362" t="s">
        <v>897</v>
      </c>
      <c r="M277" s="362"/>
      <c r="N277" s="179"/>
      <c r="O277" s="178">
        <v>44561</v>
      </c>
      <c r="P277" s="179"/>
      <c r="Q277" s="180" t="s">
        <v>893</v>
      </c>
      <c r="R277" s="91"/>
      <c r="S277" s="93"/>
    </row>
    <row r="278" spans="1:19" ht="15.75" customHeight="1" thickBot="1">
      <c r="A278" s="182" t="s">
        <v>234</v>
      </c>
      <c r="B278" s="356">
        <v>15165</v>
      </c>
      <c r="C278" s="356"/>
      <c r="D278" s="177" t="s">
        <v>929</v>
      </c>
      <c r="E278" s="177" t="s">
        <v>235</v>
      </c>
      <c r="F278" s="177" t="s">
        <v>930</v>
      </c>
      <c r="G278" s="177" t="s">
        <v>931</v>
      </c>
      <c r="H278" s="356" t="s">
        <v>514</v>
      </c>
      <c r="I278" s="356"/>
      <c r="J278" s="356"/>
      <c r="K278" s="177" t="s">
        <v>892</v>
      </c>
      <c r="L278" s="356" t="s">
        <v>366</v>
      </c>
      <c r="M278" s="356"/>
      <c r="N278" s="179"/>
      <c r="O278" s="178">
        <v>44561</v>
      </c>
      <c r="P278" s="179"/>
      <c r="Q278" s="177" t="s">
        <v>893</v>
      </c>
      <c r="R278" s="91"/>
      <c r="S278" s="93"/>
    </row>
    <row r="279" spans="1:19" ht="86" thickBot="1">
      <c r="A279" s="182" t="s">
        <v>234</v>
      </c>
      <c r="B279" s="356">
        <v>15167</v>
      </c>
      <c r="C279" s="356"/>
      <c r="D279" s="177" t="s">
        <v>932</v>
      </c>
      <c r="E279" s="177" t="s">
        <v>235</v>
      </c>
      <c r="F279" s="177" t="s">
        <v>930</v>
      </c>
      <c r="G279" s="177" t="s">
        <v>931</v>
      </c>
      <c r="H279" s="356" t="s">
        <v>514</v>
      </c>
      <c r="I279" s="356"/>
      <c r="J279" s="356"/>
      <c r="K279" s="177" t="s">
        <v>892</v>
      </c>
      <c r="L279" s="356" t="s">
        <v>366</v>
      </c>
      <c r="M279" s="356"/>
      <c r="N279" s="179"/>
      <c r="O279" s="178">
        <v>44561</v>
      </c>
      <c r="P279" s="179"/>
      <c r="Q279" s="177" t="s">
        <v>893</v>
      </c>
      <c r="R279" s="91"/>
      <c r="S279" s="93"/>
    </row>
    <row r="280" spans="1:19" ht="86" thickBot="1">
      <c r="A280" s="182" t="s">
        <v>234</v>
      </c>
      <c r="B280" s="356">
        <v>28759</v>
      </c>
      <c r="C280" s="356"/>
      <c r="D280" s="177" t="s">
        <v>933</v>
      </c>
      <c r="E280" s="177" t="s">
        <v>235</v>
      </c>
      <c r="F280" s="177" t="s">
        <v>930</v>
      </c>
      <c r="G280" s="177" t="s">
        <v>931</v>
      </c>
      <c r="H280" s="356" t="s">
        <v>514</v>
      </c>
      <c r="I280" s="356"/>
      <c r="J280" s="356"/>
      <c r="K280" s="177" t="s">
        <v>892</v>
      </c>
      <c r="L280" s="356" t="s">
        <v>366</v>
      </c>
      <c r="M280" s="356"/>
      <c r="N280" s="179"/>
      <c r="O280" s="178">
        <v>44561</v>
      </c>
      <c r="P280" s="179"/>
      <c r="Q280" s="177" t="s">
        <v>893</v>
      </c>
      <c r="R280" s="91"/>
      <c r="S280" s="93"/>
    </row>
    <row r="281" spans="1:19" ht="86" thickBot="1">
      <c r="A281" s="182" t="s">
        <v>234</v>
      </c>
      <c r="B281" s="356">
        <v>28767</v>
      </c>
      <c r="C281" s="356"/>
      <c r="D281" s="177" t="s">
        <v>934</v>
      </c>
      <c r="E281" s="177" t="s">
        <v>235</v>
      </c>
      <c r="F281" s="177" t="s">
        <v>930</v>
      </c>
      <c r="G281" s="177" t="s">
        <v>931</v>
      </c>
      <c r="H281" s="356" t="s">
        <v>514</v>
      </c>
      <c r="I281" s="356"/>
      <c r="J281" s="356"/>
      <c r="K281" s="177" t="s">
        <v>892</v>
      </c>
      <c r="L281" s="356" t="s">
        <v>366</v>
      </c>
      <c r="M281" s="356"/>
      <c r="N281" s="179"/>
      <c r="O281" s="178">
        <v>44561</v>
      </c>
      <c r="P281" s="179"/>
      <c r="Q281" s="177" t="s">
        <v>893</v>
      </c>
      <c r="R281" s="91"/>
      <c r="S281" s="93"/>
    </row>
    <row r="282" spans="1:19" ht="86" thickBot="1">
      <c r="A282" s="182" t="s">
        <v>234</v>
      </c>
      <c r="B282" s="356">
        <v>28916</v>
      </c>
      <c r="C282" s="356"/>
      <c r="D282" s="177" t="s">
        <v>935</v>
      </c>
      <c r="E282" s="177" t="s">
        <v>235</v>
      </c>
      <c r="F282" s="177" t="s">
        <v>930</v>
      </c>
      <c r="G282" s="177" t="s">
        <v>931</v>
      </c>
      <c r="H282" s="356" t="s">
        <v>514</v>
      </c>
      <c r="I282" s="356"/>
      <c r="J282" s="356"/>
      <c r="K282" s="177" t="s">
        <v>892</v>
      </c>
      <c r="L282" s="356" t="s">
        <v>366</v>
      </c>
      <c r="M282" s="356"/>
      <c r="N282" s="179"/>
      <c r="O282" s="178">
        <v>44561</v>
      </c>
      <c r="P282" s="179"/>
      <c r="Q282" s="177" t="s">
        <v>893</v>
      </c>
      <c r="R282" s="91"/>
      <c r="S282" s="93"/>
    </row>
    <row r="283" spans="1:19" ht="86" thickBot="1">
      <c r="A283" s="182" t="s">
        <v>234</v>
      </c>
      <c r="B283" s="356">
        <v>29138</v>
      </c>
      <c r="C283" s="356"/>
      <c r="D283" s="177" t="s">
        <v>936</v>
      </c>
      <c r="E283" s="177" t="s">
        <v>235</v>
      </c>
      <c r="F283" s="177" t="s">
        <v>930</v>
      </c>
      <c r="G283" s="177" t="s">
        <v>931</v>
      </c>
      <c r="H283" s="356" t="s">
        <v>514</v>
      </c>
      <c r="I283" s="356"/>
      <c r="J283" s="356"/>
      <c r="K283" s="177" t="s">
        <v>892</v>
      </c>
      <c r="L283" s="356" t="s">
        <v>366</v>
      </c>
      <c r="M283" s="356"/>
      <c r="N283" s="179"/>
      <c r="O283" s="178">
        <v>44561</v>
      </c>
      <c r="P283" s="179"/>
      <c r="Q283" s="177" t="s">
        <v>893</v>
      </c>
      <c r="R283" s="91"/>
      <c r="S283" s="93"/>
    </row>
    <row r="284" spans="1:19" ht="86" thickBot="1">
      <c r="A284" s="182" t="s">
        <v>234</v>
      </c>
      <c r="B284" s="356">
        <v>29189</v>
      </c>
      <c r="C284" s="356"/>
      <c r="D284" s="177" t="s">
        <v>937</v>
      </c>
      <c r="E284" s="177" t="s">
        <v>235</v>
      </c>
      <c r="F284" s="177" t="s">
        <v>930</v>
      </c>
      <c r="G284" s="177" t="s">
        <v>931</v>
      </c>
      <c r="H284" s="356" t="s">
        <v>514</v>
      </c>
      <c r="I284" s="356"/>
      <c r="J284" s="356"/>
      <c r="K284" s="177" t="s">
        <v>892</v>
      </c>
      <c r="L284" s="356" t="s">
        <v>366</v>
      </c>
      <c r="M284" s="356"/>
      <c r="N284" s="179"/>
      <c r="O284" s="178">
        <v>44561</v>
      </c>
      <c r="P284" s="179"/>
      <c r="Q284" s="177" t="s">
        <v>893</v>
      </c>
      <c r="R284" s="91"/>
      <c r="S284" s="93"/>
    </row>
    <row r="285" spans="1:19" ht="15.75" customHeight="1" thickBot="1">
      <c r="A285" s="182" t="s">
        <v>234</v>
      </c>
      <c r="B285" s="356">
        <v>29246</v>
      </c>
      <c r="C285" s="356"/>
      <c r="D285" s="177" t="s">
        <v>938</v>
      </c>
      <c r="E285" s="177" t="s">
        <v>235</v>
      </c>
      <c r="F285" s="177" t="s">
        <v>930</v>
      </c>
      <c r="G285" s="177" t="s">
        <v>931</v>
      </c>
      <c r="H285" s="356" t="s">
        <v>514</v>
      </c>
      <c r="I285" s="356"/>
      <c r="J285" s="356"/>
      <c r="K285" s="177" t="s">
        <v>892</v>
      </c>
      <c r="L285" s="356" t="s">
        <v>366</v>
      </c>
      <c r="M285" s="356"/>
      <c r="N285" s="179"/>
      <c r="O285" s="178">
        <v>44561</v>
      </c>
      <c r="P285" s="179"/>
      <c r="Q285" s="177" t="s">
        <v>893</v>
      </c>
      <c r="R285" s="91"/>
      <c r="S285" s="93"/>
    </row>
    <row r="286" spans="1:19" ht="106.5" customHeight="1" thickBot="1">
      <c r="A286" s="182" t="s">
        <v>234</v>
      </c>
      <c r="B286" s="356">
        <v>29723</v>
      </c>
      <c r="C286" s="356"/>
      <c r="D286" s="177" t="s">
        <v>939</v>
      </c>
      <c r="E286" s="177" t="s">
        <v>235</v>
      </c>
      <c r="F286" s="177" t="s">
        <v>930</v>
      </c>
      <c r="G286" s="177" t="s">
        <v>931</v>
      </c>
      <c r="H286" s="356" t="s">
        <v>514</v>
      </c>
      <c r="I286" s="356"/>
      <c r="J286" s="356"/>
      <c r="K286" s="177" t="s">
        <v>892</v>
      </c>
      <c r="L286" s="356" t="s">
        <v>366</v>
      </c>
      <c r="M286" s="356"/>
      <c r="N286" s="179"/>
      <c r="O286" s="178">
        <v>44561</v>
      </c>
      <c r="P286" s="179"/>
      <c r="Q286" s="177" t="s">
        <v>893</v>
      </c>
      <c r="R286" s="91"/>
      <c r="S286" s="93"/>
    </row>
    <row r="287" spans="1:19" ht="115.5" customHeight="1" thickBot="1">
      <c r="A287" s="182" t="s">
        <v>234</v>
      </c>
      <c r="B287" s="356">
        <v>29755</v>
      </c>
      <c r="C287" s="356"/>
      <c r="D287" s="177" t="s">
        <v>940</v>
      </c>
      <c r="E287" s="177" t="s">
        <v>235</v>
      </c>
      <c r="F287" s="177" t="s">
        <v>930</v>
      </c>
      <c r="G287" s="177" t="s">
        <v>931</v>
      </c>
      <c r="H287" s="356" t="s">
        <v>514</v>
      </c>
      <c r="I287" s="356"/>
      <c r="J287" s="356"/>
      <c r="K287" s="177" t="s">
        <v>892</v>
      </c>
      <c r="L287" s="356" t="s">
        <v>366</v>
      </c>
      <c r="M287" s="356"/>
      <c r="N287" s="179"/>
      <c r="O287" s="178">
        <v>44561</v>
      </c>
      <c r="P287" s="179"/>
      <c r="Q287" s="177" t="s">
        <v>893</v>
      </c>
      <c r="R287" s="91"/>
      <c r="S287" s="93"/>
    </row>
    <row r="288" spans="1:19" ht="117.75" customHeight="1" thickBot="1">
      <c r="A288" s="182" t="s">
        <v>234</v>
      </c>
      <c r="B288" s="356">
        <v>29760</v>
      </c>
      <c r="C288" s="356"/>
      <c r="D288" s="177" t="s">
        <v>941</v>
      </c>
      <c r="E288" s="177" t="s">
        <v>235</v>
      </c>
      <c r="F288" s="177" t="s">
        <v>930</v>
      </c>
      <c r="G288" s="177" t="s">
        <v>931</v>
      </c>
      <c r="H288" s="356" t="s">
        <v>514</v>
      </c>
      <c r="I288" s="356"/>
      <c r="J288" s="356"/>
      <c r="K288" s="177" t="s">
        <v>892</v>
      </c>
      <c r="L288" s="356" t="s">
        <v>366</v>
      </c>
      <c r="M288" s="356"/>
      <c r="N288" s="179"/>
      <c r="O288" s="178">
        <v>44561</v>
      </c>
      <c r="P288" s="179"/>
      <c r="Q288" s="177" t="s">
        <v>893</v>
      </c>
      <c r="R288" s="91"/>
      <c r="S288" s="93"/>
    </row>
    <row r="289" spans="1:19" ht="16">
      <c r="A289" s="91"/>
      <c r="B289" s="91"/>
      <c r="C289" s="91"/>
      <c r="D289" s="91"/>
      <c r="E289" s="91"/>
      <c r="F289" s="91"/>
      <c r="G289" s="92"/>
      <c r="H289" s="91"/>
      <c r="I289" s="91"/>
      <c r="J289" s="91"/>
      <c r="K289" s="91"/>
      <c r="L289" s="91"/>
      <c r="M289" s="91"/>
      <c r="N289" s="91"/>
      <c r="O289" s="91"/>
      <c r="P289" s="91"/>
      <c r="Q289" s="91"/>
      <c r="R289" s="91"/>
      <c r="S289" s="93"/>
    </row>
    <row r="290" spans="1:19" ht="16">
      <c r="A290" s="91"/>
      <c r="B290" s="91"/>
      <c r="C290" s="91"/>
      <c r="D290" s="91"/>
      <c r="E290" s="91"/>
      <c r="F290" s="91"/>
      <c r="G290" s="92"/>
      <c r="H290" s="91"/>
      <c r="I290" s="91"/>
      <c r="J290" s="91"/>
      <c r="K290" s="91"/>
      <c r="L290" s="91"/>
      <c r="M290" s="91"/>
      <c r="N290" s="91"/>
      <c r="O290" s="91"/>
      <c r="P290" s="91"/>
      <c r="Q290" s="91"/>
      <c r="R290" s="91"/>
      <c r="S290" s="93"/>
    </row>
    <row r="291" spans="1:19" ht="16">
      <c r="A291" s="91"/>
      <c r="B291" s="91"/>
      <c r="C291" s="91"/>
      <c r="D291" s="91"/>
      <c r="E291" s="91"/>
      <c r="F291" s="91"/>
      <c r="G291" s="92"/>
      <c r="H291" s="91"/>
      <c r="I291" s="91"/>
      <c r="J291" s="91"/>
      <c r="K291" s="91"/>
      <c r="L291" s="91"/>
      <c r="M291" s="91"/>
      <c r="N291" s="91"/>
      <c r="O291" s="91"/>
      <c r="P291" s="91"/>
      <c r="Q291" s="91"/>
      <c r="R291" s="91"/>
      <c r="S291" s="93"/>
    </row>
    <row r="292" spans="1:19" ht="16">
      <c r="A292" s="91"/>
      <c r="B292" s="91"/>
      <c r="C292" s="91"/>
      <c r="D292" s="91"/>
      <c r="E292" s="91"/>
      <c r="F292" s="91"/>
      <c r="G292" s="92"/>
      <c r="H292" s="91"/>
      <c r="I292" s="91"/>
      <c r="J292" s="91"/>
      <c r="K292" s="91"/>
      <c r="L292" s="91"/>
      <c r="M292" s="91"/>
      <c r="N292" s="91"/>
      <c r="O292" s="91"/>
      <c r="P292" s="91"/>
      <c r="Q292" s="91"/>
      <c r="R292" s="91"/>
      <c r="S292" s="93"/>
    </row>
    <row r="293" spans="1:19" ht="16">
      <c r="A293" s="91"/>
      <c r="B293" s="91"/>
      <c r="C293" s="91"/>
      <c r="D293" s="91"/>
      <c r="E293" s="91"/>
      <c r="F293" s="91"/>
      <c r="G293" s="92"/>
      <c r="H293" s="91"/>
      <c r="I293" s="91"/>
      <c r="J293" s="91"/>
      <c r="K293" s="91"/>
      <c r="L293" s="91"/>
      <c r="M293" s="91"/>
      <c r="N293" s="91"/>
      <c r="O293" s="91"/>
      <c r="P293" s="91"/>
      <c r="Q293" s="91"/>
      <c r="R293" s="91"/>
      <c r="S293" s="93"/>
    </row>
    <row r="294" spans="1:19" ht="16">
      <c r="A294" s="91"/>
      <c r="B294" s="91"/>
      <c r="C294" s="91"/>
      <c r="D294" s="91"/>
      <c r="E294" s="91"/>
      <c r="F294" s="91"/>
      <c r="G294" s="92"/>
      <c r="H294" s="91"/>
      <c r="I294" s="91"/>
      <c r="J294" s="91"/>
      <c r="K294" s="91"/>
      <c r="L294" s="91"/>
      <c r="M294" s="91"/>
      <c r="N294" s="91"/>
      <c r="O294" s="91"/>
      <c r="P294" s="91"/>
      <c r="Q294" s="91"/>
      <c r="R294" s="91"/>
      <c r="S294" s="93"/>
    </row>
    <row r="295" spans="1:19" ht="16">
      <c r="A295" s="91"/>
      <c r="B295" s="91"/>
      <c r="C295" s="91"/>
      <c r="D295" s="91"/>
      <c r="E295" s="91"/>
      <c r="F295" s="91"/>
      <c r="G295" s="92"/>
      <c r="H295" s="91"/>
      <c r="I295" s="91"/>
      <c r="J295" s="91"/>
      <c r="K295" s="91"/>
      <c r="L295" s="91"/>
      <c r="M295" s="91"/>
      <c r="N295" s="91"/>
      <c r="O295" s="91"/>
      <c r="P295" s="91"/>
      <c r="Q295" s="91"/>
      <c r="R295" s="91"/>
      <c r="S295" s="93"/>
    </row>
    <row r="296" spans="1:19" ht="16">
      <c r="A296" s="91"/>
      <c r="B296" s="91"/>
      <c r="C296" s="91"/>
      <c r="D296" s="91"/>
      <c r="E296" s="91"/>
      <c r="F296" s="91"/>
      <c r="G296" s="92"/>
      <c r="H296" s="91"/>
      <c r="I296" s="91"/>
      <c r="J296" s="91"/>
      <c r="K296" s="91"/>
      <c r="L296" s="91"/>
      <c r="M296" s="91"/>
      <c r="N296" s="91"/>
      <c r="O296" s="91"/>
      <c r="P296" s="91"/>
      <c r="Q296" s="91"/>
      <c r="R296" s="91"/>
      <c r="S296" s="93"/>
    </row>
    <row r="297" spans="1:19" ht="16">
      <c r="A297" s="91"/>
      <c r="B297" s="91"/>
      <c r="C297" s="91"/>
      <c r="D297" s="91"/>
      <c r="E297" s="91"/>
      <c r="F297" s="91"/>
      <c r="G297" s="92"/>
      <c r="H297" s="91"/>
      <c r="I297" s="91"/>
      <c r="J297" s="91"/>
      <c r="K297" s="91"/>
      <c r="L297" s="91"/>
      <c r="M297" s="91"/>
      <c r="N297" s="91"/>
      <c r="O297" s="91"/>
      <c r="P297" s="91"/>
      <c r="Q297" s="91"/>
      <c r="R297" s="91"/>
      <c r="S297" s="93"/>
    </row>
    <row r="298" spans="1:19" ht="16">
      <c r="A298" s="91"/>
      <c r="B298" s="91"/>
      <c r="C298" s="91"/>
      <c r="D298" s="91"/>
      <c r="E298" s="91"/>
      <c r="F298" s="91"/>
      <c r="G298" s="92"/>
      <c r="H298" s="91"/>
      <c r="I298" s="91"/>
      <c r="J298" s="91"/>
      <c r="K298" s="91"/>
      <c r="L298" s="91"/>
      <c r="M298" s="91"/>
      <c r="N298" s="91"/>
      <c r="O298" s="91"/>
      <c r="P298" s="91"/>
      <c r="Q298" s="91"/>
      <c r="R298" s="91"/>
      <c r="S298" s="93"/>
    </row>
    <row r="299" spans="1:19" ht="16">
      <c r="A299" s="91"/>
      <c r="B299" s="91"/>
      <c r="C299" s="91"/>
      <c r="D299" s="91"/>
      <c r="E299" s="91"/>
      <c r="F299" s="91"/>
      <c r="G299" s="92"/>
      <c r="H299" s="91"/>
      <c r="I299" s="91"/>
      <c r="J299" s="91"/>
      <c r="K299" s="91"/>
      <c r="L299" s="91"/>
      <c r="M299" s="91"/>
      <c r="N299" s="91"/>
      <c r="O299" s="91"/>
      <c r="P299" s="91"/>
      <c r="Q299" s="91"/>
      <c r="R299" s="91"/>
      <c r="S299" s="93"/>
    </row>
    <row r="300" spans="1:19" ht="16">
      <c r="A300" s="91"/>
      <c r="B300" s="91"/>
      <c r="C300" s="91"/>
      <c r="D300" s="91"/>
      <c r="E300" s="91"/>
      <c r="F300" s="91"/>
      <c r="G300" s="92"/>
      <c r="H300" s="91"/>
      <c r="I300" s="91"/>
      <c r="J300" s="91"/>
      <c r="K300" s="91"/>
      <c r="L300" s="91"/>
      <c r="M300" s="91"/>
      <c r="N300" s="91"/>
      <c r="O300" s="91"/>
      <c r="P300" s="91"/>
      <c r="Q300" s="91"/>
      <c r="R300" s="91"/>
      <c r="S300" s="93"/>
    </row>
    <row r="301" spans="1:19" ht="16">
      <c r="A301" s="91"/>
      <c r="B301" s="91"/>
      <c r="C301" s="91"/>
      <c r="D301" s="91"/>
      <c r="E301" s="91"/>
      <c r="F301" s="91"/>
      <c r="G301" s="92"/>
      <c r="H301" s="91"/>
      <c r="I301" s="91"/>
      <c r="J301" s="91"/>
      <c r="K301" s="91"/>
      <c r="L301" s="91"/>
      <c r="M301" s="91"/>
      <c r="N301" s="91"/>
      <c r="O301" s="91"/>
      <c r="P301" s="91"/>
      <c r="Q301" s="91"/>
      <c r="R301" s="91"/>
      <c r="S301" s="93"/>
    </row>
    <row r="302" spans="1:19" ht="16">
      <c r="A302" s="91"/>
      <c r="B302" s="91"/>
      <c r="C302" s="91"/>
      <c r="D302" s="91"/>
      <c r="E302" s="91"/>
      <c r="F302" s="91"/>
      <c r="G302" s="92"/>
      <c r="H302" s="91"/>
      <c r="I302" s="91"/>
      <c r="J302" s="91"/>
      <c r="K302" s="91"/>
      <c r="L302" s="91"/>
      <c r="M302" s="91"/>
      <c r="N302" s="91"/>
      <c r="O302" s="91"/>
      <c r="P302" s="91"/>
      <c r="Q302" s="91"/>
      <c r="R302" s="91"/>
      <c r="S302" s="93"/>
    </row>
    <row r="303" spans="1:19" ht="16">
      <c r="A303" s="91"/>
      <c r="B303" s="91"/>
      <c r="C303" s="91"/>
      <c r="D303" s="91"/>
      <c r="E303" s="91"/>
      <c r="F303" s="91"/>
      <c r="G303" s="92"/>
      <c r="H303" s="91"/>
      <c r="I303" s="91"/>
      <c r="J303" s="91"/>
      <c r="K303" s="91"/>
      <c r="L303" s="91"/>
      <c r="M303" s="91"/>
      <c r="N303" s="91"/>
      <c r="O303" s="91"/>
      <c r="P303" s="91"/>
      <c r="Q303" s="91"/>
      <c r="R303" s="91"/>
      <c r="S303" s="93"/>
    </row>
    <row r="304" spans="1:19" ht="16">
      <c r="A304" s="91"/>
      <c r="B304" s="91"/>
      <c r="C304" s="91"/>
      <c r="D304" s="91"/>
      <c r="E304" s="91"/>
      <c r="F304" s="91"/>
      <c r="G304" s="92"/>
      <c r="H304" s="91"/>
      <c r="I304" s="91"/>
      <c r="J304" s="91"/>
      <c r="K304" s="91"/>
      <c r="L304" s="91"/>
      <c r="M304" s="91"/>
      <c r="N304" s="91"/>
      <c r="O304" s="91"/>
      <c r="P304" s="91"/>
      <c r="Q304" s="91"/>
      <c r="R304" s="91"/>
      <c r="S304" s="93"/>
    </row>
    <row r="305" spans="1:19" ht="16">
      <c r="A305" s="91"/>
      <c r="B305" s="91"/>
      <c r="C305" s="91"/>
      <c r="D305" s="91"/>
      <c r="E305" s="91"/>
      <c r="F305" s="91"/>
      <c r="G305" s="92"/>
      <c r="H305" s="91"/>
      <c r="I305" s="91"/>
      <c r="J305" s="91"/>
      <c r="K305" s="91"/>
      <c r="L305" s="91"/>
      <c r="M305" s="91"/>
      <c r="N305" s="91"/>
      <c r="O305" s="91"/>
      <c r="P305" s="91"/>
      <c r="Q305" s="91"/>
      <c r="R305" s="91"/>
      <c r="S305" s="93"/>
    </row>
    <row r="306" spans="1:19" ht="16">
      <c r="A306" s="91"/>
      <c r="B306" s="91"/>
      <c r="C306" s="91"/>
      <c r="D306" s="91"/>
      <c r="E306" s="91"/>
      <c r="F306" s="91"/>
      <c r="G306" s="92"/>
      <c r="H306" s="91"/>
      <c r="I306" s="91"/>
      <c r="J306" s="91"/>
      <c r="K306" s="91"/>
      <c r="L306" s="91"/>
      <c r="M306" s="91"/>
      <c r="N306" s="91"/>
      <c r="O306" s="91"/>
      <c r="P306" s="91"/>
      <c r="Q306" s="91"/>
      <c r="R306" s="91"/>
      <c r="S306" s="93"/>
    </row>
    <row r="307" spans="1:19" ht="16">
      <c r="A307" s="91"/>
      <c r="B307" s="91"/>
      <c r="C307" s="91"/>
      <c r="D307" s="91"/>
      <c r="E307" s="91"/>
      <c r="F307" s="91"/>
      <c r="G307" s="92"/>
      <c r="H307" s="91"/>
      <c r="I307" s="91"/>
      <c r="J307" s="91"/>
      <c r="K307" s="91"/>
      <c r="L307" s="91"/>
      <c r="M307" s="91"/>
      <c r="N307" s="91"/>
      <c r="O307" s="91"/>
      <c r="P307" s="91"/>
      <c r="Q307" s="91"/>
      <c r="R307" s="91"/>
      <c r="S307" s="93"/>
    </row>
    <row r="308" spans="1:19" ht="16">
      <c r="A308" s="91"/>
      <c r="B308" s="91"/>
      <c r="C308" s="91"/>
      <c r="D308" s="91"/>
      <c r="E308" s="91"/>
      <c r="F308" s="91"/>
      <c r="G308" s="92"/>
      <c r="H308" s="91"/>
      <c r="I308" s="91"/>
      <c r="J308" s="91"/>
      <c r="K308" s="91"/>
      <c r="L308" s="91"/>
      <c r="M308" s="91"/>
      <c r="N308" s="91"/>
      <c r="O308" s="91"/>
      <c r="P308" s="91"/>
      <c r="Q308" s="91"/>
      <c r="R308" s="91"/>
      <c r="S308" s="93"/>
    </row>
    <row r="309" spans="1:19" ht="16">
      <c r="A309" s="91"/>
      <c r="B309" s="91"/>
      <c r="C309" s="91"/>
      <c r="D309" s="91"/>
      <c r="E309" s="91"/>
      <c r="F309" s="91"/>
      <c r="G309" s="92"/>
      <c r="H309" s="91"/>
      <c r="I309" s="91"/>
      <c r="J309" s="91"/>
      <c r="K309" s="91"/>
      <c r="L309" s="91"/>
      <c r="M309" s="91"/>
      <c r="N309" s="91"/>
      <c r="O309" s="91"/>
      <c r="P309" s="91"/>
      <c r="Q309" s="91"/>
      <c r="R309" s="91"/>
      <c r="S309" s="93"/>
    </row>
    <row r="310" spans="1:19" ht="16">
      <c r="A310" s="91"/>
      <c r="B310" s="91"/>
      <c r="C310" s="91"/>
      <c r="D310" s="91"/>
      <c r="E310" s="91"/>
      <c r="F310" s="91"/>
      <c r="G310" s="92"/>
      <c r="H310" s="91"/>
      <c r="I310" s="91"/>
      <c r="J310" s="91"/>
      <c r="K310" s="91"/>
      <c r="L310" s="91"/>
      <c r="M310" s="91"/>
      <c r="N310" s="91"/>
      <c r="O310" s="91"/>
      <c r="P310" s="91"/>
      <c r="Q310" s="91"/>
      <c r="R310" s="91"/>
      <c r="S310" s="93"/>
    </row>
    <row r="311" spans="1:19" ht="16">
      <c r="A311" s="91"/>
      <c r="B311" s="91"/>
      <c r="C311" s="91"/>
      <c r="D311" s="91"/>
      <c r="E311" s="91"/>
      <c r="F311" s="91"/>
      <c r="G311" s="92"/>
      <c r="H311" s="91"/>
      <c r="I311" s="91"/>
      <c r="J311" s="91"/>
      <c r="K311" s="91"/>
      <c r="L311" s="91"/>
      <c r="M311" s="91"/>
      <c r="N311" s="91"/>
      <c r="O311" s="91"/>
      <c r="P311" s="91"/>
      <c r="Q311" s="91"/>
      <c r="R311" s="91"/>
      <c r="S311" s="93"/>
    </row>
    <row r="312" spans="1:19" ht="16">
      <c r="A312" s="91"/>
      <c r="B312" s="91"/>
      <c r="C312" s="91"/>
      <c r="D312" s="91"/>
      <c r="E312" s="91"/>
      <c r="F312" s="91"/>
      <c r="G312" s="92"/>
      <c r="H312" s="91"/>
      <c r="I312" s="91"/>
      <c r="J312" s="91"/>
      <c r="K312" s="91"/>
      <c r="L312" s="91"/>
      <c r="M312" s="91"/>
      <c r="N312" s="91"/>
      <c r="O312" s="91"/>
      <c r="P312" s="91"/>
      <c r="Q312" s="91"/>
      <c r="R312" s="91"/>
      <c r="S312" s="93"/>
    </row>
    <row r="313" spans="1:19" ht="16">
      <c r="A313" s="91"/>
      <c r="B313" s="91"/>
      <c r="C313" s="91"/>
      <c r="D313" s="91"/>
      <c r="E313" s="91"/>
      <c r="F313" s="91"/>
      <c r="G313" s="92"/>
      <c r="H313" s="91"/>
      <c r="I313" s="91"/>
      <c r="J313" s="91"/>
      <c r="K313" s="91"/>
      <c r="L313" s="91"/>
      <c r="M313" s="91"/>
      <c r="N313" s="91"/>
      <c r="O313" s="91"/>
      <c r="P313" s="91"/>
      <c r="Q313" s="91"/>
      <c r="R313" s="91"/>
      <c r="S313" s="93"/>
    </row>
    <row r="314" spans="1:19" ht="16">
      <c r="A314" s="91"/>
      <c r="B314" s="91"/>
      <c r="C314" s="91"/>
      <c r="D314" s="91"/>
      <c r="E314" s="91"/>
      <c r="F314" s="91"/>
      <c r="G314" s="92"/>
      <c r="H314" s="91"/>
      <c r="I314" s="91"/>
      <c r="J314" s="91"/>
      <c r="K314" s="91"/>
      <c r="L314" s="91"/>
      <c r="M314" s="91"/>
      <c r="N314" s="91"/>
      <c r="O314" s="91"/>
      <c r="P314" s="91"/>
      <c r="Q314" s="91"/>
      <c r="R314" s="91"/>
      <c r="S314" s="93"/>
    </row>
    <row r="315" spans="1:19" ht="16">
      <c r="A315" s="91"/>
      <c r="B315" s="91"/>
      <c r="C315" s="91"/>
      <c r="D315" s="91"/>
      <c r="E315" s="91"/>
      <c r="F315" s="91"/>
      <c r="G315" s="92"/>
      <c r="H315" s="91"/>
      <c r="I315" s="91"/>
      <c r="J315" s="91"/>
      <c r="K315" s="91"/>
      <c r="L315" s="91"/>
      <c r="M315" s="91"/>
      <c r="N315" s="91"/>
      <c r="O315" s="91"/>
      <c r="P315" s="91"/>
      <c r="Q315" s="91"/>
      <c r="R315" s="91"/>
      <c r="S315" s="93"/>
    </row>
    <row r="316" spans="1:19" ht="16">
      <c r="A316" s="91"/>
      <c r="B316" s="91"/>
      <c r="C316" s="91"/>
      <c r="D316" s="91"/>
      <c r="E316" s="91"/>
      <c r="F316" s="91"/>
      <c r="G316" s="92"/>
      <c r="H316" s="91"/>
      <c r="I316" s="91"/>
      <c r="J316" s="91"/>
      <c r="K316" s="91"/>
      <c r="L316" s="91"/>
      <c r="M316" s="91"/>
      <c r="N316" s="91"/>
      <c r="O316" s="91"/>
      <c r="P316" s="91"/>
      <c r="Q316" s="91"/>
      <c r="R316" s="91"/>
      <c r="S316" s="93"/>
    </row>
    <row r="317" spans="1:19" ht="16">
      <c r="A317" s="91"/>
      <c r="B317" s="91"/>
      <c r="C317" s="91"/>
      <c r="D317" s="91"/>
      <c r="E317" s="91"/>
      <c r="F317" s="91"/>
      <c r="G317" s="92"/>
      <c r="H317" s="91"/>
      <c r="I317" s="91"/>
      <c r="J317" s="91"/>
      <c r="K317" s="91"/>
      <c r="L317" s="91"/>
      <c r="M317" s="91"/>
      <c r="N317" s="91"/>
      <c r="O317" s="91"/>
      <c r="P317" s="91"/>
      <c r="Q317" s="91"/>
      <c r="R317" s="91"/>
      <c r="S317" s="93"/>
    </row>
    <row r="318" spans="1:19" ht="16">
      <c r="A318" s="91"/>
      <c r="B318" s="91"/>
      <c r="C318" s="91"/>
      <c r="D318" s="91"/>
      <c r="E318" s="91"/>
      <c r="F318" s="91"/>
      <c r="G318" s="92"/>
      <c r="H318" s="91"/>
      <c r="I318" s="91"/>
      <c r="J318" s="91"/>
      <c r="K318" s="91"/>
      <c r="L318" s="91"/>
      <c r="M318" s="91"/>
      <c r="N318" s="91"/>
      <c r="O318" s="91"/>
      <c r="P318" s="91"/>
      <c r="Q318" s="91"/>
      <c r="R318" s="91"/>
      <c r="S318" s="93"/>
    </row>
    <row r="319" spans="1:19" ht="16">
      <c r="A319" s="91"/>
      <c r="B319" s="91"/>
      <c r="C319" s="91"/>
      <c r="D319" s="91"/>
      <c r="E319" s="91"/>
      <c r="F319" s="91"/>
      <c r="G319" s="92"/>
      <c r="H319" s="91"/>
      <c r="I319" s="91"/>
      <c r="J319" s="91"/>
      <c r="K319" s="91"/>
      <c r="L319" s="91"/>
      <c r="M319" s="91"/>
      <c r="N319" s="91"/>
      <c r="O319" s="91"/>
      <c r="P319" s="91"/>
      <c r="Q319" s="91"/>
      <c r="R319" s="91"/>
      <c r="S319" s="93"/>
    </row>
    <row r="320" spans="1:19" ht="16">
      <c r="A320" s="91"/>
      <c r="B320" s="91"/>
      <c r="C320" s="91"/>
      <c r="D320" s="91"/>
      <c r="E320" s="91"/>
      <c r="F320" s="91"/>
      <c r="G320" s="92"/>
      <c r="H320" s="91"/>
      <c r="I320" s="91"/>
      <c r="J320" s="91"/>
      <c r="K320" s="91"/>
      <c r="L320" s="91"/>
      <c r="M320" s="91"/>
      <c r="N320" s="91"/>
      <c r="O320" s="91"/>
      <c r="P320" s="91"/>
      <c r="Q320" s="91"/>
      <c r="R320" s="91"/>
      <c r="S320" s="93"/>
    </row>
    <row r="321" spans="1:19" ht="16">
      <c r="A321" s="91"/>
      <c r="B321" s="91"/>
      <c r="C321" s="91"/>
      <c r="D321" s="91"/>
      <c r="E321" s="91"/>
      <c r="F321" s="91"/>
      <c r="G321" s="92"/>
      <c r="H321" s="91"/>
      <c r="I321" s="91"/>
      <c r="J321" s="91"/>
      <c r="K321" s="91"/>
      <c r="L321" s="91"/>
      <c r="M321" s="91"/>
      <c r="N321" s="91"/>
      <c r="O321" s="91"/>
      <c r="P321" s="91"/>
      <c r="Q321" s="91"/>
      <c r="R321" s="91"/>
      <c r="S321" s="93"/>
    </row>
    <row r="322" spans="1:19" ht="16">
      <c r="A322" s="91"/>
      <c r="B322" s="91"/>
      <c r="C322" s="91"/>
      <c r="D322" s="91"/>
      <c r="E322" s="91"/>
      <c r="F322" s="91"/>
      <c r="G322" s="92"/>
      <c r="H322" s="91"/>
      <c r="I322" s="91"/>
      <c r="J322" s="91"/>
      <c r="K322" s="91"/>
      <c r="L322" s="91"/>
      <c r="M322" s="91"/>
      <c r="N322" s="91"/>
      <c r="O322" s="91"/>
      <c r="P322" s="91"/>
      <c r="Q322" s="91"/>
      <c r="R322" s="91"/>
      <c r="S322" s="93"/>
    </row>
    <row r="323" spans="1:19" ht="16">
      <c r="A323" s="91"/>
      <c r="B323" s="91"/>
      <c r="C323" s="91"/>
      <c r="D323" s="91"/>
      <c r="E323" s="91"/>
      <c r="F323" s="91"/>
      <c r="G323" s="92"/>
      <c r="H323" s="91"/>
      <c r="I323" s="91"/>
      <c r="J323" s="91"/>
      <c r="K323" s="91"/>
      <c r="L323" s="91"/>
      <c r="M323" s="91"/>
      <c r="N323" s="91"/>
      <c r="O323" s="91"/>
      <c r="P323" s="91"/>
      <c r="Q323" s="91"/>
      <c r="R323" s="91"/>
      <c r="S323" s="93"/>
    </row>
    <row r="324" spans="1:19" ht="16">
      <c r="A324" s="91"/>
      <c r="B324" s="91"/>
      <c r="C324" s="91"/>
      <c r="D324" s="91"/>
      <c r="E324" s="91"/>
      <c r="F324" s="91"/>
      <c r="G324" s="92"/>
      <c r="H324" s="91"/>
      <c r="I324" s="91"/>
      <c r="J324" s="91"/>
      <c r="K324" s="91"/>
      <c r="L324" s="91"/>
      <c r="M324" s="91"/>
      <c r="N324" s="91"/>
      <c r="O324" s="91"/>
      <c r="P324" s="91"/>
      <c r="Q324" s="91"/>
      <c r="R324" s="91"/>
      <c r="S324" s="93"/>
    </row>
    <row r="325" spans="1:19" ht="16">
      <c r="A325" s="91"/>
      <c r="B325" s="91"/>
      <c r="C325" s="91"/>
      <c r="D325" s="91"/>
      <c r="E325" s="91"/>
      <c r="F325" s="91"/>
      <c r="G325" s="92"/>
      <c r="H325" s="91"/>
      <c r="I325" s="91"/>
      <c r="J325" s="91"/>
      <c r="K325" s="91"/>
      <c r="L325" s="91"/>
      <c r="M325" s="91"/>
      <c r="N325" s="91"/>
      <c r="O325" s="91"/>
      <c r="P325" s="91"/>
      <c r="Q325" s="91"/>
      <c r="R325" s="91"/>
      <c r="S325" s="93"/>
    </row>
    <row r="326" spans="1:19" ht="16">
      <c r="A326" s="91"/>
      <c r="B326" s="91"/>
      <c r="C326" s="91"/>
      <c r="D326" s="91"/>
      <c r="E326" s="91"/>
      <c r="F326" s="91"/>
      <c r="G326" s="92"/>
      <c r="H326" s="91"/>
      <c r="I326" s="91"/>
      <c r="J326" s="91"/>
      <c r="K326" s="91"/>
      <c r="L326" s="91"/>
      <c r="M326" s="91"/>
      <c r="N326" s="91"/>
      <c r="O326" s="91"/>
      <c r="P326" s="91"/>
      <c r="Q326" s="91"/>
      <c r="R326" s="91"/>
      <c r="S326" s="93"/>
    </row>
    <row r="327" spans="1:19" ht="16">
      <c r="A327" s="91"/>
      <c r="B327" s="91"/>
      <c r="C327" s="91"/>
      <c r="D327" s="91"/>
      <c r="E327" s="91"/>
      <c r="F327" s="91"/>
      <c r="G327" s="92"/>
      <c r="H327" s="91"/>
      <c r="I327" s="91"/>
      <c r="J327" s="91"/>
      <c r="K327" s="91"/>
      <c r="L327" s="91"/>
      <c r="M327" s="91"/>
      <c r="N327" s="91"/>
      <c r="O327" s="91"/>
      <c r="P327" s="91"/>
      <c r="Q327" s="91"/>
      <c r="R327" s="91"/>
      <c r="S327" s="93"/>
    </row>
    <row r="328" spans="1:19" ht="16">
      <c r="A328" s="91"/>
      <c r="B328" s="91"/>
      <c r="C328" s="91"/>
      <c r="D328" s="91"/>
      <c r="E328" s="91"/>
      <c r="F328" s="91"/>
      <c r="G328" s="92"/>
      <c r="H328" s="91"/>
      <c r="I328" s="91"/>
      <c r="J328" s="91"/>
      <c r="K328" s="91"/>
      <c r="L328" s="91"/>
      <c r="M328" s="91"/>
      <c r="N328" s="91"/>
      <c r="O328" s="91"/>
      <c r="P328" s="91"/>
      <c r="Q328" s="91"/>
      <c r="R328" s="91"/>
      <c r="S328" s="93"/>
    </row>
    <row r="329" spans="1:19" ht="16">
      <c r="A329" s="91"/>
      <c r="B329" s="91"/>
      <c r="C329" s="91"/>
      <c r="D329" s="91"/>
      <c r="E329" s="91"/>
      <c r="F329" s="91"/>
      <c r="G329" s="92"/>
      <c r="H329" s="91"/>
      <c r="I329" s="91"/>
      <c r="J329" s="91"/>
      <c r="K329" s="91"/>
      <c r="L329" s="91"/>
      <c r="M329" s="91"/>
      <c r="N329" s="91"/>
      <c r="O329" s="91"/>
      <c r="P329" s="91"/>
      <c r="Q329" s="91"/>
      <c r="R329" s="91"/>
      <c r="S329" s="93"/>
    </row>
    <row r="330" spans="1:19" ht="16">
      <c r="A330" s="91"/>
      <c r="B330" s="91"/>
      <c r="C330" s="91"/>
      <c r="D330" s="91"/>
      <c r="E330" s="91"/>
      <c r="F330" s="91"/>
      <c r="G330" s="92"/>
      <c r="H330" s="91"/>
      <c r="I330" s="91"/>
      <c r="J330" s="91"/>
      <c r="K330" s="91"/>
      <c r="L330" s="91"/>
      <c r="M330" s="91"/>
      <c r="N330" s="91"/>
      <c r="O330" s="91"/>
      <c r="P330" s="91"/>
      <c r="Q330" s="91"/>
      <c r="R330" s="91"/>
      <c r="S330" s="93"/>
    </row>
    <row r="331" spans="1:19" ht="16">
      <c r="A331" s="91"/>
      <c r="B331" s="91"/>
      <c r="C331" s="91"/>
      <c r="D331" s="91"/>
      <c r="E331" s="91"/>
      <c r="F331" s="91"/>
      <c r="G331" s="92"/>
      <c r="H331" s="91"/>
      <c r="I331" s="91"/>
      <c r="J331" s="91"/>
      <c r="K331" s="91"/>
      <c r="L331" s="91"/>
      <c r="M331" s="91"/>
      <c r="N331" s="91"/>
      <c r="O331" s="91"/>
      <c r="P331" s="91"/>
      <c r="Q331" s="91"/>
      <c r="R331" s="91"/>
      <c r="S331" s="93"/>
    </row>
    <row r="332" spans="1:19" ht="16">
      <c r="A332" s="91"/>
      <c r="B332" s="91"/>
      <c r="C332" s="91"/>
      <c r="D332" s="91"/>
      <c r="E332" s="91"/>
      <c r="F332" s="91"/>
      <c r="G332" s="92"/>
      <c r="H332" s="91"/>
      <c r="I332" s="91"/>
      <c r="J332" s="91"/>
      <c r="K332" s="91"/>
      <c r="L332" s="91"/>
      <c r="M332" s="91"/>
      <c r="N332" s="91"/>
      <c r="O332" s="91"/>
      <c r="P332" s="91"/>
      <c r="Q332" s="91"/>
      <c r="R332" s="91"/>
      <c r="S332" s="93"/>
    </row>
    <row r="333" spans="1:19" ht="16">
      <c r="A333" s="91"/>
      <c r="B333" s="91"/>
      <c r="C333" s="91"/>
      <c r="D333" s="91"/>
      <c r="E333" s="91"/>
      <c r="F333" s="91"/>
      <c r="G333" s="92"/>
      <c r="H333" s="91"/>
      <c r="I333" s="91"/>
      <c r="J333" s="91"/>
      <c r="K333" s="91"/>
      <c r="L333" s="91"/>
      <c r="M333" s="91"/>
      <c r="N333" s="91"/>
      <c r="O333" s="91"/>
      <c r="P333" s="91"/>
      <c r="Q333" s="91"/>
      <c r="R333" s="91"/>
      <c r="S333" s="93"/>
    </row>
    <row r="334" spans="1:19" ht="16">
      <c r="A334" s="91"/>
      <c r="B334" s="91"/>
      <c r="C334" s="91"/>
      <c r="D334" s="91"/>
      <c r="E334" s="91"/>
      <c r="F334" s="91"/>
      <c r="G334" s="92"/>
      <c r="H334" s="91"/>
      <c r="I334" s="91"/>
      <c r="J334" s="91"/>
      <c r="K334" s="91"/>
      <c r="L334" s="91"/>
      <c r="M334" s="91"/>
      <c r="N334" s="91"/>
      <c r="O334" s="91"/>
      <c r="P334" s="91"/>
      <c r="Q334" s="91"/>
      <c r="R334" s="91"/>
      <c r="S334" s="93"/>
    </row>
    <row r="335" spans="1:19" ht="16">
      <c r="A335" s="91"/>
      <c r="B335" s="91"/>
      <c r="C335" s="91"/>
      <c r="D335" s="91"/>
      <c r="E335" s="91"/>
      <c r="F335" s="91"/>
      <c r="G335" s="92"/>
      <c r="H335" s="91"/>
      <c r="I335" s="91"/>
      <c r="J335" s="91"/>
      <c r="K335" s="91"/>
      <c r="L335" s="91"/>
      <c r="M335" s="91"/>
      <c r="N335" s="91"/>
      <c r="O335" s="91"/>
      <c r="P335" s="91"/>
      <c r="Q335" s="91"/>
      <c r="R335" s="91"/>
      <c r="S335" s="93"/>
    </row>
    <row r="336" spans="1:19" ht="16">
      <c r="A336" s="91"/>
      <c r="B336" s="91"/>
      <c r="C336" s="91"/>
      <c r="D336" s="91"/>
      <c r="E336" s="91"/>
      <c r="F336" s="91"/>
      <c r="G336" s="92"/>
      <c r="H336" s="91"/>
      <c r="I336" s="91"/>
      <c r="J336" s="91"/>
      <c r="K336" s="91"/>
      <c r="L336" s="91"/>
      <c r="M336" s="91"/>
      <c r="N336" s="91"/>
      <c r="O336" s="91"/>
      <c r="P336" s="91"/>
      <c r="Q336" s="91"/>
      <c r="R336" s="91"/>
      <c r="S336" s="93"/>
    </row>
    <row r="337" spans="1:19" ht="16">
      <c r="A337" s="91"/>
      <c r="B337" s="91"/>
      <c r="C337" s="91"/>
      <c r="D337" s="91"/>
      <c r="E337" s="91"/>
      <c r="F337" s="91"/>
      <c r="G337" s="92"/>
      <c r="H337" s="91"/>
      <c r="I337" s="91"/>
      <c r="J337" s="91"/>
      <c r="K337" s="91"/>
      <c r="L337" s="91"/>
      <c r="M337" s="91"/>
      <c r="N337" s="91"/>
      <c r="O337" s="91"/>
      <c r="P337" s="91"/>
      <c r="Q337" s="91"/>
      <c r="R337" s="91"/>
      <c r="S337" s="93"/>
    </row>
    <row r="338" spans="1:19" ht="16">
      <c r="A338" s="91"/>
      <c r="B338" s="91"/>
      <c r="C338" s="91"/>
      <c r="D338" s="91"/>
      <c r="E338" s="91"/>
      <c r="F338" s="91"/>
      <c r="G338" s="92"/>
      <c r="H338" s="91"/>
      <c r="I338" s="91"/>
      <c r="J338" s="91"/>
      <c r="K338" s="91"/>
      <c r="L338" s="91"/>
      <c r="M338" s="91"/>
      <c r="N338" s="91"/>
      <c r="O338" s="91"/>
      <c r="P338" s="91"/>
      <c r="Q338" s="91"/>
      <c r="R338" s="91"/>
      <c r="S338" s="93"/>
    </row>
    <row r="339" spans="1:19" ht="16">
      <c r="A339" s="91"/>
      <c r="B339" s="91"/>
      <c r="C339" s="91"/>
      <c r="D339" s="91"/>
      <c r="E339" s="91"/>
      <c r="F339" s="91"/>
      <c r="G339" s="92"/>
      <c r="H339" s="91"/>
      <c r="I339" s="91"/>
      <c r="J339" s="91"/>
      <c r="K339" s="91"/>
      <c r="L339" s="91"/>
      <c r="M339" s="91"/>
      <c r="N339" s="91"/>
      <c r="O339" s="91"/>
      <c r="P339" s="91"/>
      <c r="Q339" s="91"/>
      <c r="R339" s="91"/>
      <c r="S339" s="93"/>
    </row>
    <row r="340" spans="1:19" ht="16">
      <c r="A340" s="91"/>
      <c r="B340" s="91"/>
      <c r="C340" s="91"/>
      <c r="D340" s="91"/>
      <c r="E340" s="91"/>
      <c r="F340" s="91"/>
      <c r="G340" s="92"/>
      <c r="H340" s="91"/>
      <c r="I340" s="91"/>
      <c r="J340" s="91"/>
      <c r="K340" s="91"/>
      <c r="L340" s="91"/>
      <c r="M340" s="91"/>
      <c r="N340" s="91"/>
      <c r="O340" s="91"/>
      <c r="P340" s="91"/>
      <c r="Q340" s="91"/>
      <c r="R340" s="91"/>
      <c r="S340" s="93"/>
    </row>
    <row r="341" spans="1:19" ht="16">
      <c r="A341" s="91"/>
      <c r="B341" s="91"/>
      <c r="C341" s="91"/>
      <c r="D341" s="91"/>
      <c r="E341" s="91"/>
      <c r="F341" s="91"/>
      <c r="G341" s="92"/>
      <c r="H341" s="91"/>
      <c r="I341" s="91"/>
      <c r="J341" s="91"/>
      <c r="K341" s="91"/>
      <c r="L341" s="91"/>
      <c r="M341" s="91"/>
      <c r="N341" s="91"/>
      <c r="O341" s="91"/>
      <c r="P341" s="91"/>
      <c r="Q341" s="91"/>
      <c r="R341" s="91"/>
      <c r="S341" s="93"/>
    </row>
    <row r="342" spans="1:19" ht="16">
      <c r="A342" s="91"/>
      <c r="B342" s="91"/>
      <c r="C342" s="91"/>
      <c r="D342" s="91"/>
      <c r="E342" s="91"/>
      <c r="F342" s="91"/>
      <c r="G342" s="92"/>
      <c r="H342" s="91"/>
      <c r="I342" s="91"/>
      <c r="J342" s="91"/>
      <c r="K342" s="91"/>
      <c r="L342" s="91"/>
      <c r="M342" s="91"/>
      <c r="N342" s="91"/>
      <c r="O342" s="91"/>
      <c r="P342" s="91"/>
      <c r="Q342" s="91"/>
      <c r="R342" s="91"/>
      <c r="S342" s="93"/>
    </row>
    <row r="343" spans="1:19" ht="16">
      <c r="A343" s="91"/>
      <c r="B343" s="91"/>
      <c r="C343" s="91"/>
      <c r="D343" s="91"/>
      <c r="E343" s="91"/>
      <c r="F343" s="91"/>
      <c r="G343" s="92"/>
      <c r="H343" s="91"/>
      <c r="I343" s="91"/>
      <c r="J343" s="91"/>
      <c r="K343" s="91"/>
      <c r="L343" s="91"/>
      <c r="M343" s="91"/>
      <c r="N343" s="91"/>
      <c r="O343" s="91"/>
      <c r="P343" s="91"/>
      <c r="Q343" s="91"/>
      <c r="R343" s="91"/>
      <c r="S343" s="93"/>
    </row>
    <row r="344" spans="1:19" ht="16">
      <c r="A344" s="91"/>
      <c r="B344" s="91"/>
      <c r="C344" s="91"/>
      <c r="D344" s="91"/>
      <c r="E344" s="91"/>
      <c r="F344" s="91"/>
      <c r="G344" s="92"/>
      <c r="H344" s="91"/>
      <c r="I344" s="91"/>
      <c r="J344" s="91"/>
      <c r="K344" s="91"/>
      <c r="L344" s="91"/>
      <c r="M344" s="91"/>
      <c r="N344" s="91"/>
      <c r="O344" s="91"/>
      <c r="P344" s="91"/>
      <c r="Q344" s="91"/>
      <c r="R344" s="91"/>
      <c r="S344" s="93"/>
    </row>
    <row r="345" spans="1:19" ht="16">
      <c r="A345" s="91"/>
      <c r="B345" s="91"/>
      <c r="C345" s="91"/>
      <c r="D345" s="91"/>
      <c r="E345" s="91"/>
      <c r="F345" s="91"/>
      <c r="G345" s="92"/>
      <c r="H345" s="91"/>
      <c r="I345" s="91"/>
      <c r="J345" s="91"/>
      <c r="K345" s="91"/>
      <c r="L345" s="91"/>
      <c r="M345" s="91"/>
      <c r="N345" s="91"/>
      <c r="O345" s="91"/>
      <c r="P345" s="91"/>
      <c r="Q345" s="91"/>
      <c r="R345" s="91"/>
      <c r="S345" s="93"/>
    </row>
    <row r="346" spans="1:19" ht="16">
      <c r="A346" s="91"/>
      <c r="B346" s="91"/>
      <c r="C346" s="91"/>
      <c r="D346" s="91"/>
      <c r="E346" s="91"/>
      <c r="F346" s="91"/>
      <c r="G346" s="92"/>
      <c r="H346" s="91"/>
      <c r="I346" s="91"/>
      <c r="J346" s="91"/>
      <c r="K346" s="91"/>
      <c r="L346" s="91"/>
      <c r="M346" s="91"/>
      <c r="N346" s="91"/>
      <c r="O346" s="91"/>
      <c r="P346" s="91"/>
      <c r="Q346" s="91"/>
      <c r="R346" s="91"/>
      <c r="S346" s="93"/>
    </row>
    <row r="347" spans="1:19" ht="16">
      <c r="A347" s="91"/>
      <c r="B347" s="91"/>
      <c r="C347" s="91"/>
      <c r="D347" s="91"/>
      <c r="E347" s="91"/>
      <c r="F347" s="91"/>
      <c r="G347" s="92"/>
      <c r="H347" s="91"/>
      <c r="I347" s="91"/>
      <c r="J347" s="91"/>
      <c r="K347" s="91"/>
      <c r="L347" s="91"/>
      <c r="M347" s="91"/>
      <c r="N347" s="91"/>
      <c r="O347" s="91"/>
      <c r="P347" s="91"/>
      <c r="Q347" s="91"/>
      <c r="R347" s="91"/>
      <c r="S347" s="93"/>
    </row>
    <row r="348" spans="1:19" ht="16">
      <c r="A348" s="91"/>
      <c r="B348" s="91"/>
      <c r="C348" s="91"/>
      <c r="D348" s="91"/>
      <c r="E348" s="91"/>
      <c r="F348" s="91"/>
      <c r="G348" s="92"/>
      <c r="H348" s="91"/>
      <c r="I348" s="91"/>
      <c r="J348" s="91"/>
      <c r="K348" s="91"/>
      <c r="L348" s="91"/>
      <c r="M348" s="91"/>
      <c r="N348" s="91"/>
      <c r="O348" s="91"/>
      <c r="P348" s="91"/>
      <c r="Q348" s="91"/>
      <c r="R348" s="91"/>
      <c r="S348" s="93"/>
    </row>
    <row r="349" spans="1:19" ht="16">
      <c r="A349" s="91"/>
      <c r="B349" s="91"/>
      <c r="C349" s="91"/>
      <c r="D349" s="91"/>
      <c r="E349" s="91"/>
      <c r="F349" s="91"/>
      <c r="G349" s="92"/>
      <c r="H349" s="91"/>
      <c r="I349" s="91"/>
      <c r="J349" s="91"/>
      <c r="K349" s="91"/>
      <c r="L349" s="91"/>
      <c r="M349" s="91"/>
      <c r="N349" s="91"/>
      <c r="O349" s="91"/>
      <c r="P349" s="91"/>
      <c r="Q349" s="91"/>
      <c r="R349" s="91"/>
      <c r="S349" s="93"/>
    </row>
    <row r="350" spans="1:19" ht="16">
      <c r="A350" s="91"/>
      <c r="B350" s="91"/>
      <c r="C350" s="91"/>
      <c r="D350" s="91"/>
      <c r="E350" s="91"/>
      <c r="F350" s="91"/>
      <c r="G350" s="92"/>
      <c r="H350" s="91"/>
      <c r="I350" s="91"/>
      <c r="J350" s="91"/>
      <c r="K350" s="91"/>
      <c r="L350" s="91"/>
      <c r="M350" s="91"/>
      <c r="N350" s="91"/>
      <c r="O350" s="91"/>
      <c r="P350" s="91"/>
      <c r="Q350" s="91"/>
      <c r="R350" s="91"/>
      <c r="S350" s="93"/>
    </row>
    <row r="351" spans="1:19" ht="16">
      <c r="A351" s="91"/>
      <c r="B351" s="91"/>
      <c r="C351" s="91"/>
      <c r="D351" s="91"/>
      <c r="E351" s="91"/>
      <c r="F351" s="91"/>
      <c r="G351" s="92"/>
      <c r="H351" s="91"/>
      <c r="I351" s="91"/>
      <c r="J351" s="91"/>
      <c r="K351" s="91"/>
      <c r="L351" s="91"/>
      <c r="M351" s="91"/>
      <c r="N351" s="91"/>
      <c r="O351" s="91"/>
      <c r="P351" s="91"/>
      <c r="Q351" s="91"/>
      <c r="R351" s="91"/>
      <c r="S351" s="93"/>
    </row>
    <row r="352" spans="1:19" ht="16">
      <c r="A352" s="91"/>
      <c r="B352" s="91"/>
      <c r="C352" s="91"/>
      <c r="D352" s="91"/>
      <c r="E352" s="91"/>
      <c r="F352" s="91"/>
      <c r="G352" s="92"/>
      <c r="H352" s="91"/>
      <c r="I352" s="91"/>
      <c r="J352" s="91"/>
      <c r="K352" s="91"/>
      <c r="L352" s="91"/>
      <c r="M352" s="91"/>
      <c r="N352" s="91"/>
      <c r="O352" s="91"/>
      <c r="P352" s="91"/>
      <c r="Q352" s="91"/>
      <c r="R352" s="91"/>
      <c r="S352" s="93"/>
    </row>
    <row r="353" spans="1:19" ht="16">
      <c r="A353" s="91"/>
      <c r="B353" s="91"/>
      <c r="C353" s="91"/>
      <c r="D353" s="91"/>
      <c r="E353" s="91"/>
      <c r="F353" s="91"/>
      <c r="G353" s="92"/>
      <c r="H353" s="91"/>
      <c r="I353" s="91"/>
      <c r="J353" s="91"/>
      <c r="K353" s="91"/>
      <c r="L353" s="91"/>
      <c r="M353" s="91"/>
      <c r="N353" s="91"/>
      <c r="O353" s="91"/>
      <c r="P353" s="91"/>
      <c r="Q353" s="91"/>
      <c r="R353" s="91"/>
      <c r="S353" s="93"/>
    </row>
    <row r="354" spans="1:19" ht="16">
      <c r="A354" s="91"/>
      <c r="B354" s="91"/>
      <c r="C354" s="91"/>
      <c r="D354" s="91"/>
      <c r="E354" s="91"/>
      <c r="F354" s="91"/>
      <c r="G354" s="92"/>
      <c r="H354" s="91"/>
      <c r="I354" s="91"/>
      <c r="J354" s="91"/>
      <c r="K354" s="91"/>
      <c r="L354" s="91"/>
      <c r="M354" s="91"/>
      <c r="N354" s="91"/>
      <c r="O354" s="91"/>
      <c r="P354" s="91"/>
      <c r="Q354" s="91"/>
      <c r="R354" s="91"/>
      <c r="S354" s="93"/>
    </row>
    <row r="355" spans="1:19" ht="16">
      <c r="A355" s="91"/>
      <c r="B355" s="91"/>
      <c r="C355" s="91"/>
      <c r="D355" s="91"/>
      <c r="E355" s="91"/>
      <c r="F355" s="91"/>
      <c r="G355" s="92"/>
      <c r="H355" s="91"/>
      <c r="I355" s="91"/>
      <c r="J355" s="91"/>
      <c r="K355" s="91"/>
      <c r="L355" s="91"/>
      <c r="M355" s="91"/>
      <c r="N355" s="91"/>
      <c r="O355" s="91"/>
      <c r="P355" s="91"/>
      <c r="Q355" s="91"/>
      <c r="R355" s="91"/>
      <c r="S355" s="93"/>
    </row>
    <row r="356" spans="1:19" ht="16">
      <c r="A356" s="91"/>
      <c r="B356" s="91"/>
      <c r="C356" s="91"/>
      <c r="D356" s="91"/>
      <c r="E356" s="91"/>
      <c r="F356" s="91"/>
      <c r="G356" s="92"/>
      <c r="H356" s="91"/>
      <c r="I356" s="91"/>
      <c r="J356" s="91"/>
      <c r="K356" s="91"/>
      <c r="L356" s="91"/>
      <c r="M356" s="91"/>
      <c r="N356" s="91"/>
      <c r="O356" s="91"/>
      <c r="P356" s="91"/>
      <c r="Q356" s="91"/>
      <c r="R356" s="91"/>
      <c r="S356" s="93"/>
    </row>
    <row r="357" spans="1:19" ht="16">
      <c r="A357" s="91"/>
      <c r="B357" s="91"/>
      <c r="C357" s="91"/>
      <c r="D357" s="91"/>
      <c r="E357" s="91"/>
      <c r="F357" s="91"/>
      <c r="G357" s="92"/>
      <c r="H357" s="91"/>
      <c r="I357" s="91"/>
      <c r="J357" s="91"/>
      <c r="K357" s="91"/>
      <c r="L357" s="91"/>
      <c r="M357" s="91"/>
      <c r="N357" s="91"/>
      <c r="O357" s="91"/>
      <c r="P357" s="91"/>
      <c r="Q357" s="91"/>
      <c r="R357" s="91"/>
      <c r="S357" s="93"/>
    </row>
    <row r="358" spans="1:19" ht="16">
      <c r="A358" s="91"/>
      <c r="B358" s="91"/>
      <c r="C358" s="91"/>
      <c r="D358" s="91"/>
      <c r="E358" s="91"/>
      <c r="F358" s="91"/>
      <c r="G358" s="92"/>
      <c r="H358" s="91"/>
      <c r="I358" s="91"/>
      <c r="J358" s="91"/>
      <c r="K358" s="91"/>
      <c r="L358" s="91"/>
      <c r="M358" s="91"/>
      <c r="N358" s="91"/>
      <c r="O358" s="91"/>
      <c r="P358" s="91"/>
      <c r="Q358" s="91"/>
      <c r="R358" s="91"/>
      <c r="S358" s="93"/>
    </row>
    <row r="359" spans="1:19" ht="16">
      <c r="A359" s="91"/>
      <c r="B359" s="91"/>
      <c r="C359" s="91"/>
      <c r="D359" s="91"/>
      <c r="E359" s="91"/>
      <c r="F359" s="91"/>
      <c r="G359" s="92"/>
      <c r="H359" s="91"/>
      <c r="I359" s="91"/>
      <c r="J359" s="91"/>
      <c r="K359" s="91"/>
      <c r="L359" s="91"/>
      <c r="M359" s="91"/>
      <c r="N359" s="91"/>
      <c r="O359" s="91"/>
      <c r="P359" s="91"/>
      <c r="Q359" s="91"/>
      <c r="R359" s="91"/>
      <c r="S359" s="93"/>
    </row>
    <row r="360" spans="1:19" ht="16">
      <c r="A360" s="91"/>
      <c r="B360" s="91"/>
      <c r="C360" s="91"/>
      <c r="D360" s="91"/>
      <c r="E360" s="91"/>
      <c r="F360" s="91"/>
      <c r="G360" s="92"/>
      <c r="H360" s="91"/>
      <c r="I360" s="91"/>
      <c r="J360" s="91"/>
      <c r="K360" s="91"/>
      <c r="L360" s="91"/>
      <c r="M360" s="91"/>
      <c r="N360" s="91"/>
      <c r="O360" s="91"/>
      <c r="P360" s="91"/>
      <c r="Q360" s="91"/>
      <c r="R360" s="91"/>
      <c r="S360" s="93"/>
    </row>
    <row r="361" spans="1:19" ht="16">
      <c r="A361" s="91"/>
      <c r="B361" s="91"/>
      <c r="C361" s="91"/>
      <c r="D361" s="91"/>
      <c r="E361" s="91"/>
      <c r="F361" s="91"/>
      <c r="G361" s="92"/>
      <c r="H361" s="91"/>
      <c r="I361" s="91"/>
      <c r="J361" s="91"/>
      <c r="K361" s="91"/>
      <c r="L361" s="91"/>
      <c r="M361" s="91"/>
      <c r="N361" s="91"/>
      <c r="O361" s="91"/>
      <c r="P361" s="91"/>
      <c r="Q361" s="91"/>
      <c r="R361" s="91"/>
      <c r="S361" s="93"/>
    </row>
    <row r="362" spans="1:19" ht="16">
      <c r="A362" s="91"/>
      <c r="B362" s="91"/>
      <c r="C362" s="91"/>
      <c r="D362" s="91"/>
      <c r="E362" s="91"/>
      <c r="F362" s="91"/>
      <c r="G362" s="92"/>
      <c r="H362" s="91"/>
      <c r="I362" s="91"/>
      <c r="J362" s="91"/>
      <c r="K362" s="91"/>
      <c r="L362" s="91"/>
      <c r="M362" s="91"/>
      <c r="N362" s="91"/>
      <c r="O362" s="91"/>
      <c r="P362" s="91"/>
      <c r="Q362" s="91"/>
      <c r="R362" s="91"/>
      <c r="S362" s="93"/>
    </row>
    <row r="363" spans="1:19" ht="16">
      <c r="A363" s="91"/>
      <c r="B363" s="91"/>
      <c r="C363" s="91"/>
      <c r="D363" s="91"/>
      <c r="E363" s="91"/>
      <c r="F363" s="91"/>
      <c r="G363" s="92"/>
      <c r="H363" s="91"/>
      <c r="I363" s="91"/>
      <c r="J363" s="91"/>
      <c r="K363" s="91"/>
      <c r="L363" s="91"/>
      <c r="M363" s="91"/>
      <c r="N363" s="91"/>
      <c r="O363" s="91"/>
      <c r="P363" s="91"/>
      <c r="Q363" s="91"/>
      <c r="R363" s="91"/>
      <c r="S363" s="93"/>
    </row>
    <row r="364" spans="1:19" ht="16">
      <c r="A364" s="91"/>
      <c r="B364" s="91"/>
      <c r="C364" s="91"/>
      <c r="D364" s="91"/>
      <c r="E364" s="91"/>
      <c r="F364" s="91"/>
      <c r="G364" s="92"/>
      <c r="H364" s="91"/>
      <c r="I364" s="91"/>
      <c r="J364" s="91"/>
      <c r="K364" s="91"/>
      <c r="L364" s="91"/>
      <c r="M364" s="91"/>
      <c r="N364" s="91"/>
      <c r="O364" s="91"/>
      <c r="P364" s="91"/>
      <c r="Q364" s="91"/>
      <c r="R364" s="91"/>
      <c r="S364" s="93"/>
    </row>
    <row r="365" spans="1:19" ht="16">
      <c r="A365" s="91"/>
      <c r="B365" s="91"/>
      <c r="C365" s="91"/>
      <c r="D365" s="91"/>
      <c r="E365" s="91"/>
      <c r="F365" s="91"/>
      <c r="G365" s="92"/>
      <c r="H365" s="91"/>
      <c r="I365" s="91"/>
      <c r="J365" s="91"/>
      <c r="K365" s="91"/>
      <c r="L365" s="91"/>
      <c r="M365" s="91"/>
      <c r="N365" s="91"/>
      <c r="O365" s="91"/>
      <c r="P365" s="91"/>
      <c r="Q365" s="91"/>
      <c r="R365" s="91"/>
      <c r="S365" s="93"/>
    </row>
    <row r="366" spans="1:19" ht="16">
      <c r="A366" s="91"/>
      <c r="B366" s="91"/>
      <c r="C366" s="91"/>
      <c r="D366" s="91"/>
      <c r="E366" s="91"/>
      <c r="F366" s="91"/>
      <c r="G366" s="92"/>
      <c r="H366" s="91"/>
      <c r="I366" s="91"/>
      <c r="J366" s="91"/>
      <c r="K366" s="91"/>
      <c r="L366" s="91"/>
      <c r="M366" s="91"/>
      <c r="N366" s="91"/>
      <c r="O366" s="91"/>
      <c r="P366" s="91"/>
      <c r="Q366" s="91"/>
      <c r="R366" s="91"/>
      <c r="S366" s="93"/>
    </row>
    <row r="367" spans="1:19" ht="16">
      <c r="A367" s="91"/>
      <c r="B367" s="91"/>
      <c r="C367" s="91"/>
      <c r="D367" s="91"/>
      <c r="E367" s="91"/>
      <c r="F367" s="91"/>
      <c r="G367" s="92"/>
      <c r="H367" s="91"/>
      <c r="I367" s="91"/>
      <c r="J367" s="91"/>
      <c r="K367" s="91"/>
      <c r="L367" s="91"/>
      <c r="M367" s="91"/>
      <c r="N367" s="91"/>
      <c r="O367" s="91"/>
      <c r="P367" s="91"/>
      <c r="Q367" s="91"/>
      <c r="R367" s="91"/>
      <c r="S367" s="93"/>
    </row>
    <row r="368" spans="1:19" ht="16">
      <c r="A368" s="91"/>
      <c r="B368" s="91"/>
      <c r="C368" s="91"/>
      <c r="D368" s="91"/>
      <c r="E368" s="91"/>
      <c r="F368" s="91"/>
      <c r="G368" s="92"/>
      <c r="H368" s="91"/>
      <c r="I368" s="91"/>
      <c r="J368" s="91"/>
      <c r="K368" s="91"/>
      <c r="L368" s="91"/>
      <c r="M368" s="91"/>
      <c r="N368" s="91"/>
      <c r="O368" s="91"/>
      <c r="P368" s="91"/>
      <c r="Q368" s="91"/>
      <c r="R368" s="91"/>
      <c r="S368" s="93"/>
    </row>
    <row r="369" spans="1:19" ht="16">
      <c r="A369" s="91"/>
      <c r="B369" s="91"/>
      <c r="C369" s="91"/>
      <c r="D369" s="91"/>
      <c r="E369" s="91"/>
      <c r="F369" s="91"/>
      <c r="G369" s="92"/>
      <c r="H369" s="91"/>
      <c r="I369" s="91"/>
      <c r="J369" s="91"/>
      <c r="K369" s="91"/>
      <c r="L369" s="91"/>
      <c r="M369" s="91"/>
      <c r="N369" s="91"/>
      <c r="O369" s="91"/>
      <c r="P369" s="91"/>
      <c r="Q369" s="91"/>
      <c r="R369" s="91"/>
      <c r="S369" s="93"/>
    </row>
    <row r="370" spans="1:19" ht="16">
      <c r="A370" s="91"/>
      <c r="B370" s="91"/>
      <c r="C370" s="91"/>
      <c r="D370" s="91"/>
      <c r="E370" s="91"/>
      <c r="F370" s="91"/>
      <c r="G370" s="92"/>
      <c r="H370" s="91"/>
      <c r="I370" s="91"/>
      <c r="J370" s="91"/>
      <c r="K370" s="91"/>
      <c r="L370" s="91"/>
      <c r="M370" s="91"/>
      <c r="N370" s="91"/>
      <c r="O370" s="91"/>
      <c r="P370" s="91"/>
      <c r="Q370" s="91"/>
      <c r="R370" s="91"/>
      <c r="S370" s="93"/>
    </row>
    <row r="371" spans="1:19" ht="16">
      <c r="A371" s="91"/>
      <c r="B371" s="91"/>
      <c r="C371" s="91"/>
      <c r="D371" s="91"/>
      <c r="E371" s="91"/>
      <c r="F371" s="91"/>
      <c r="G371" s="92"/>
      <c r="H371" s="91"/>
      <c r="I371" s="91"/>
      <c r="J371" s="91"/>
      <c r="K371" s="91"/>
      <c r="L371" s="91"/>
      <c r="M371" s="91"/>
      <c r="N371" s="91"/>
      <c r="O371" s="91"/>
      <c r="P371" s="91"/>
      <c r="Q371" s="91"/>
      <c r="R371" s="91"/>
      <c r="S371" s="93"/>
    </row>
    <row r="372" spans="1:19" ht="16">
      <c r="A372" s="91"/>
      <c r="B372" s="91"/>
      <c r="C372" s="91"/>
      <c r="D372" s="91"/>
      <c r="E372" s="91"/>
      <c r="F372" s="91"/>
      <c r="G372" s="92"/>
      <c r="H372" s="91"/>
      <c r="I372" s="91"/>
      <c r="J372" s="91"/>
      <c r="K372" s="91"/>
      <c r="L372" s="91"/>
      <c r="M372" s="91"/>
      <c r="N372" s="91"/>
      <c r="O372" s="91"/>
      <c r="P372" s="91"/>
      <c r="Q372" s="91"/>
      <c r="R372" s="91"/>
      <c r="S372" s="93"/>
    </row>
    <row r="373" spans="1:19" ht="16">
      <c r="A373" s="91"/>
      <c r="B373" s="91"/>
      <c r="C373" s="91"/>
      <c r="D373" s="91"/>
      <c r="E373" s="91"/>
      <c r="F373" s="91"/>
      <c r="G373" s="92"/>
      <c r="H373" s="91"/>
      <c r="I373" s="91"/>
      <c r="J373" s="91"/>
      <c r="K373" s="91"/>
      <c r="L373" s="91"/>
      <c r="M373" s="91"/>
      <c r="N373" s="91"/>
      <c r="O373" s="91"/>
      <c r="P373" s="91"/>
      <c r="Q373" s="91"/>
      <c r="R373" s="91"/>
      <c r="S373" s="93"/>
    </row>
    <row r="374" spans="1:19" ht="16">
      <c r="A374" s="91"/>
      <c r="B374" s="91"/>
      <c r="C374" s="91"/>
      <c r="D374" s="91"/>
      <c r="E374" s="91"/>
      <c r="F374" s="91"/>
      <c r="G374" s="92"/>
      <c r="H374" s="91"/>
      <c r="I374" s="91"/>
      <c r="J374" s="91"/>
      <c r="K374" s="91"/>
      <c r="L374" s="91"/>
      <c r="M374" s="91"/>
      <c r="N374" s="91"/>
      <c r="O374" s="91"/>
      <c r="P374" s="91"/>
      <c r="Q374" s="91"/>
      <c r="R374" s="91"/>
      <c r="S374" s="93"/>
    </row>
    <row r="375" spans="1:19" ht="16">
      <c r="A375" s="91"/>
      <c r="B375" s="91"/>
      <c r="C375" s="91"/>
      <c r="D375" s="91"/>
      <c r="E375" s="91"/>
      <c r="F375" s="91"/>
      <c r="G375" s="92"/>
      <c r="H375" s="91"/>
      <c r="I375" s="91"/>
      <c r="J375" s="91"/>
      <c r="K375" s="91"/>
      <c r="L375" s="91"/>
      <c r="M375" s="91"/>
      <c r="N375" s="91"/>
      <c r="O375" s="91"/>
      <c r="P375" s="91"/>
      <c r="Q375" s="91"/>
      <c r="R375" s="91"/>
      <c r="S375" s="93"/>
    </row>
    <row r="376" spans="1:19" ht="16">
      <c r="A376" s="91"/>
      <c r="B376" s="91"/>
      <c r="C376" s="91"/>
      <c r="D376" s="91"/>
      <c r="E376" s="91"/>
      <c r="F376" s="91"/>
      <c r="G376" s="92"/>
      <c r="H376" s="91"/>
      <c r="I376" s="91"/>
      <c r="J376" s="91"/>
      <c r="K376" s="91"/>
      <c r="L376" s="91"/>
      <c r="M376" s="91"/>
      <c r="N376" s="91"/>
      <c r="O376" s="91"/>
      <c r="P376" s="91"/>
      <c r="Q376" s="91"/>
      <c r="R376" s="91"/>
      <c r="S376" s="93"/>
    </row>
    <row r="377" spans="1:19" ht="16">
      <c r="A377" s="91"/>
      <c r="B377" s="91"/>
      <c r="C377" s="91"/>
      <c r="D377" s="91"/>
      <c r="E377" s="91"/>
      <c r="F377" s="91"/>
      <c r="G377" s="92"/>
      <c r="H377" s="91"/>
      <c r="I377" s="91"/>
      <c r="J377" s="91"/>
      <c r="K377" s="91"/>
      <c r="L377" s="91"/>
      <c r="M377" s="91"/>
      <c r="N377" s="91"/>
      <c r="O377" s="91"/>
      <c r="P377" s="91"/>
      <c r="Q377" s="91"/>
      <c r="R377" s="91"/>
      <c r="S377" s="93"/>
    </row>
    <row r="378" spans="1:19" ht="16">
      <c r="A378" s="91"/>
      <c r="B378" s="91"/>
      <c r="C378" s="91"/>
      <c r="D378" s="91"/>
      <c r="E378" s="91"/>
      <c r="F378" s="91"/>
      <c r="G378" s="92"/>
      <c r="H378" s="91"/>
      <c r="I378" s="91"/>
      <c r="J378" s="91"/>
      <c r="K378" s="91"/>
      <c r="L378" s="91"/>
      <c r="M378" s="91"/>
      <c r="N378" s="91"/>
      <c r="O378" s="91"/>
      <c r="P378" s="91"/>
      <c r="Q378" s="91"/>
      <c r="R378" s="91"/>
      <c r="S378" s="93"/>
    </row>
    <row r="379" spans="1:19" ht="16">
      <c r="A379" s="91"/>
      <c r="B379" s="91"/>
      <c r="C379" s="91"/>
      <c r="D379" s="91"/>
      <c r="E379" s="91"/>
      <c r="F379" s="91"/>
      <c r="G379" s="92"/>
      <c r="H379" s="91"/>
      <c r="I379" s="91"/>
      <c r="J379" s="91"/>
      <c r="K379" s="91"/>
      <c r="L379" s="91"/>
      <c r="M379" s="91"/>
      <c r="N379" s="91"/>
      <c r="O379" s="91"/>
      <c r="P379" s="91"/>
      <c r="Q379" s="91"/>
      <c r="R379" s="91"/>
      <c r="S379" s="93"/>
    </row>
    <row r="380" spans="1:19" ht="16">
      <c r="A380" s="91"/>
      <c r="B380" s="91"/>
      <c r="C380" s="91"/>
      <c r="D380" s="91"/>
      <c r="E380" s="91"/>
      <c r="F380" s="91"/>
      <c r="G380" s="92"/>
      <c r="H380" s="91"/>
      <c r="I380" s="91"/>
      <c r="J380" s="91"/>
      <c r="K380" s="91"/>
      <c r="L380" s="91"/>
      <c r="M380" s="91"/>
      <c r="N380" s="91"/>
      <c r="O380" s="91"/>
      <c r="P380" s="91"/>
      <c r="Q380" s="91"/>
      <c r="R380" s="91"/>
      <c r="S380" s="93"/>
    </row>
    <row r="381" spans="1:19" ht="16">
      <c r="A381" s="91"/>
      <c r="B381" s="91"/>
      <c r="C381" s="91"/>
      <c r="D381" s="91"/>
      <c r="E381" s="91"/>
      <c r="F381" s="91"/>
      <c r="G381" s="92"/>
      <c r="H381" s="91"/>
      <c r="I381" s="91"/>
      <c r="J381" s="91"/>
      <c r="K381" s="91"/>
      <c r="L381" s="91"/>
      <c r="M381" s="91"/>
      <c r="N381" s="91"/>
      <c r="O381" s="91"/>
      <c r="P381" s="91"/>
      <c r="Q381" s="91"/>
      <c r="R381" s="91"/>
      <c r="S381" s="93"/>
    </row>
    <row r="382" spans="1:19" ht="16">
      <c r="A382" s="91"/>
      <c r="B382" s="91"/>
      <c r="C382" s="91"/>
      <c r="D382" s="91"/>
      <c r="E382" s="91"/>
      <c r="F382" s="91"/>
      <c r="G382" s="92"/>
      <c r="H382" s="91"/>
      <c r="I382" s="91"/>
      <c r="J382" s="91"/>
      <c r="K382" s="91"/>
      <c r="L382" s="91"/>
      <c r="M382" s="91"/>
      <c r="N382" s="91"/>
      <c r="O382" s="91"/>
      <c r="P382" s="91"/>
      <c r="Q382" s="91"/>
      <c r="R382" s="91"/>
      <c r="S382" s="93"/>
    </row>
    <row r="383" spans="1:19" ht="16">
      <c r="A383" s="91"/>
      <c r="B383" s="91"/>
      <c r="C383" s="91"/>
      <c r="D383" s="91"/>
      <c r="E383" s="91"/>
      <c r="F383" s="91"/>
      <c r="G383" s="92"/>
      <c r="H383" s="91"/>
      <c r="I383" s="91"/>
      <c r="J383" s="91"/>
      <c r="K383" s="91"/>
      <c r="L383" s="91"/>
      <c r="M383" s="91"/>
      <c r="N383" s="91"/>
      <c r="O383" s="91"/>
      <c r="P383" s="91"/>
      <c r="Q383" s="91"/>
      <c r="R383" s="91"/>
      <c r="S383" s="93"/>
    </row>
    <row r="384" spans="1:19" ht="16">
      <c r="A384" s="91"/>
      <c r="B384" s="91"/>
      <c r="C384" s="91"/>
      <c r="D384" s="91"/>
      <c r="E384" s="91"/>
      <c r="F384" s="91"/>
      <c r="G384" s="92"/>
      <c r="H384" s="91"/>
      <c r="I384" s="91"/>
      <c r="J384" s="91"/>
      <c r="K384" s="91"/>
      <c r="L384" s="91"/>
      <c r="M384" s="91"/>
      <c r="N384" s="91"/>
      <c r="O384" s="91"/>
      <c r="P384" s="91"/>
      <c r="Q384" s="91"/>
      <c r="R384" s="91"/>
      <c r="S384" s="93"/>
    </row>
    <row r="385" spans="1:19" ht="16">
      <c r="A385" s="91"/>
      <c r="B385" s="91"/>
      <c r="C385" s="91"/>
      <c r="D385" s="91"/>
      <c r="E385" s="91"/>
      <c r="F385" s="91"/>
      <c r="G385" s="92"/>
      <c r="H385" s="91"/>
      <c r="I385" s="91"/>
      <c r="J385" s="91"/>
      <c r="K385" s="91"/>
      <c r="L385" s="91"/>
      <c r="M385" s="91"/>
      <c r="N385" s="91"/>
      <c r="O385" s="91"/>
      <c r="P385" s="91"/>
      <c r="Q385" s="91"/>
      <c r="R385" s="91"/>
      <c r="S385" s="93"/>
    </row>
    <row r="386" spans="1:19" ht="16">
      <c r="A386" s="91"/>
      <c r="B386" s="91"/>
      <c r="C386" s="91"/>
      <c r="D386" s="91"/>
      <c r="E386" s="91"/>
      <c r="F386" s="91"/>
      <c r="G386" s="92"/>
      <c r="H386" s="91"/>
      <c r="I386" s="91"/>
      <c r="J386" s="91"/>
      <c r="K386" s="91"/>
      <c r="L386" s="91"/>
      <c r="M386" s="91"/>
      <c r="N386" s="91"/>
      <c r="O386" s="91"/>
      <c r="P386" s="91"/>
      <c r="Q386" s="91"/>
      <c r="R386" s="91"/>
      <c r="S386" s="93"/>
    </row>
    <row r="387" spans="1:19" ht="16">
      <c r="A387" s="91"/>
      <c r="B387" s="91"/>
      <c r="C387" s="91"/>
      <c r="D387" s="91"/>
      <c r="E387" s="91"/>
      <c r="F387" s="91"/>
      <c r="G387" s="92"/>
      <c r="H387" s="91"/>
      <c r="I387" s="91"/>
      <c r="J387" s="91"/>
      <c r="K387" s="91"/>
      <c r="L387" s="91"/>
      <c r="M387" s="91"/>
      <c r="N387" s="91"/>
      <c r="O387" s="91"/>
      <c r="P387" s="91"/>
      <c r="Q387" s="91"/>
      <c r="R387" s="91"/>
      <c r="S387" s="93"/>
    </row>
    <row r="388" spans="1:19" ht="16">
      <c r="A388" s="91"/>
      <c r="B388" s="91"/>
      <c r="C388" s="91"/>
      <c r="D388" s="91"/>
      <c r="E388" s="91"/>
      <c r="F388" s="91"/>
      <c r="G388" s="92"/>
      <c r="H388" s="91"/>
      <c r="I388" s="91"/>
      <c r="J388" s="91"/>
      <c r="K388" s="91"/>
      <c r="L388" s="91"/>
      <c r="M388" s="91"/>
      <c r="N388" s="91"/>
      <c r="O388" s="91"/>
      <c r="P388" s="91"/>
      <c r="Q388" s="91"/>
      <c r="R388" s="91"/>
      <c r="S388" s="93"/>
    </row>
    <row r="389" spans="1:19" ht="16">
      <c r="A389" s="91"/>
      <c r="B389" s="91"/>
      <c r="C389" s="91"/>
      <c r="D389" s="91"/>
      <c r="E389" s="91"/>
      <c r="F389" s="91"/>
      <c r="G389" s="92"/>
      <c r="H389" s="91"/>
      <c r="I389" s="91"/>
      <c r="J389" s="91"/>
      <c r="K389" s="91"/>
      <c r="L389" s="91"/>
      <c r="M389" s="91"/>
      <c r="N389" s="91"/>
      <c r="O389" s="91"/>
      <c r="P389" s="91"/>
      <c r="Q389" s="91"/>
      <c r="R389" s="91"/>
      <c r="S389" s="93"/>
    </row>
    <row r="390" spans="1:19" ht="16">
      <c r="A390" s="91"/>
      <c r="B390" s="91"/>
      <c r="C390" s="91"/>
      <c r="D390" s="91"/>
      <c r="E390" s="91"/>
      <c r="F390" s="91"/>
      <c r="G390" s="92"/>
      <c r="H390" s="91"/>
      <c r="I390" s="91"/>
      <c r="J390" s="91"/>
      <c r="K390" s="91"/>
      <c r="L390" s="91"/>
      <c r="M390" s="91"/>
      <c r="N390" s="91"/>
      <c r="O390" s="91"/>
      <c r="P390" s="91"/>
      <c r="Q390" s="91"/>
      <c r="R390" s="91"/>
      <c r="S390" s="93"/>
    </row>
    <row r="391" spans="1:19" ht="16">
      <c r="A391" s="91"/>
      <c r="B391" s="91"/>
      <c r="C391" s="91"/>
      <c r="D391" s="91"/>
      <c r="E391" s="91"/>
      <c r="F391" s="91"/>
      <c r="G391" s="92"/>
      <c r="H391" s="91"/>
      <c r="I391" s="91"/>
      <c r="J391" s="91"/>
      <c r="K391" s="91"/>
      <c r="L391" s="91"/>
      <c r="M391" s="91"/>
      <c r="N391" s="91"/>
      <c r="O391" s="91"/>
      <c r="P391" s="91"/>
      <c r="Q391" s="91"/>
      <c r="R391" s="91"/>
      <c r="S391" s="93"/>
    </row>
    <row r="392" spans="1:19" ht="16">
      <c r="A392" s="91"/>
      <c r="B392" s="91"/>
      <c r="C392" s="91"/>
      <c r="D392" s="91"/>
      <c r="E392" s="91"/>
      <c r="F392" s="91"/>
      <c r="G392" s="92"/>
      <c r="H392" s="91"/>
      <c r="I392" s="91"/>
      <c r="J392" s="91"/>
      <c r="K392" s="91"/>
      <c r="L392" s="91"/>
      <c r="M392" s="91"/>
      <c r="N392" s="91"/>
      <c r="O392" s="91"/>
      <c r="P392" s="91"/>
      <c r="Q392" s="91"/>
      <c r="R392" s="91"/>
      <c r="S392" s="93"/>
    </row>
    <row r="393" spans="1:19" ht="16">
      <c r="A393" s="91"/>
      <c r="B393" s="91"/>
      <c r="C393" s="91"/>
      <c r="D393" s="91"/>
      <c r="E393" s="91"/>
      <c r="F393" s="91"/>
      <c r="G393" s="92"/>
      <c r="H393" s="91"/>
      <c r="I393" s="91"/>
      <c r="J393" s="91"/>
      <c r="K393" s="91"/>
      <c r="L393" s="91"/>
      <c r="M393" s="91"/>
      <c r="N393" s="91"/>
      <c r="O393" s="91"/>
      <c r="P393" s="91"/>
      <c r="Q393" s="91"/>
      <c r="R393" s="91"/>
      <c r="S393" s="93"/>
    </row>
    <row r="394" spans="1:19" ht="16">
      <c r="A394" s="91"/>
      <c r="B394" s="91"/>
      <c r="C394" s="91"/>
      <c r="D394" s="91"/>
      <c r="E394" s="91"/>
      <c r="F394" s="91"/>
      <c r="G394" s="92"/>
      <c r="H394" s="91"/>
      <c r="I394" s="91"/>
      <c r="J394" s="91"/>
      <c r="K394" s="91"/>
      <c r="L394" s="91"/>
      <c r="M394" s="91"/>
      <c r="N394" s="91"/>
      <c r="O394" s="91"/>
      <c r="P394" s="91"/>
      <c r="Q394" s="91"/>
      <c r="R394" s="91"/>
      <c r="S394" s="93"/>
    </row>
    <row r="395" spans="1:19" ht="16">
      <c r="A395" s="91"/>
      <c r="B395" s="91"/>
      <c r="C395" s="91"/>
      <c r="D395" s="91"/>
      <c r="E395" s="91"/>
      <c r="F395" s="91"/>
      <c r="G395" s="92"/>
      <c r="H395" s="91"/>
      <c r="I395" s="91"/>
      <c r="J395" s="91"/>
      <c r="K395" s="91"/>
      <c r="L395" s="91"/>
      <c r="M395" s="91"/>
      <c r="N395" s="91"/>
      <c r="O395" s="91"/>
      <c r="P395" s="91"/>
      <c r="Q395" s="91"/>
      <c r="R395" s="91"/>
      <c r="S395" s="93"/>
    </row>
    <row r="396" spans="1:19" ht="16">
      <c r="A396" s="91"/>
      <c r="B396" s="91"/>
      <c r="C396" s="91"/>
      <c r="D396" s="91"/>
      <c r="E396" s="91"/>
      <c r="F396" s="91"/>
      <c r="G396" s="92"/>
      <c r="H396" s="91"/>
      <c r="I396" s="91"/>
      <c r="J396" s="91"/>
      <c r="K396" s="91"/>
      <c r="L396" s="91"/>
      <c r="M396" s="91"/>
      <c r="N396" s="91"/>
      <c r="O396" s="91"/>
      <c r="P396" s="91"/>
      <c r="Q396" s="91"/>
      <c r="R396" s="91"/>
      <c r="S396" s="93"/>
    </row>
    <row r="397" spans="1:19" ht="16">
      <c r="A397" s="91"/>
      <c r="B397" s="91"/>
      <c r="C397" s="91"/>
      <c r="D397" s="91"/>
      <c r="E397" s="91"/>
      <c r="F397" s="91"/>
      <c r="G397" s="92"/>
      <c r="H397" s="91"/>
      <c r="I397" s="91"/>
      <c r="J397" s="91"/>
      <c r="K397" s="91"/>
      <c r="L397" s="91"/>
      <c r="M397" s="91"/>
      <c r="N397" s="91"/>
      <c r="O397" s="91"/>
      <c r="P397" s="91"/>
      <c r="Q397" s="91"/>
      <c r="R397" s="91"/>
      <c r="S397" s="93"/>
    </row>
    <row r="398" spans="1:19" ht="16">
      <c r="A398" s="91"/>
      <c r="B398" s="91"/>
      <c r="C398" s="91"/>
      <c r="D398" s="91"/>
      <c r="E398" s="91"/>
      <c r="F398" s="91"/>
      <c r="G398" s="92"/>
      <c r="H398" s="91"/>
      <c r="I398" s="91"/>
      <c r="J398" s="91"/>
      <c r="K398" s="91"/>
      <c r="L398" s="91"/>
      <c r="M398" s="91"/>
      <c r="N398" s="91"/>
      <c r="O398" s="91"/>
      <c r="P398" s="91"/>
      <c r="Q398" s="91"/>
      <c r="R398" s="91"/>
      <c r="S398" s="93"/>
    </row>
    <row r="399" spans="1:19" ht="16">
      <c r="A399" s="91"/>
      <c r="B399" s="91"/>
      <c r="C399" s="91"/>
      <c r="D399" s="91"/>
      <c r="E399" s="91"/>
      <c r="F399" s="91"/>
      <c r="G399" s="92"/>
      <c r="H399" s="91"/>
      <c r="I399" s="91"/>
      <c r="J399" s="91"/>
      <c r="K399" s="91"/>
      <c r="L399" s="91"/>
      <c r="M399" s="91"/>
      <c r="N399" s="91"/>
      <c r="O399" s="91"/>
      <c r="P399" s="91"/>
      <c r="Q399" s="91"/>
      <c r="R399" s="91"/>
      <c r="S399" s="93"/>
    </row>
    <row r="400" spans="1:19" ht="16">
      <c r="A400" s="91"/>
      <c r="B400" s="91"/>
      <c r="C400" s="91"/>
      <c r="D400" s="91"/>
      <c r="E400" s="91"/>
      <c r="F400" s="91"/>
      <c r="G400" s="92"/>
      <c r="H400" s="91"/>
      <c r="I400" s="91"/>
      <c r="J400" s="91"/>
      <c r="K400" s="91"/>
      <c r="L400" s="91"/>
      <c r="M400" s="91"/>
      <c r="N400" s="91"/>
      <c r="O400" s="91"/>
      <c r="P400" s="91"/>
      <c r="Q400" s="91"/>
      <c r="R400" s="91"/>
      <c r="S400" s="93"/>
    </row>
    <row r="401" spans="1:19" ht="16">
      <c r="A401" s="91"/>
      <c r="B401" s="91"/>
      <c r="C401" s="91"/>
      <c r="D401" s="91"/>
      <c r="E401" s="91"/>
      <c r="F401" s="91"/>
      <c r="G401" s="92"/>
      <c r="H401" s="91"/>
      <c r="I401" s="91"/>
      <c r="J401" s="91"/>
      <c r="K401" s="91"/>
      <c r="L401" s="91"/>
      <c r="M401" s="91"/>
      <c r="N401" s="91"/>
      <c r="O401" s="91"/>
      <c r="P401" s="91"/>
      <c r="Q401" s="91"/>
      <c r="R401" s="91"/>
      <c r="S401" s="93"/>
    </row>
    <row r="402" spans="1:19" ht="16">
      <c r="A402" s="91"/>
      <c r="B402" s="91"/>
      <c r="C402" s="91"/>
      <c r="D402" s="91"/>
      <c r="E402" s="91"/>
      <c r="F402" s="91"/>
      <c r="G402" s="92"/>
      <c r="H402" s="91"/>
      <c r="I402" s="91"/>
      <c r="J402" s="91"/>
      <c r="K402" s="91"/>
      <c r="L402" s="91"/>
      <c r="M402" s="91"/>
      <c r="N402" s="91"/>
      <c r="O402" s="91"/>
      <c r="P402" s="91"/>
      <c r="Q402" s="91"/>
      <c r="R402" s="91"/>
      <c r="S402" s="93"/>
    </row>
    <row r="403" spans="1:19" ht="16">
      <c r="A403" s="91"/>
      <c r="B403" s="91"/>
      <c r="C403" s="91"/>
      <c r="D403" s="91"/>
      <c r="E403" s="91"/>
      <c r="F403" s="91"/>
      <c r="G403" s="92"/>
      <c r="H403" s="91"/>
      <c r="I403" s="91"/>
      <c r="J403" s="91"/>
      <c r="K403" s="91"/>
      <c r="L403" s="91"/>
      <c r="M403" s="91"/>
      <c r="N403" s="91"/>
      <c r="O403" s="91"/>
      <c r="P403" s="91"/>
      <c r="Q403" s="91"/>
      <c r="R403" s="91"/>
      <c r="S403" s="93"/>
    </row>
    <row r="404" spans="1:19" ht="16">
      <c r="A404" s="91"/>
      <c r="B404" s="91"/>
      <c r="C404" s="91"/>
      <c r="D404" s="91"/>
      <c r="E404" s="91"/>
      <c r="F404" s="91"/>
      <c r="G404" s="92"/>
      <c r="H404" s="91"/>
      <c r="I404" s="91"/>
      <c r="J404" s="91"/>
      <c r="K404" s="91"/>
      <c r="L404" s="91"/>
      <c r="M404" s="91"/>
      <c r="N404" s="91"/>
      <c r="O404" s="91"/>
      <c r="P404" s="91"/>
      <c r="Q404" s="91"/>
      <c r="R404" s="91"/>
      <c r="S404" s="93"/>
    </row>
    <row r="405" spans="1:19" ht="16">
      <c r="A405" s="91"/>
      <c r="B405" s="91"/>
      <c r="C405" s="91"/>
      <c r="D405" s="91"/>
      <c r="E405" s="91"/>
      <c r="F405" s="91"/>
      <c r="G405" s="92"/>
      <c r="H405" s="91"/>
      <c r="I405" s="91"/>
      <c r="J405" s="91"/>
      <c r="K405" s="91"/>
      <c r="L405" s="91"/>
      <c r="M405" s="91"/>
      <c r="N405" s="91"/>
      <c r="O405" s="91"/>
      <c r="P405" s="91"/>
      <c r="Q405" s="91"/>
      <c r="R405" s="91"/>
      <c r="S405" s="93"/>
    </row>
    <row r="406" spans="1:19" ht="16">
      <c r="A406" s="91"/>
      <c r="B406" s="91"/>
      <c r="C406" s="91"/>
      <c r="D406" s="91"/>
      <c r="E406" s="91"/>
      <c r="F406" s="91"/>
      <c r="G406" s="92"/>
      <c r="H406" s="91"/>
      <c r="I406" s="91"/>
      <c r="J406" s="91"/>
      <c r="K406" s="91"/>
      <c r="L406" s="91"/>
      <c r="M406" s="91"/>
      <c r="N406" s="91"/>
      <c r="O406" s="91"/>
      <c r="P406" s="91"/>
      <c r="Q406" s="91"/>
      <c r="R406" s="91"/>
      <c r="S406" s="93"/>
    </row>
    <row r="407" spans="1:19" ht="16">
      <c r="A407" s="91"/>
      <c r="B407" s="91"/>
      <c r="C407" s="91"/>
      <c r="D407" s="91"/>
      <c r="E407" s="91"/>
      <c r="F407" s="91"/>
      <c r="G407" s="92"/>
      <c r="H407" s="91"/>
      <c r="I407" s="91"/>
      <c r="J407" s="91"/>
      <c r="K407" s="91"/>
      <c r="L407" s="91"/>
      <c r="M407" s="91"/>
      <c r="N407" s="91"/>
      <c r="O407" s="91"/>
      <c r="P407" s="91"/>
      <c r="Q407" s="91"/>
      <c r="R407" s="91"/>
      <c r="S407" s="93"/>
    </row>
    <row r="408" spans="1:19" ht="16">
      <c r="A408" s="91"/>
      <c r="B408" s="91"/>
      <c r="C408" s="91"/>
      <c r="D408" s="91"/>
      <c r="E408" s="91"/>
      <c r="F408" s="91"/>
      <c r="G408" s="92"/>
      <c r="H408" s="91"/>
      <c r="I408" s="91"/>
      <c r="J408" s="91"/>
      <c r="K408" s="91"/>
      <c r="L408" s="91"/>
      <c r="M408" s="91"/>
      <c r="N408" s="91"/>
      <c r="O408" s="91"/>
      <c r="P408" s="91"/>
      <c r="Q408" s="91"/>
      <c r="R408" s="91"/>
      <c r="S408" s="93"/>
    </row>
    <row r="409" spans="1:19" ht="16">
      <c r="A409" s="91"/>
      <c r="B409" s="91"/>
      <c r="C409" s="91"/>
      <c r="D409" s="91"/>
      <c r="E409" s="91"/>
      <c r="F409" s="91"/>
      <c r="G409" s="92"/>
      <c r="H409" s="91"/>
      <c r="I409" s="91"/>
      <c r="J409" s="91"/>
      <c r="K409" s="91"/>
      <c r="L409" s="91"/>
      <c r="M409" s="91"/>
      <c r="N409" s="91"/>
      <c r="O409" s="91"/>
      <c r="P409" s="91"/>
      <c r="Q409" s="91"/>
      <c r="R409" s="91"/>
      <c r="S409" s="93"/>
    </row>
    <row r="410" spans="1:19" ht="16">
      <c r="A410" s="91"/>
      <c r="B410" s="91"/>
      <c r="C410" s="91"/>
      <c r="D410" s="91"/>
      <c r="E410" s="91"/>
      <c r="F410" s="91"/>
      <c r="G410" s="92"/>
      <c r="H410" s="91"/>
      <c r="I410" s="91"/>
      <c r="J410" s="91"/>
      <c r="K410" s="91"/>
      <c r="L410" s="91"/>
      <c r="M410" s="91"/>
      <c r="N410" s="91"/>
      <c r="O410" s="91"/>
      <c r="P410" s="91"/>
      <c r="Q410" s="91"/>
      <c r="R410" s="91"/>
      <c r="S410" s="93"/>
    </row>
    <row r="411" spans="1:19" ht="16">
      <c r="A411" s="91"/>
      <c r="B411" s="91"/>
      <c r="C411" s="91"/>
      <c r="D411" s="91"/>
      <c r="E411" s="91"/>
      <c r="F411" s="91"/>
      <c r="G411" s="92"/>
      <c r="H411" s="91"/>
      <c r="I411" s="91"/>
      <c r="J411" s="91"/>
      <c r="K411" s="91"/>
      <c r="L411" s="91"/>
      <c r="M411" s="91"/>
      <c r="N411" s="91"/>
      <c r="O411" s="91"/>
      <c r="P411" s="91"/>
      <c r="Q411" s="91"/>
      <c r="R411" s="91"/>
      <c r="S411" s="93"/>
    </row>
    <row r="412" spans="1:19" ht="16">
      <c r="A412" s="91"/>
      <c r="B412" s="91"/>
      <c r="C412" s="91"/>
      <c r="D412" s="91"/>
      <c r="E412" s="91"/>
      <c r="F412" s="91"/>
      <c r="G412" s="92"/>
      <c r="H412" s="91"/>
      <c r="I412" s="91"/>
      <c r="J412" s="91"/>
      <c r="K412" s="91"/>
      <c r="L412" s="91"/>
      <c r="M412" s="91"/>
      <c r="N412" s="91"/>
      <c r="O412" s="91"/>
      <c r="P412" s="91"/>
      <c r="Q412" s="91"/>
      <c r="R412" s="91"/>
      <c r="S412" s="93"/>
    </row>
    <row r="413" spans="1:19" ht="16">
      <c r="A413" s="91"/>
      <c r="B413" s="91"/>
      <c r="C413" s="91"/>
      <c r="D413" s="91"/>
      <c r="E413" s="91"/>
      <c r="F413" s="91"/>
      <c r="G413" s="92"/>
      <c r="H413" s="91"/>
      <c r="I413" s="91"/>
      <c r="J413" s="91"/>
      <c r="K413" s="91"/>
      <c r="L413" s="91"/>
      <c r="M413" s="91"/>
      <c r="N413" s="91"/>
      <c r="O413" s="91"/>
      <c r="P413" s="91"/>
      <c r="Q413" s="91"/>
      <c r="R413" s="91"/>
      <c r="S413" s="93"/>
    </row>
    <row r="414" spans="1:19" ht="16">
      <c r="A414" s="91"/>
      <c r="B414" s="91"/>
      <c r="C414" s="91"/>
      <c r="D414" s="91"/>
      <c r="E414" s="91"/>
      <c r="F414" s="91"/>
      <c r="G414" s="92"/>
      <c r="H414" s="91"/>
      <c r="I414" s="91"/>
      <c r="J414" s="91"/>
      <c r="K414" s="91"/>
      <c r="L414" s="91"/>
      <c r="M414" s="91"/>
      <c r="N414" s="91"/>
      <c r="O414" s="91"/>
      <c r="P414" s="91"/>
      <c r="Q414" s="91"/>
      <c r="R414" s="91"/>
      <c r="S414" s="93"/>
    </row>
    <row r="415" spans="1:19" ht="16">
      <c r="A415" s="91"/>
      <c r="B415" s="91"/>
      <c r="C415" s="91"/>
      <c r="D415" s="91"/>
      <c r="E415" s="91"/>
      <c r="F415" s="91"/>
      <c r="G415" s="92"/>
      <c r="H415" s="91"/>
      <c r="I415" s="91"/>
      <c r="J415" s="91"/>
      <c r="K415" s="91"/>
      <c r="L415" s="91"/>
      <c r="M415" s="91"/>
      <c r="N415" s="91"/>
      <c r="O415" s="91"/>
      <c r="P415" s="91"/>
      <c r="Q415" s="91"/>
      <c r="R415" s="91"/>
      <c r="S415" s="93"/>
    </row>
    <row r="416" spans="1:19" ht="16">
      <c r="A416" s="91"/>
      <c r="B416" s="91"/>
      <c r="C416" s="91"/>
      <c r="D416" s="91"/>
      <c r="E416" s="91"/>
      <c r="F416" s="91"/>
      <c r="G416" s="92"/>
      <c r="H416" s="91"/>
      <c r="I416" s="91"/>
      <c r="J416" s="91"/>
      <c r="K416" s="91"/>
      <c r="L416" s="91"/>
      <c r="M416" s="91"/>
      <c r="N416" s="91"/>
      <c r="O416" s="91"/>
      <c r="P416" s="91"/>
      <c r="Q416" s="91"/>
      <c r="R416" s="91"/>
      <c r="S416" s="93"/>
    </row>
    <row r="417" spans="1:19" ht="16">
      <c r="A417" s="91"/>
      <c r="B417" s="91"/>
      <c r="C417" s="91"/>
      <c r="D417" s="91"/>
      <c r="E417" s="91"/>
      <c r="F417" s="91"/>
      <c r="G417" s="92"/>
      <c r="H417" s="91"/>
      <c r="I417" s="91"/>
      <c r="J417" s="91"/>
      <c r="K417" s="91"/>
      <c r="L417" s="91"/>
      <c r="M417" s="91"/>
      <c r="N417" s="91"/>
      <c r="O417" s="91"/>
      <c r="P417" s="91"/>
      <c r="Q417" s="91"/>
      <c r="R417" s="91"/>
      <c r="S417" s="93"/>
    </row>
    <row r="418" spans="1:19" ht="16">
      <c r="A418" s="91"/>
      <c r="B418" s="91"/>
      <c r="C418" s="91"/>
      <c r="D418" s="91"/>
      <c r="E418" s="91"/>
      <c r="F418" s="91"/>
      <c r="G418" s="92"/>
      <c r="H418" s="91"/>
      <c r="I418" s="91"/>
      <c r="J418" s="91"/>
      <c r="K418" s="91"/>
      <c r="L418" s="91"/>
      <c r="M418" s="91"/>
      <c r="N418" s="91"/>
      <c r="O418" s="91"/>
      <c r="P418" s="91"/>
      <c r="Q418" s="91"/>
      <c r="R418" s="91"/>
      <c r="S418" s="93"/>
    </row>
    <row r="419" spans="1:19" ht="16">
      <c r="A419" s="91"/>
      <c r="B419" s="91"/>
      <c r="C419" s="91"/>
      <c r="D419" s="91"/>
      <c r="E419" s="91"/>
      <c r="F419" s="91"/>
      <c r="G419" s="92"/>
      <c r="H419" s="91"/>
      <c r="I419" s="91"/>
      <c r="J419" s="91"/>
      <c r="K419" s="91"/>
      <c r="L419" s="91"/>
      <c r="M419" s="91"/>
      <c r="N419" s="91"/>
      <c r="O419" s="91"/>
      <c r="P419" s="91"/>
      <c r="Q419" s="91"/>
      <c r="R419" s="91"/>
      <c r="S419" s="93"/>
    </row>
    <row r="420" spans="1:19" ht="16">
      <c r="A420" s="91"/>
      <c r="B420" s="91"/>
      <c r="C420" s="91"/>
      <c r="D420" s="91"/>
      <c r="E420" s="91"/>
      <c r="F420" s="91"/>
      <c r="G420" s="92"/>
      <c r="H420" s="91"/>
      <c r="I420" s="91"/>
      <c r="J420" s="91"/>
      <c r="K420" s="91"/>
      <c r="L420" s="91"/>
      <c r="M420" s="91"/>
      <c r="N420" s="91"/>
      <c r="O420" s="91"/>
      <c r="P420" s="91"/>
      <c r="Q420" s="91"/>
      <c r="R420" s="91"/>
      <c r="S420" s="93"/>
    </row>
    <row r="421" spans="1:19" ht="16">
      <c r="A421" s="91"/>
      <c r="B421" s="91"/>
      <c r="C421" s="91"/>
      <c r="D421" s="91"/>
      <c r="E421" s="91"/>
      <c r="F421" s="91"/>
      <c r="G421" s="92"/>
      <c r="H421" s="91"/>
      <c r="I421" s="91"/>
      <c r="J421" s="91"/>
      <c r="K421" s="91"/>
      <c r="L421" s="91"/>
      <c r="M421" s="91"/>
      <c r="N421" s="91"/>
      <c r="O421" s="91"/>
      <c r="P421" s="91"/>
      <c r="Q421" s="91"/>
      <c r="R421" s="91"/>
      <c r="S421" s="93"/>
    </row>
    <row r="422" spans="1:19" ht="16">
      <c r="A422" s="91"/>
      <c r="B422" s="91"/>
      <c r="C422" s="91"/>
      <c r="D422" s="91"/>
      <c r="E422" s="91"/>
      <c r="F422" s="91"/>
      <c r="G422" s="92"/>
      <c r="H422" s="91"/>
      <c r="I422" s="91"/>
      <c r="J422" s="91"/>
      <c r="K422" s="91"/>
      <c r="L422" s="91"/>
      <c r="M422" s="91"/>
      <c r="N422" s="91"/>
      <c r="O422" s="91"/>
      <c r="P422" s="91"/>
      <c r="Q422" s="91"/>
      <c r="R422" s="91"/>
      <c r="S422" s="93"/>
    </row>
    <row r="423" spans="1:19" ht="16">
      <c r="A423" s="91"/>
      <c r="B423" s="91"/>
      <c r="C423" s="91"/>
      <c r="D423" s="91"/>
      <c r="E423" s="91"/>
      <c r="F423" s="91"/>
      <c r="G423" s="92"/>
      <c r="H423" s="91"/>
      <c r="I423" s="91"/>
      <c r="J423" s="91"/>
      <c r="K423" s="91"/>
      <c r="L423" s="91"/>
      <c r="M423" s="91"/>
      <c r="N423" s="91"/>
      <c r="O423" s="91"/>
      <c r="P423" s="91"/>
      <c r="Q423" s="91"/>
      <c r="R423" s="91"/>
      <c r="S423" s="93"/>
    </row>
    <row r="424" spans="1:19" ht="16">
      <c r="A424" s="91"/>
      <c r="B424" s="91"/>
      <c r="C424" s="91"/>
      <c r="D424" s="91"/>
      <c r="E424" s="91"/>
      <c r="F424" s="91"/>
      <c r="G424" s="92"/>
      <c r="H424" s="91"/>
      <c r="I424" s="91"/>
      <c r="J424" s="91"/>
      <c r="K424" s="91"/>
      <c r="L424" s="91"/>
      <c r="M424" s="91"/>
      <c r="N424" s="91"/>
      <c r="O424" s="91"/>
      <c r="P424" s="91"/>
      <c r="Q424" s="91"/>
      <c r="R424" s="91"/>
      <c r="S424" s="93"/>
    </row>
    <row r="425" spans="1:19" ht="16">
      <c r="A425" s="91"/>
      <c r="B425" s="91"/>
      <c r="C425" s="91"/>
      <c r="D425" s="91"/>
      <c r="E425" s="91"/>
      <c r="F425" s="91"/>
      <c r="G425" s="92"/>
      <c r="H425" s="91"/>
      <c r="I425" s="91"/>
      <c r="J425" s="91"/>
      <c r="K425" s="91"/>
      <c r="L425" s="91"/>
      <c r="M425" s="91"/>
      <c r="N425" s="91"/>
      <c r="O425" s="91"/>
      <c r="P425" s="91"/>
      <c r="Q425" s="91"/>
      <c r="R425" s="91"/>
      <c r="S425" s="93"/>
    </row>
    <row r="426" spans="1:19" ht="16">
      <c r="A426" s="91"/>
      <c r="B426" s="91"/>
      <c r="C426" s="91"/>
      <c r="D426" s="91"/>
      <c r="E426" s="91"/>
      <c r="F426" s="91"/>
      <c r="G426" s="92"/>
      <c r="H426" s="91"/>
      <c r="I426" s="91"/>
      <c r="J426" s="91"/>
      <c r="K426" s="91"/>
      <c r="L426" s="91"/>
      <c r="M426" s="91"/>
      <c r="N426" s="91"/>
      <c r="O426" s="91"/>
      <c r="P426" s="91"/>
      <c r="Q426" s="91"/>
      <c r="R426" s="91"/>
      <c r="S426" s="93"/>
    </row>
    <row r="427" spans="1:19" ht="16">
      <c r="A427" s="91"/>
      <c r="B427" s="91"/>
      <c r="C427" s="91"/>
      <c r="D427" s="91"/>
      <c r="E427" s="91"/>
      <c r="F427" s="91"/>
      <c r="G427" s="92"/>
      <c r="H427" s="91"/>
      <c r="I427" s="91"/>
      <c r="J427" s="91"/>
      <c r="K427" s="91"/>
      <c r="L427" s="91"/>
      <c r="M427" s="91"/>
      <c r="N427" s="91"/>
      <c r="O427" s="91"/>
      <c r="P427" s="91"/>
      <c r="Q427" s="91"/>
      <c r="R427" s="91"/>
      <c r="S427" s="93"/>
    </row>
    <row r="428" spans="1:19" ht="16">
      <c r="A428" s="91"/>
      <c r="B428" s="91"/>
      <c r="C428" s="91"/>
      <c r="D428" s="91"/>
      <c r="E428" s="91"/>
      <c r="F428" s="91"/>
      <c r="G428" s="92"/>
      <c r="H428" s="91"/>
      <c r="I428" s="91"/>
      <c r="J428" s="91"/>
      <c r="K428" s="91"/>
      <c r="L428" s="91"/>
      <c r="M428" s="91"/>
      <c r="N428" s="91"/>
      <c r="O428" s="91"/>
      <c r="P428" s="91"/>
      <c r="Q428" s="91"/>
      <c r="R428" s="91"/>
      <c r="S428" s="93"/>
    </row>
    <row r="429" spans="1:19" ht="16">
      <c r="A429" s="91"/>
      <c r="B429" s="91"/>
      <c r="C429" s="91"/>
      <c r="D429" s="91"/>
      <c r="E429" s="91"/>
      <c r="F429" s="91"/>
      <c r="G429" s="92"/>
      <c r="H429" s="91"/>
      <c r="I429" s="91"/>
      <c r="J429" s="91"/>
      <c r="K429" s="91"/>
      <c r="L429" s="91"/>
      <c r="M429" s="91"/>
      <c r="N429" s="91"/>
      <c r="O429" s="91"/>
      <c r="P429" s="91"/>
      <c r="Q429" s="91"/>
      <c r="R429" s="91"/>
      <c r="S429" s="93"/>
    </row>
    <row r="430" spans="1:19" ht="16">
      <c r="A430" s="91"/>
      <c r="B430" s="91"/>
      <c r="C430" s="91"/>
      <c r="D430" s="91"/>
      <c r="E430" s="91"/>
      <c r="F430" s="91"/>
      <c r="G430" s="92"/>
      <c r="H430" s="91"/>
      <c r="I430" s="91"/>
      <c r="J430" s="91"/>
      <c r="K430" s="91"/>
      <c r="L430" s="91"/>
      <c r="M430" s="91"/>
      <c r="N430" s="91"/>
      <c r="O430" s="91"/>
      <c r="P430" s="91"/>
      <c r="Q430" s="91"/>
      <c r="R430" s="91"/>
      <c r="S430" s="93"/>
    </row>
    <row r="431" spans="1:19" ht="16">
      <c r="A431" s="91"/>
      <c r="B431" s="91"/>
      <c r="C431" s="91"/>
      <c r="D431" s="91"/>
      <c r="E431" s="91"/>
      <c r="F431" s="91"/>
      <c r="G431" s="92"/>
      <c r="H431" s="91"/>
      <c r="I431" s="91"/>
      <c r="J431" s="91"/>
      <c r="K431" s="91"/>
      <c r="L431" s="91"/>
      <c r="M431" s="91"/>
      <c r="N431" s="91"/>
      <c r="O431" s="91"/>
      <c r="P431" s="91"/>
      <c r="Q431" s="91"/>
      <c r="R431" s="91"/>
      <c r="S431" s="93"/>
    </row>
    <row r="432" spans="1:19" ht="16">
      <c r="A432" s="91"/>
      <c r="B432" s="91"/>
      <c r="C432" s="91"/>
      <c r="D432" s="91"/>
      <c r="E432" s="91"/>
      <c r="F432" s="91"/>
      <c r="G432" s="92"/>
      <c r="H432" s="91"/>
      <c r="I432" s="91"/>
      <c r="J432" s="91"/>
      <c r="K432" s="91"/>
      <c r="L432" s="91"/>
      <c r="M432" s="91"/>
      <c r="N432" s="91"/>
      <c r="O432" s="91"/>
      <c r="P432" s="91"/>
      <c r="Q432" s="91"/>
      <c r="R432" s="91"/>
      <c r="S432" s="93"/>
    </row>
    <row r="433" spans="1:19" ht="16">
      <c r="A433" s="91"/>
      <c r="B433" s="91"/>
      <c r="C433" s="91"/>
      <c r="D433" s="91"/>
      <c r="E433" s="91"/>
      <c r="F433" s="91"/>
      <c r="G433" s="92"/>
      <c r="H433" s="91"/>
      <c r="I433" s="91"/>
      <c r="J433" s="91"/>
      <c r="K433" s="91"/>
      <c r="L433" s="91"/>
      <c r="M433" s="91"/>
      <c r="N433" s="91"/>
      <c r="O433" s="91"/>
      <c r="P433" s="91"/>
      <c r="Q433" s="91"/>
      <c r="R433" s="91"/>
      <c r="S433" s="93"/>
    </row>
    <row r="434" spans="1:19" ht="16">
      <c r="A434" s="91"/>
      <c r="B434" s="91"/>
      <c r="C434" s="91"/>
      <c r="D434" s="91"/>
      <c r="E434" s="91"/>
      <c r="F434" s="91"/>
      <c r="G434" s="92"/>
      <c r="H434" s="91"/>
      <c r="I434" s="91"/>
      <c r="J434" s="91"/>
      <c r="K434" s="91"/>
      <c r="L434" s="91"/>
      <c r="M434" s="91"/>
      <c r="N434" s="91"/>
      <c r="O434" s="91"/>
      <c r="P434" s="91"/>
      <c r="Q434" s="91"/>
      <c r="R434" s="91"/>
      <c r="S434" s="93"/>
    </row>
    <row r="435" spans="1:19" ht="16">
      <c r="A435" s="91"/>
      <c r="B435" s="91"/>
      <c r="C435" s="91"/>
      <c r="D435" s="91"/>
      <c r="E435" s="91"/>
      <c r="F435" s="91"/>
      <c r="G435" s="92"/>
      <c r="H435" s="91"/>
      <c r="I435" s="91"/>
      <c r="J435" s="91"/>
      <c r="K435" s="91"/>
      <c r="L435" s="91"/>
      <c r="M435" s="91"/>
      <c r="N435" s="91"/>
      <c r="O435" s="91"/>
      <c r="P435" s="91"/>
      <c r="Q435" s="91"/>
      <c r="R435" s="91"/>
      <c r="S435" s="93"/>
    </row>
    <row r="436" spans="1:19" ht="16">
      <c r="A436" s="91"/>
      <c r="B436" s="91"/>
      <c r="C436" s="91"/>
      <c r="D436" s="91"/>
      <c r="E436" s="91"/>
      <c r="F436" s="91"/>
      <c r="G436" s="92"/>
      <c r="H436" s="91"/>
      <c r="I436" s="91"/>
      <c r="J436" s="91"/>
      <c r="K436" s="91"/>
      <c r="L436" s="91"/>
      <c r="M436" s="91"/>
      <c r="N436" s="91"/>
      <c r="O436" s="91"/>
      <c r="P436" s="91"/>
      <c r="Q436" s="91"/>
      <c r="R436" s="91"/>
      <c r="S436" s="93"/>
    </row>
    <row r="437" spans="1:19" ht="16">
      <c r="A437" s="91"/>
      <c r="B437" s="91"/>
      <c r="C437" s="91"/>
      <c r="D437" s="91"/>
      <c r="E437" s="91"/>
      <c r="F437" s="91"/>
      <c r="G437" s="92"/>
      <c r="H437" s="91"/>
      <c r="I437" s="91"/>
      <c r="J437" s="91"/>
      <c r="K437" s="91"/>
      <c r="L437" s="91"/>
      <c r="M437" s="91"/>
      <c r="N437" s="91"/>
      <c r="O437" s="91"/>
      <c r="P437" s="91"/>
      <c r="Q437" s="91"/>
      <c r="R437" s="91"/>
      <c r="S437" s="93"/>
    </row>
    <row r="438" spans="1:19" ht="16">
      <c r="A438" s="91"/>
      <c r="B438" s="91"/>
      <c r="C438" s="91"/>
      <c r="D438" s="91"/>
      <c r="E438" s="91"/>
      <c r="F438" s="91"/>
      <c r="G438" s="92"/>
      <c r="H438" s="91"/>
      <c r="I438" s="91"/>
      <c r="J438" s="91"/>
      <c r="K438" s="91"/>
      <c r="L438" s="91"/>
      <c r="M438" s="91"/>
      <c r="N438" s="91"/>
      <c r="O438" s="91"/>
      <c r="P438" s="91"/>
      <c r="Q438" s="91"/>
      <c r="R438" s="91"/>
      <c r="S438" s="93"/>
    </row>
    <row r="439" spans="1:19" ht="16">
      <c r="A439" s="91"/>
      <c r="B439" s="91"/>
      <c r="C439" s="91"/>
      <c r="D439" s="91"/>
      <c r="E439" s="91"/>
      <c r="F439" s="91"/>
      <c r="G439" s="92"/>
      <c r="H439" s="91"/>
      <c r="I439" s="91"/>
      <c r="J439" s="91"/>
      <c r="K439" s="91"/>
      <c r="L439" s="91"/>
      <c r="M439" s="91"/>
      <c r="N439" s="91"/>
      <c r="O439" s="91"/>
      <c r="P439" s="91"/>
      <c r="Q439" s="91"/>
      <c r="R439" s="91"/>
      <c r="S439" s="93"/>
    </row>
    <row r="440" spans="1:19" ht="16">
      <c r="A440" s="91"/>
      <c r="B440" s="91"/>
      <c r="C440" s="91"/>
      <c r="D440" s="91"/>
      <c r="E440" s="91"/>
      <c r="F440" s="91"/>
      <c r="G440" s="92"/>
      <c r="H440" s="91"/>
      <c r="I440" s="91"/>
      <c r="J440" s="91"/>
      <c r="K440" s="91"/>
      <c r="L440" s="91"/>
      <c r="M440" s="91"/>
      <c r="N440" s="91"/>
      <c r="O440" s="91"/>
      <c r="P440" s="91"/>
      <c r="Q440" s="91"/>
      <c r="R440" s="91"/>
      <c r="S440" s="93"/>
    </row>
    <row r="441" spans="1:19" ht="16">
      <c r="A441" s="91"/>
      <c r="B441" s="91"/>
      <c r="C441" s="91"/>
      <c r="D441" s="91"/>
      <c r="E441" s="91"/>
      <c r="F441" s="91"/>
      <c r="G441" s="92"/>
      <c r="H441" s="91"/>
      <c r="I441" s="91"/>
      <c r="J441" s="91"/>
      <c r="K441" s="91"/>
      <c r="L441" s="91"/>
      <c r="M441" s="91"/>
      <c r="N441" s="91"/>
      <c r="O441" s="91"/>
      <c r="P441" s="91"/>
      <c r="Q441" s="91"/>
      <c r="R441" s="91"/>
      <c r="S441" s="93"/>
    </row>
    <row r="442" spans="1:19" ht="16">
      <c r="A442" s="91"/>
      <c r="B442" s="91"/>
      <c r="C442" s="91"/>
      <c r="D442" s="91"/>
      <c r="E442" s="91"/>
      <c r="F442" s="91"/>
      <c r="G442" s="92"/>
      <c r="H442" s="91"/>
      <c r="I442" s="91"/>
      <c r="J442" s="91"/>
      <c r="K442" s="91"/>
      <c r="L442" s="91"/>
      <c r="M442" s="91"/>
      <c r="N442" s="91"/>
      <c r="O442" s="91"/>
      <c r="P442" s="91"/>
      <c r="Q442" s="91"/>
      <c r="R442" s="91"/>
      <c r="S442" s="93"/>
    </row>
    <row r="443" spans="1:19" ht="16">
      <c r="A443" s="91"/>
      <c r="B443" s="91"/>
      <c r="C443" s="91"/>
      <c r="D443" s="91"/>
      <c r="E443" s="91"/>
      <c r="F443" s="91"/>
      <c r="G443" s="92"/>
      <c r="H443" s="91"/>
      <c r="I443" s="91"/>
      <c r="J443" s="91"/>
      <c r="K443" s="91"/>
      <c r="L443" s="91"/>
      <c r="M443" s="91"/>
      <c r="N443" s="91"/>
      <c r="O443" s="91"/>
      <c r="P443" s="91"/>
      <c r="Q443" s="91"/>
      <c r="R443" s="91"/>
      <c r="S443" s="93"/>
    </row>
    <row r="444" spans="1:19" ht="16">
      <c r="A444" s="91"/>
      <c r="B444" s="91"/>
      <c r="C444" s="91"/>
      <c r="D444" s="91"/>
      <c r="E444" s="91"/>
      <c r="F444" s="91"/>
      <c r="G444" s="92"/>
      <c r="H444" s="91"/>
      <c r="I444" s="91"/>
      <c r="J444" s="91"/>
      <c r="K444" s="91"/>
      <c r="L444" s="91"/>
      <c r="M444" s="91"/>
      <c r="N444" s="91"/>
      <c r="O444" s="91"/>
      <c r="P444" s="91"/>
      <c r="Q444" s="91"/>
      <c r="R444" s="91"/>
      <c r="S444" s="93"/>
    </row>
    <row r="445" spans="1:19" ht="16">
      <c r="A445" s="91"/>
      <c r="B445" s="91"/>
      <c r="C445" s="91"/>
      <c r="D445" s="91"/>
      <c r="E445" s="91"/>
      <c r="F445" s="91"/>
      <c r="G445" s="92"/>
      <c r="H445" s="91"/>
      <c r="I445" s="91"/>
      <c r="J445" s="91"/>
      <c r="K445" s="91"/>
      <c r="L445" s="91"/>
      <c r="M445" s="91"/>
      <c r="N445" s="91"/>
      <c r="O445" s="91"/>
      <c r="P445" s="91"/>
      <c r="Q445" s="91"/>
      <c r="R445" s="91"/>
      <c r="S445" s="93"/>
    </row>
    <row r="446" spans="1:19" ht="16">
      <c r="A446" s="91"/>
      <c r="B446" s="91"/>
      <c r="C446" s="91"/>
      <c r="D446" s="91"/>
      <c r="E446" s="91"/>
      <c r="F446" s="91"/>
      <c r="G446" s="92"/>
      <c r="H446" s="91"/>
      <c r="I446" s="91"/>
      <c r="J446" s="91"/>
      <c r="K446" s="91"/>
      <c r="L446" s="91"/>
      <c r="M446" s="91"/>
      <c r="N446" s="91"/>
      <c r="O446" s="91"/>
      <c r="P446" s="91"/>
      <c r="Q446" s="91"/>
      <c r="R446" s="91"/>
      <c r="S446" s="93"/>
    </row>
    <row r="447" spans="1:19" ht="16">
      <c r="A447" s="91"/>
      <c r="B447" s="91"/>
      <c r="C447" s="91"/>
      <c r="D447" s="91"/>
      <c r="E447" s="91"/>
      <c r="F447" s="91"/>
      <c r="G447" s="92"/>
      <c r="H447" s="91"/>
      <c r="I447" s="91"/>
      <c r="J447" s="91"/>
      <c r="K447" s="91"/>
      <c r="L447" s="91"/>
      <c r="M447" s="91"/>
      <c r="N447" s="91"/>
      <c r="O447" s="91"/>
      <c r="P447" s="91"/>
      <c r="Q447" s="91"/>
      <c r="R447" s="91"/>
      <c r="S447" s="93"/>
    </row>
    <row r="448" spans="1:19" ht="16">
      <c r="A448" s="91"/>
      <c r="B448" s="91"/>
      <c r="C448" s="91"/>
      <c r="D448" s="91"/>
      <c r="E448" s="91"/>
      <c r="F448" s="91"/>
      <c r="G448" s="92"/>
      <c r="H448" s="91"/>
      <c r="I448" s="91"/>
      <c r="J448" s="91"/>
      <c r="K448" s="91"/>
      <c r="L448" s="91"/>
      <c r="M448" s="91"/>
      <c r="N448" s="91"/>
      <c r="O448" s="91"/>
      <c r="P448" s="91"/>
      <c r="Q448" s="91"/>
      <c r="R448" s="91"/>
      <c r="S448" s="93"/>
    </row>
    <row r="449" spans="1:19" ht="16">
      <c r="A449" s="91"/>
      <c r="B449" s="91"/>
      <c r="C449" s="91"/>
      <c r="D449" s="91"/>
      <c r="E449" s="91"/>
      <c r="F449" s="91"/>
      <c r="G449" s="92"/>
      <c r="H449" s="91"/>
      <c r="I449" s="91"/>
      <c r="J449" s="91"/>
      <c r="K449" s="91"/>
      <c r="L449" s="91"/>
      <c r="M449" s="91"/>
      <c r="N449" s="91"/>
      <c r="O449" s="91"/>
      <c r="P449" s="91"/>
      <c r="Q449" s="91"/>
      <c r="R449" s="91"/>
      <c r="S449" s="93"/>
    </row>
    <row r="450" spans="1:19" ht="16">
      <c r="A450" s="91"/>
      <c r="B450" s="91"/>
      <c r="C450" s="91"/>
      <c r="D450" s="91"/>
      <c r="E450" s="91"/>
      <c r="F450" s="91"/>
      <c r="G450" s="92"/>
      <c r="H450" s="91"/>
      <c r="I450" s="91"/>
      <c r="J450" s="91"/>
      <c r="K450" s="91"/>
      <c r="L450" s="91"/>
      <c r="M450" s="91"/>
      <c r="N450" s="91"/>
      <c r="O450" s="91"/>
      <c r="P450" s="91"/>
      <c r="Q450" s="91"/>
      <c r="R450" s="91"/>
      <c r="S450" s="93"/>
    </row>
    <row r="451" spans="1:19" ht="16">
      <c r="A451" s="91"/>
      <c r="B451" s="91"/>
      <c r="C451" s="91"/>
      <c r="D451" s="91"/>
      <c r="E451" s="91"/>
      <c r="F451" s="91"/>
      <c r="G451" s="92"/>
      <c r="H451" s="91"/>
      <c r="I451" s="91"/>
      <c r="J451" s="91"/>
      <c r="K451" s="91"/>
      <c r="L451" s="91"/>
      <c r="M451" s="91"/>
      <c r="N451" s="91"/>
      <c r="O451" s="91"/>
      <c r="P451" s="91"/>
      <c r="Q451" s="91"/>
      <c r="R451" s="91"/>
      <c r="S451" s="93"/>
    </row>
    <row r="452" spans="1:19" ht="16">
      <c r="A452" s="91"/>
      <c r="B452" s="91"/>
      <c r="C452" s="91"/>
      <c r="D452" s="91"/>
      <c r="E452" s="91"/>
      <c r="F452" s="91"/>
      <c r="G452" s="92"/>
      <c r="H452" s="91"/>
      <c r="I452" s="91"/>
      <c r="J452" s="91"/>
      <c r="K452" s="91"/>
      <c r="L452" s="91"/>
      <c r="M452" s="91"/>
      <c r="N452" s="91"/>
      <c r="O452" s="91"/>
      <c r="P452" s="91"/>
      <c r="Q452" s="91"/>
      <c r="R452" s="91"/>
      <c r="S452" s="93"/>
    </row>
    <row r="453" spans="1:19" ht="16">
      <c r="A453" s="91"/>
      <c r="B453" s="91"/>
      <c r="C453" s="91"/>
      <c r="D453" s="91"/>
      <c r="E453" s="91"/>
      <c r="F453" s="91"/>
      <c r="G453" s="92"/>
      <c r="H453" s="91"/>
      <c r="I453" s="91"/>
      <c r="J453" s="91"/>
      <c r="K453" s="91"/>
      <c r="L453" s="91"/>
      <c r="M453" s="91"/>
      <c r="N453" s="91"/>
      <c r="O453" s="91"/>
      <c r="P453" s="91"/>
      <c r="Q453" s="91"/>
      <c r="R453" s="91"/>
      <c r="S453" s="93"/>
    </row>
    <row r="454" spans="1:19" ht="16">
      <c r="A454" s="91"/>
      <c r="B454" s="91"/>
      <c r="C454" s="91"/>
      <c r="D454" s="91"/>
      <c r="E454" s="91"/>
      <c r="F454" s="91"/>
      <c r="G454" s="92"/>
      <c r="H454" s="91"/>
      <c r="I454" s="91"/>
      <c r="J454" s="91"/>
      <c r="K454" s="91"/>
      <c r="L454" s="91"/>
      <c r="M454" s="91"/>
      <c r="N454" s="91"/>
      <c r="O454" s="91"/>
      <c r="P454" s="91"/>
      <c r="Q454" s="91"/>
      <c r="R454" s="91"/>
      <c r="S454" s="93"/>
    </row>
    <row r="455" spans="1:19" ht="16">
      <c r="A455" s="91"/>
      <c r="B455" s="91"/>
      <c r="C455" s="91"/>
      <c r="D455" s="91"/>
      <c r="E455" s="91"/>
      <c r="F455" s="91"/>
      <c r="G455" s="92"/>
      <c r="H455" s="91"/>
      <c r="I455" s="91"/>
      <c r="J455" s="91"/>
      <c r="K455" s="91"/>
      <c r="L455" s="91"/>
      <c r="M455" s="91"/>
      <c r="N455" s="91"/>
      <c r="O455" s="91"/>
      <c r="P455" s="91"/>
      <c r="Q455" s="91"/>
      <c r="R455" s="91"/>
      <c r="S455" s="93"/>
    </row>
    <row r="456" spans="1:19" ht="16">
      <c r="A456" s="91"/>
      <c r="B456" s="91"/>
      <c r="C456" s="91"/>
      <c r="D456" s="91"/>
      <c r="E456" s="91"/>
      <c r="F456" s="91"/>
      <c r="G456" s="92"/>
      <c r="H456" s="91"/>
      <c r="I456" s="91"/>
      <c r="J456" s="91"/>
      <c r="K456" s="91"/>
      <c r="L456" s="91"/>
      <c r="M456" s="91"/>
      <c r="N456" s="91"/>
      <c r="O456" s="91"/>
      <c r="P456" s="91"/>
      <c r="Q456" s="91"/>
      <c r="R456" s="91"/>
      <c r="S456" s="93"/>
    </row>
    <row r="457" spans="1:19" ht="16">
      <c r="A457" s="91"/>
      <c r="B457" s="91"/>
      <c r="C457" s="91"/>
      <c r="D457" s="91"/>
      <c r="E457" s="91"/>
      <c r="F457" s="91"/>
      <c r="G457" s="92"/>
      <c r="H457" s="91"/>
      <c r="I457" s="91"/>
      <c r="J457" s="91"/>
      <c r="K457" s="91"/>
      <c r="L457" s="91"/>
      <c r="M457" s="91"/>
      <c r="N457" s="91"/>
      <c r="O457" s="91"/>
      <c r="P457" s="91"/>
      <c r="Q457" s="91"/>
      <c r="R457" s="91"/>
      <c r="S457" s="93"/>
    </row>
    <row r="458" spans="1:19" ht="16">
      <c r="A458" s="91"/>
      <c r="B458" s="91"/>
      <c r="C458" s="91"/>
      <c r="D458" s="91"/>
      <c r="E458" s="91"/>
      <c r="F458" s="91"/>
      <c r="G458" s="92"/>
      <c r="H458" s="91"/>
      <c r="I458" s="91"/>
      <c r="J458" s="91"/>
      <c r="K458" s="91"/>
      <c r="L458" s="91"/>
      <c r="M458" s="91"/>
      <c r="N458" s="91"/>
      <c r="O458" s="91"/>
      <c r="P458" s="91"/>
      <c r="Q458" s="91"/>
      <c r="R458" s="91"/>
      <c r="S458" s="93"/>
    </row>
    <row r="459" spans="1:19" ht="16">
      <c r="A459" s="91"/>
      <c r="B459" s="91"/>
      <c r="C459" s="91"/>
      <c r="D459" s="91"/>
      <c r="E459" s="91"/>
      <c r="F459" s="91"/>
      <c r="G459" s="92"/>
      <c r="H459" s="91"/>
      <c r="I459" s="91"/>
      <c r="J459" s="91"/>
      <c r="K459" s="91"/>
      <c r="L459" s="91"/>
      <c r="M459" s="91"/>
      <c r="N459" s="91"/>
      <c r="O459" s="91"/>
      <c r="P459" s="91"/>
      <c r="Q459" s="91"/>
      <c r="R459" s="91"/>
      <c r="S459" s="93"/>
    </row>
    <row r="460" spans="1:19" ht="16">
      <c r="A460" s="91"/>
      <c r="B460" s="91"/>
      <c r="C460" s="91"/>
      <c r="D460" s="91"/>
      <c r="E460" s="91"/>
      <c r="F460" s="91"/>
      <c r="G460" s="92"/>
      <c r="H460" s="91"/>
      <c r="I460" s="91"/>
      <c r="J460" s="91"/>
      <c r="K460" s="91"/>
      <c r="L460" s="91"/>
      <c r="M460" s="91"/>
      <c r="N460" s="91"/>
      <c r="O460" s="91"/>
      <c r="P460" s="91"/>
      <c r="Q460" s="91"/>
      <c r="R460" s="91"/>
      <c r="S460" s="93"/>
    </row>
    <row r="461" spans="1:19" ht="16">
      <c r="A461" s="91"/>
      <c r="B461" s="91"/>
      <c r="C461" s="91"/>
      <c r="D461" s="91"/>
      <c r="E461" s="91"/>
      <c r="F461" s="91"/>
      <c r="G461" s="92"/>
      <c r="H461" s="91"/>
      <c r="I461" s="91"/>
      <c r="J461" s="91"/>
      <c r="K461" s="91"/>
      <c r="L461" s="91"/>
      <c r="M461" s="91"/>
      <c r="N461" s="91"/>
      <c r="O461" s="91"/>
      <c r="P461" s="91"/>
      <c r="Q461" s="91"/>
      <c r="R461" s="91"/>
      <c r="S461" s="93"/>
    </row>
    <row r="462" spans="1:19" ht="16">
      <c r="A462" s="91"/>
      <c r="B462" s="91"/>
      <c r="C462" s="91"/>
      <c r="D462" s="91"/>
      <c r="E462" s="91"/>
      <c r="F462" s="91"/>
      <c r="G462" s="92"/>
      <c r="H462" s="91"/>
      <c r="I462" s="91"/>
      <c r="J462" s="91"/>
      <c r="K462" s="91"/>
      <c r="L462" s="91"/>
      <c r="M462" s="91"/>
      <c r="N462" s="91"/>
      <c r="O462" s="91"/>
      <c r="P462" s="91"/>
      <c r="Q462" s="91"/>
      <c r="R462" s="91"/>
      <c r="S462" s="93"/>
    </row>
    <row r="463" spans="1:19" ht="16">
      <c r="A463" s="91"/>
      <c r="B463" s="91"/>
      <c r="C463" s="91"/>
      <c r="D463" s="91"/>
      <c r="E463" s="91"/>
      <c r="F463" s="91"/>
      <c r="G463" s="92"/>
      <c r="H463" s="91"/>
      <c r="I463" s="91"/>
      <c r="J463" s="91"/>
      <c r="K463" s="91"/>
      <c r="L463" s="91"/>
      <c r="M463" s="91"/>
      <c r="N463" s="91"/>
      <c r="O463" s="91"/>
      <c r="P463" s="91"/>
      <c r="Q463" s="91"/>
      <c r="R463" s="91"/>
      <c r="S463" s="93"/>
    </row>
    <row r="464" spans="1:19" ht="16">
      <c r="A464" s="91"/>
      <c r="B464" s="91"/>
      <c r="C464" s="91"/>
      <c r="D464" s="91"/>
      <c r="E464" s="91"/>
      <c r="F464" s="91"/>
      <c r="G464" s="92"/>
      <c r="H464" s="91"/>
      <c r="I464" s="91"/>
      <c r="J464" s="91"/>
      <c r="K464" s="91"/>
      <c r="L464" s="91"/>
      <c r="M464" s="91"/>
      <c r="N464" s="91"/>
      <c r="O464" s="91"/>
      <c r="P464" s="91"/>
      <c r="Q464" s="91"/>
      <c r="R464" s="91"/>
      <c r="S464" s="93"/>
    </row>
    <row r="465" spans="1:19" ht="16">
      <c r="A465" s="91"/>
      <c r="B465" s="91"/>
      <c r="C465" s="91"/>
      <c r="D465" s="91"/>
      <c r="E465" s="91"/>
      <c r="F465" s="91"/>
      <c r="G465" s="92"/>
      <c r="H465" s="91"/>
      <c r="I465" s="91"/>
      <c r="J465" s="91"/>
      <c r="K465" s="91"/>
      <c r="L465" s="91"/>
      <c r="M465" s="91"/>
      <c r="N465" s="91"/>
      <c r="O465" s="91"/>
      <c r="P465" s="91"/>
      <c r="Q465" s="91"/>
      <c r="R465" s="91"/>
      <c r="S465" s="93"/>
    </row>
    <row r="466" spans="1:19" ht="16">
      <c r="A466" s="91"/>
      <c r="B466" s="91"/>
      <c r="C466" s="91"/>
      <c r="D466" s="91"/>
      <c r="E466" s="91"/>
      <c r="F466" s="91"/>
      <c r="G466" s="92"/>
      <c r="H466" s="91"/>
      <c r="I466" s="91"/>
      <c r="J466" s="91"/>
      <c r="K466" s="91"/>
      <c r="L466" s="91"/>
      <c r="M466" s="91"/>
      <c r="N466" s="91"/>
      <c r="O466" s="91"/>
      <c r="P466" s="91"/>
      <c r="Q466" s="91"/>
      <c r="R466" s="91"/>
      <c r="S466" s="93"/>
    </row>
    <row r="467" spans="1:19" ht="16">
      <c r="A467" s="91"/>
      <c r="B467" s="91"/>
      <c r="C467" s="91"/>
      <c r="D467" s="91"/>
      <c r="E467" s="91"/>
      <c r="F467" s="91"/>
      <c r="G467" s="92"/>
      <c r="H467" s="91"/>
      <c r="I467" s="91"/>
      <c r="J467" s="91"/>
      <c r="K467" s="91"/>
      <c r="L467" s="91"/>
      <c r="M467" s="91"/>
      <c r="N467" s="91"/>
      <c r="O467" s="91"/>
      <c r="P467" s="91"/>
      <c r="Q467" s="91"/>
      <c r="R467" s="91"/>
      <c r="S467" s="93"/>
    </row>
    <row r="468" spans="1:19" ht="16">
      <c r="A468" s="91"/>
      <c r="B468" s="91"/>
      <c r="C468" s="91"/>
      <c r="D468" s="91"/>
      <c r="E468" s="91"/>
      <c r="F468" s="91"/>
      <c r="G468" s="92"/>
      <c r="H468" s="91"/>
      <c r="I468" s="91"/>
      <c r="J468" s="91"/>
      <c r="K468" s="91"/>
      <c r="L468" s="91"/>
      <c r="M468" s="91"/>
      <c r="N468" s="91"/>
      <c r="O468" s="91"/>
      <c r="P468" s="91"/>
      <c r="Q468" s="91"/>
      <c r="R468" s="91"/>
      <c r="S468" s="93"/>
    </row>
    <row r="469" spans="1:19" ht="16">
      <c r="A469" s="91"/>
      <c r="B469" s="91"/>
      <c r="C469" s="91"/>
      <c r="D469" s="91"/>
      <c r="E469" s="91"/>
      <c r="F469" s="91"/>
      <c r="G469" s="92"/>
      <c r="H469" s="91"/>
      <c r="I469" s="91"/>
      <c r="J469" s="91"/>
      <c r="K469" s="91"/>
      <c r="L469" s="91"/>
      <c r="M469" s="91"/>
      <c r="N469" s="91"/>
      <c r="O469" s="91"/>
      <c r="P469" s="91"/>
      <c r="Q469" s="91"/>
      <c r="R469" s="91"/>
      <c r="S469" s="93"/>
    </row>
    <row r="470" spans="1:19" ht="16">
      <c r="A470" s="91"/>
      <c r="B470" s="91"/>
      <c r="C470" s="91"/>
      <c r="D470" s="91"/>
      <c r="E470" s="91"/>
      <c r="F470" s="91"/>
      <c r="G470" s="92"/>
      <c r="H470" s="91"/>
      <c r="I470" s="91"/>
      <c r="J470" s="91"/>
      <c r="K470" s="91"/>
      <c r="L470" s="91"/>
      <c r="M470" s="91"/>
      <c r="N470" s="91"/>
      <c r="O470" s="91"/>
      <c r="P470" s="91"/>
      <c r="Q470" s="91"/>
      <c r="R470" s="91"/>
      <c r="S470" s="93"/>
    </row>
    <row r="471" spans="1:19" ht="16">
      <c r="A471" s="91"/>
      <c r="B471" s="91"/>
      <c r="C471" s="91"/>
      <c r="D471" s="91"/>
      <c r="E471" s="91"/>
      <c r="F471" s="91"/>
      <c r="G471" s="92"/>
      <c r="H471" s="91"/>
      <c r="I471" s="91"/>
      <c r="J471" s="91"/>
      <c r="K471" s="91"/>
      <c r="L471" s="91"/>
      <c r="M471" s="91"/>
      <c r="N471" s="91"/>
      <c r="O471" s="91"/>
      <c r="P471" s="91"/>
      <c r="Q471" s="91"/>
      <c r="R471" s="91"/>
      <c r="S471" s="93"/>
    </row>
    <row r="472" spans="1:19" ht="16">
      <c r="A472" s="91"/>
      <c r="B472" s="91"/>
      <c r="C472" s="91"/>
      <c r="D472" s="91"/>
      <c r="E472" s="91"/>
      <c r="F472" s="91"/>
      <c r="G472" s="92"/>
      <c r="H472" s="91"/>
      <c r="I472" s="91"/>
      <c r="J472" s="91"/>
      <c r="K472" s="91"/>
      <c r="L472" s="91"/>
      <c r="M472" s="91"/>
      <c r="N472" s="91"/>
      <c r="O472" s="91"/>
      <c r="P472" s="91"/>
      <c r="Q472" s="91"/>
      <c r="R472" s="91"/>
      <c r="S472" s="93"/>
    </row>
    <row r="473" spans="1:19" ht="16">
      <c r="A473" s="91"/>
      <c r="B473" s="91"/>
      <c r="C473" s="91"/>
      <c r="D473" s="91"/>
      <c r="E473" s="91"/>
      <c r="F473" s="91"/>
      <c r="G473" s="92"/>
      <c r="H473" s="91"/>
      <c r="I473" s="91"/>
      <c r="J473" s="91"/>
      <c r="K473" s="91"/>
      <c r="L473" s="91"/>
      <c r="M473" s="91"/>
      <c r="N473" s="91"/>
      <c r="O473" s="91"/>
      <c r="P473" s="91"/>
      <c r="Q473" s="91"/>
      <c r="R473" s="91"/>
      <c r="S473" s="93"/>
    </row>
    <row r="474" spans="1:19" ht="16">
      <c r="A474" s="91"/>
      <c r="B474" s="91"/>
      <c r="C474" s="91"/>
      <c r="D474" s="91"/>
      <c r="E474" s="91"/>
      <c r="F474" s="91"/>
      <c r="G474" s="92"/>
      <c r="H474" s="91"/>
      <c r="I474" s="91"/>
      <c r="J474" s="91"/>
      <c r="K474" s="91"/>
      <c r="L474" s="91"/>
      <c r="M474" s="91"/>
      <c r="N474" s="91"/>
      <c r="O474" s="91"/>
      <c r="P474" s="91"/>
      <c r="Q474" s="91"/>
      <c r="R474" s="91"/>
      <c r="S474" s="93"/>
    </row>
    <row r="475" spans="1:19" ht="16">
      <c r="A475" s="91"/>
      <c r="B475" s="91"/>
      <c r="C475" s="91"/>
      <c r="D475" s="91"/>
      <c r="E475" s="91"/>
      <c r="F475" s="91"/>
      <c r="G475" s="92"/>
      <c r="H475" s="91"/>
      <c r="I475" s="91"/>
      <c r="J475" s="91"/>
      <c r="K475" s="91"/>
      <c r="L475" s="91"/>
      <c r="M475" s="91"/>
      <c r="N475" s="91"/>
      <c r="O475" s="91"/>
      <c r="P475" s="91"/>
      <c r="Q475" s="91"/>
      <c r="R475" s="91"/>
      <c r="S475" s="93"/>
    </row>
    <row r="476" spans="1:19" ht="16">
      <c r="A476" s="91"/>
      <c r="B476" s="91"/>
      <c r="C476" s="91"/>
      <c r="D476" s="91"/>
      <c r="E476" s="91"/>
      <c r="F476" s="91"/>
      <c r="G476" s="92"/>
      <c r="H476" s="91"/>
      <c r="I476" s="91"/>
      <c r="J476" s="91"/>
      <c r="K476" s="91"/>
      <c r="L476" s="91"/>
      <c r="M476" s="91"/>
      <c r="N476" s="91"/>
      <c r="O476" s="91"/>
      <c r="P476" s="91"/>
      <c r="Q476" s="91"/>
      <c r="R476" s="91"/>
      <c r="S476" s="93"/>
    </row>
    <row r="477" spans="1:19" ht="16">
      <c r="A477" s="91"/>
      <c r="B477" s="91"/>
      <c r="C477" s="91"/>
      <c r="D477" s="91"/>
      <c r="E477" s="91"/>
      <c r="F477" s="91"/>
      <c r="G477" s="92"/>
      <c r="H477" s="91"/>
      <c r="I477" s="91"/>
      <c r="J477" s="91"/>
      <c r="K477" s="91"/>
      <c r="L477" s="91"/>
      <c r="M477" s="91"/>
      <c r="N477" s="91"/>
      <c r="O477" s="91"/>
      <c r="P477" s="91"/>
      <c r="Q477" s="91"/>
      <c r="R477" s="91"/>
      <c r="S477" s="93"/>
    </row>
    <row r="478" spans="1:19" ht="16">
      <c r="A478" s="91"/>
      <c r="B478" s="91"/>
      <c r="C478" s="91"/>
      <c r="D478" s="91"/>
      <c r="E478" s="91"/>
      <c r="F478" s="91"/>
      <c r="G478" s="92"/>
      <c r="H478" s="91"/>
      <c r="I478" s="91"/>
      <c r="J478" s="91"/>
      <c r="K478" s="91"/>
      <c r="L478" s="91"/>
      <c r="M478" s="91"/>
      <c r="N478" s="91"/>
      <c r="O478" s="91"/>
      <c r="P478" s="91"/>
      <c r="Q478" s="91"/>
      <c r="R478" s="91"/>
      <c r="S478" s="93"/>
    </row>
    <row r="479" spans="1:19" ht="16">
      <c r="A479" s="91"/>
      <c r="B479" s="91"/>
      <c r="C479" s="91"/>
      <c r="D479" s="91"/>
      <c r="E479" s="91"/>
      <c r="F479" s="91"/>
      <c r="G479" s="92"/>
      <c r="H479" s="91"/>
      <c r="I479" s="91"/>
      <c r="J479" s="91"/>
      <c r="K479" s="91"/>
      <c r="L479" s="91"/>
      <c r="M479" s="91"/>
      <c r="N479" s="91"/>
      <c r="O479" s="91"/>
      <c r="P479" s="91"/>
      <c r="Q479" s="91"/>
      <c r="R479" s="91"/>
      <c r="S479" s="93"/>
    </row>
    <row r="480" spans="1:19" ht="16">
      <c r="A480" s="91"/>
      <c r="B480" s="91"/>
      <c r="C480" s="91"/>
      <c r="D480" s="91"/>
      <c r="E480" s="91"/>
      <c r="F480" s="91"/>
      <c r="G480" s="92"/>
      <c r="H480" s="91"/>
      <c r="I480" s="91"/>
      <c r="J480" s="91"/>
      <c r="K480" s="91"/>
      <c r="L480" s="91"/>
      <c r="M480" s="91"/>
      <c r="N480" s="91"/>
      <c r="O480" s="91"/>
      <c r="P480" s="91"/>
      <c r="Q480" s="91"/>
      <c r="R480" s="91"/>
      <c r="S480" s="93"/>
    </row>
    <row r="481" spans="1:19" ht="16">
      <c r="A481" s="91"/>
      <c r="B481" s="91"/>
      <c r="C481" s="91"/>
      <c r="D481" s="91"/>
      <c r="E481" s="91"/>
      <c r="F481" s="91"/>
      <c r="G481" s="92"/>
      <c r="H481" s="91"/>
      <c r="I481" s="91"/>
      <c r="J481" s="91"/>
      <c r="K481" s="91"/>
      <c r="L481" s="91"/>
      <c r="M481" s="91"/>
      <c r="N481" s="91"/>
      <c r="O481" s="91"/>
      <c r="P481" s="91"/>
      <c r="Q481" s="91"/>
      <c r="R481" s="91"/>
      <c r="S481" s="93"/>
    </row>
    <row r="482" spans="1:19" ht="16">
      <c r="A482" s="91"/>
      <c r="B482" s="91"/>
      <c r="C482" s="91"/>
      <c r="D482" s="91"/>
      <c r="E482" s="91"/>
      <c r="F482" s="91"/>
      <c r="G482" s="92"/>
      <c r="H482" s="91"/>
      <c r="I482" s="91"/>
      <c r="J482" s="91"/>
      <c r="K482" s="91"/>
      <c r="L482" s="91"/>
      <c r="M482" s="91"/>
      <c r="N482" s="91"/>
      <c r="O482" s="91"/>
      <c r="P482" s="91"/>
      <c r="Q482" s="91"/>
      <c r="R482" s="91"/>
      <c r="S482" s="93"/>
    </row>
    <row r="483" spans="1:19" ht="16">
      <c r="A483" s="91"/>
      <c r="B483" s="91"/>
      <c r="C483" s="91"/>
      <c r="D483" s="91"/>
      <c r="E483" s="91"/>
      <c r="F483" s="91"/>
      <c r="G483" s="92"/>
      <c r="H483" s="91"/>
      <c r="I483" s="91"/>
      <c r="J483" s="91"/>
      <c r="K483" s="91"/>
      <c r="L483" s="91"/>
      <c r="M483" s="91"/>
      <c r="N483" s="91"/>
      <c r="O483" s="91"/>
      <c r="P483" s="91"/>
      <c r="Q483" s="91"/>
      <c r="R483" s="91"/>
      <c r="S483" s="93"/>
    </row>
    <row r="484" spans="1:19" ht="16">
      <c r="A484" s="91"/>
      <c r="B484" s="91"/>
      <c r="C484" s="91"/>
      <c r="D484" s="91"/>
      <c r="E484" s="91"/>
      <c r="F484" s="91"/>
      <c r="G484" s="92"/>
      <c r="H484" s="91"/>
      <c r="I484" s="91"/>
      <c r="J484" s="91"/>
      <c r="K484" s="91"/>
      <c r="L484" s="91"/>
      <c r="M484" s="91"/>
      <c r="N484" s="91"/>
      <c r="O484" s="91"/>
      <c r="P484" s="91"/>
      <c r="Q484" s="91"/>
      <c r="R484" s="91"/>
      <c r="S484" s="93"/>
    </row>
    <row r="485" spans="1:19" ht="16">
      <c r="A485" s="91"/>
      <c r="B485" s="91"/>
      <c r="C485" s="91"/>
      <c r="D485" s="91"/>
      <c r="E485" s="91"/>
      <c r="F485" s="91"/>
      <c r="G485" s="92"/>
      <c r="H485" s="91"/>
      <c r="I485" s="91"/>
      <c r="J485" s="91"/>
      <c r="K485" s="91"/>
      <c r="L485" s="91"/>
      <c r="M485" s="91"/>
      <c r="N485" s="91"/>
      <c r="O485" s="91"/>
      <c r="P485" s="91"/>
      <c r="Q485" s="91"/>
      <c r="R485" s="91"/>
      <c r="S485" s="93"/>
    </row>
    <row r="486" spans="1:19" ht="16">
      <c r="A486" s="91"/>
      <c r="B486" s="91"/>
      <c r="C486" s="91"/>
      <c r="D486" s="91"/>
      <c r="E486" s="91"/>
      <c r="F486" s="91"/>
      <c r="G486" s="92"/>
      <c r="H486" s="91"/>
      <c r="I486" s="91"/>
      <c r="J486" s="91"/>
      <c r="K486" s="91"/>
      <c r="L486" s="91"/>
      <c r="M486" s="91"/>
      <c r="N486" s="91"/>
      <c r="O486" s="91"/>
      <c r="P486" s="91"/>
      <c r="Q486" s="91"/>
      <c r="R486" s="91"/>
      <c r="S486" s="93"/>
    </row>
    <row r="487" spans="1:19" ht="16">
      <c r="A487" s="91"/>
      <c r="B487" s="91"/>
      <c r="C487" s="91"/>
      <c r="D487" s="91"/>
      <c r="E487" s="91"/>
      <c r="F487" s="91"/>
      <c r="G487" s="92"/>
      <c r="H487" s="91"/>
      <c r="I487" s="91"/>
      <c r="J487" s="91"/>
      <c r="K487" s="91"/>
      <c r="L487" s="91"/>
      <c r="M487" s="91"/>
      <c r="N487" s="91"/>
      <c r="O487" s="91"/>
      <c r="P487" s="91"/>
      <c r="Q487" s="91"/>
      <c r="R487" s="91"/>
      <c r="S487" s="93"/>
    </row>
    <row r="488" spans="1:19" ht="16">
      <c r="A488" s="91"/>
      <c r="B488" s="91"/>
      <c r="C488" s="91"/>
      <c r="D488" s="91"/>
      <c r="E488" s="91"/>
      <c r="F488" s="91"/>
      <c r="G488" s="92"/>
      <c r="H488" s="91"/>
      <c r="I488" s="91"/>
      <c r="J488" s="91"/>
      <c r="K488" s="91"/>
      <c r="L488" s="91"/>
      <c r="M488" s="91"/>
      <c r="N488" s="91"/>
      <c r="O488" s="91"/>
      <c r="P488" s="91"/>
      <c r="Q488" s="91"/>
      <c r="R488" s="91"/>
      <c r="S488" s="93"/>
    </row>
    <row r="489" spans="1:19" ht="16">
      <c r="A489" s="91"/>
      <c r="B489" s="91"/>
      <c r="C489" s="91"/>
      <c r="D489" s="91"/>
      <c r="E489" s="91"/>
      <c r="F489" s="91"/>
      <c r="G489" s="92"/>
      <c r="H489" s="91"/>
      <c r="I489" s="91"/>
      <c r="J489" s="91"/>
      <c r="K489" s="91"/>
      <c r="L489" s="91"/>
      <c r="M489" s="91"/>
      <c r="N489" s="91"/>
      <c r="O489" s="91"/>
      <c r="P489" s="91"/>
      <c r="Q489" s="91"/>
      <c r="R489" s="91"/>
      <c r="S489" s="93"/>
    </row>
    <row r="490" spans="1:19" ht="16">
      <c r="A490" s="91"/>
      <c r="B490" s="91"/>
      <c r="C490" s="91"/>
      <c r="D490" s="91"/>
      <c r="E490" s="91"/>
      <c r="F490" s="91"/>
      <c r="G490" s="92"/>
      <c r="H490" s="91"/>
      <c r="I490" s="91"/>
      <c r="J490" s="91"/>
      <c r="K490" s="91"/>
      <c r="L490" s="91"/>
      <c r="M490" s="91"/>
      <c r="N490" s="91"/>
      <c r="O490" s="91"/>
      <c r="P490" s="91"/>
      <c r="Q490" s="91"/>
      <c r="R490" s="91"/>
      <c r="S490" s="93"/>
    </row>
    <row r="491" spans="1:19" ht="16">
      <c r="A491" s="91"/>
      <c r="B491" s="91"/>
      <c r="C491" s="91"/>
      <c r="D491" s="91"/>
      <c r="E491" s="91"/>
      <c r="F491" s="91"/>
      <c r="G491" s="92"/>
      <c r="H491" s="91"/>
      <c r="I491" s="91"/>
      <c r="J491" s="91"/>
      <c r="K491" s="91"/>
      <c r="L491" s="91"/>
      <c r="M491" s="91"/>
      <c r="N491" s="91"/>
      <c r="O491" s="91"/>
      <c r="P491" s="91"/>
      <c r="Q491" s="91"/>
      <c r="R491" s="91"/>
      <c r="S491" s="93"/>
    </row>
    <row r="492" spans="1:19" ht="16">
      <c r="A492" s="91"/>
      <c r="B492" s="91"/>
      <c r="C492" s="91"/>
      <c r="D492" s="91"/>
      <c r="E492" s="91"/>
      <c r="F492" s="91"/>
      <c r="G492" s="92"/>
      <c r="H492" s="91"/>
      <c r="I492" s="91"/>
      <c r="J492" s="91"/>
      <c r="K492" s="91"/>
      <c r="L492" s="91"/>
      <c r="M492" s="91"/>
      <c r="N492" s="91"/>
      <c r="O492" s="91"/>
      <c r="P492" s="91"/>
      <c r="Q492" s="91"/>
      <c r="R492" s="91"/>
      <c r="S492" s="93"/>
    </row>
    <row r="493" spans="1:19" ht="16">
      <c r="A493" s="91"/>
      <c r="B493" s="91"/>
      <c r="C493" s="91"/>
      <c r="D493" s="91"/>
      <c r="E493" s="91"/>
      <c r="F493" s="91"/>
      <c r="G493" s="92"/>
      <c r="H493" s="91"/>
      <c r="I493" s="91"/>
      <c r="J493" s="91"/>
      <c r="K493" s="91"/>
      <c r="L493" s="91"/>
      <c r="M493" s="91"/>
      <c r="N493" s="91"/>
      <c r="O493" s="91"/>
      <c r="P493" s="91"/>
      <c r="Q493" s="91"/>
      <c r="R493" s="91"/>
      <c r="S493" s="93"/>
    </row>
    <row r="494" spans="1:19" ht="16">
      <c r="A494" s="91"/>
      <c r="B494" s="91"/>
      <c r="C494" s="91"/>
      <c r="D494" s="91"/>
      <c r="E494" s="91"/>
      <c r="F494" s="91"/>
      <c r="G494" s="92"/>
      <c r="H494" s="91"/>
      <c r="I494" s="91"/>
      <c r="J494" s="91"/>
      <c r="K494" s="91"/>
      <c r="L494" s="91"/>
      <c r="M494" s="91"/>
      <c r="N494" s="91"/>
      <c r="O494" s="91"/>
      <c r="P494" s="91"/>
      <c r="Q494" s="91"/>
      <c r="R494" s="91"/>
      <c r="S494" s="93"/>
    </row>
    <row r="495" spans="1:19" ht="16">
      <c r="A495" s="91"/>
      <c r="B495" s="91"/>
      <c r="C495" s="91"/>
      <c r="D495" s="91"/>
      <c r="E495" s="91"/>
      <c r="F495" s="91"/>
      <c r="G495" s="92"/>
      <c r="H495" s="91"/>
      <c r="I495" s="91"/>
      <c r="J495" s="91"/>
      <c r="K495" s="91"/>
      <c r="L495" s="91"/>
      <c r="M495" s="91"/>
      <c r="N495" s="91"/>
      <c r="O495" s="91"/>
      <c r="P495" s="91"/>
      <c r="Q495" s="91"/>
      <c r="R495" s="91"/>
      <c r="S495" s="93"/>
    </row>
    <row r="496" spans="1:19" ht="16">
      <c r="A496" s="91"/>
      <c r="B496" s="91"/>
      <c r="C496" s="91"/>
      <c r="D496" s="91"/>
      <c r="E496" s="91"/>
      <c r="F496" s="91"/>
      <c r="G496" s="92"/>
      <c r="H496" s="91"/>
      <c r="I496" s="91"/>
      <c r="J496" s="91"/>
      <c r="K496" s="91"/>
      <c r="L496" s="91"/>
      <c r="M496" s="91"/>
      <c r="N496" s="91"/>
      <c r="O496" s="91"/>
      <c r="P496" s="91"/>
      <c r="Q496" s="91"/>
      <c r="R496" s="91"/>
      <c r="S496" s="93"/>
    </row>
    <row r="497" spans="1:19" ht="16">
      <c r="A497" s="91"/>
      <c r="B497" s="91"/>
      <c r="C497" s="91"/>
      <c r="D497" s="91"/>
      <c r="E497" s="91"/>
      <c r="F497" s="91"/>
      <c r="G497" s="92"/>
      <c r="H497" s="91"/>
      <c r="I497" s="91"/>
      <c r="J497" s="91"/>
      <c r="K497" s="91"/>
      <c r="L497" s="91"/>
      <c r="M497" s="91"/>
      <c r="N497" s="91"/>
      <c r="O497" s="91"/>
      <c r="P497" s="91"/>
      <c r="Q497" s="91"/>
      <c r="R497" s="91"/>
      <c r="S497" s="93"/>
    </row>
    <row r="498" spans="1:19" ht="16">
      <c r="A498" s="91"/>
      <c r="B498" s="91"/>
      <c r="C498" s="91"/>
      <c r="D498" s="91"/>
      <c r="E498" s="91"/>
      <c r="F498" s="91"/>
      <c r="G498" s="92"/>
      <c r="H498" s="91"/>
      <c r="I498" s="91"/>
      <c r="J498" s="91"/>
      <c r="K498" s="91"/>
      <c r="L498" s="91"/>
      <c r="M498" s="91"/>
      <c r="N498" s="91"/>
      <c r="O498" s="91"/>
      <c r="P498" s="91"/>
      <c r="Q498" s="91"/>
      <c r="R498" s="91"/>
      <c r="S498" s="93"/>
    </row>
    <row r="499" spans="1:19" ht="16">
      <c r="A499" s="91"/>
      <c r="B499" s="91"/>
      <c r="C499" s="91"/>
      <c r="D499" s="91"/>
      <c r="E499" s="91"/>
      <c r="F499" s="91"/>
      <c r="G499" s="92"/>
      <c r="H499" s="91"/>
      <c r="I499" s="91"/>
      <c r="J499" s="91"/>
      <c r="K499" s="91"/>
      <c r="L499" s="91"/>
      <c r="M499" s="91"/>
      <c r="N499" s="91"/>
      <c r="O499" s="91"/>
      <c r="P499" s="91"/>
      <c r="Q499" s="91"/>
      <c r="R499" s="91"/>
      <c r="S499" s="93"/>
    </row>
    <row r="500" spans="1:19" ht="16">
      <c r="A500" s="91"/>
      <c r="B500" s="91"/>
      <c r="C500" s="91"/>
      <c r="D500" s="91"/>
      <c r="E500" s="91"/>
      <c r="F500" s="91"/>
      <c r="G500" s="92"/>
      <c r="H500" s="91"/>
      <c r="I500" s="91"/>
      <c r="J500" s="91"/>
      <c r="K500" s="91"/>
      <c r="L500" s="91"/>
      <c r="M500" s="91"/>
      <c r="N500" s="91"/>
      <c r="O500" s="91"/>
      <c r="P500" s="91"/>
      <c r="Q500" s="91"/>
      <c r="R500" s="91"/>
      <c r="S500" s="93"/>
    </row>
    <row r="501" spans="1:19" ht="16">
      <c r="A501" s="91"/>
      <c r="B501" s="91"/>
      <c r="C501" s="91"/>
      <c r="D501" s="91"/>
      <c r="E501" s="91"/>
      <c r="F501" s="91"/>
      <c r="G501" s="92"/>
      <c r="H501" s="91"/>
      <c r="I501" s="91"/>
      <c r="J501" s="91"/>
      <c r="K501" s="91"/>
      <c r="L501" s="91"/>
      <c r="M501" s="91"/>
      <c r="N501" s="91"/>
      <c r="O501" s="91"/>
      <c r="P501" s="91"/>
      <c r="Q501" s="91"/>
      <c r="R501" s="91"/>
      <c r="S501" s="93"/>
    </row>
    <row r="502" spans="1:19" ht="16">
      <c r="A502" s="91"/>
      <c r="B502" s="91"/>
      <c r="C502" s="91"/>
      <c r="D502" s="91"/>
      <c r="E502" s="91"/>
      <c r="F502" s="91"/>
      <c r="G502" s="92"/>
      <c r="H502" s="91"/>
      <c r="I502" s="91"/>
      <c r="J502" s="91"/>
      <c r="K502" s="91"/>
      <c r="L502" s="91"/>
      <c r="M502" s="91"/>
      <c r="N502" s="91"/>
      <c r="O502" s="91"/>
      <c r="P502" s="91"/>
      <c r="Q502" s="91"/>
      <c r="R502" s="91"/>
      <c r="S502" s="93"/>
    </row>
    <row r="503" spans="1:19" ht="16">
      <c r="A503" s="91"/>
      <c r="B503" s="91"/>
      <c r="C503" s="91"/>
      <c r="D503" s="91"/>
      <c r="E503" s="91"/>
      <c r="F503" s="91"/>
      <c r="G503" s="92"/>
      <c r="H503" s="91"/>
      <c r="I503" s="91"/>
      <c r="J503" s="91"/>
      <c r="K503" s="91"/>
      <c r="L503" s="91"/>
      <c r="M503" s="91"/>
      <c r="N503" s="91"/>
      <c r="O503" s="91"/>
      <c r="P503" s="91"/>
      <c r="Q503" s="91"/>
      <c r="R503" s="91"/>
      <c r="S503" s="93"/>
    </row>
    <row r="504" spans="1:19" ht="16">
      <c r="A504" s="91"/>
      <c r="B504" s="91"/>
      <c r="C504" s="91"/>
      <c r="D504" s="91"/>
      <c r="E504" s="91"/>
      <c r="F504" s="91"/>
      <c r="G504" s="92"/>
      <c r="H504" s="91"/>
      <c r="I504" s="91"/>
      <c r="J504" s="91"/>
      <c r="K504" s="91"/>
      <c r="L504" s="91"/>
      <c r="M504" s="91"/>
      <c r="N504" s="91"/>
      <c r="O504" s="91"/>
      <c r="P504" s="91"/>
      <c r="Q504" s="91"/>
      <c r="R504" s="91"/>
      <c r="S504" s="93"/>
    </row>
    <row r="505" spans="1:19" ht="16">
      <c r="A505" s="91"/>
      <c r="B505" s="91"/>
      <c r="C505" s="91"/>
      <c r="D505" s="91"/>
      <c r="E505" s="91"/>
      <c r="F505" s="91"/>
      <c r="G505" s="92"/>
      <c r="H505" s="91"/>
      <c r="I505" s="91"/>
      <c r="J505" s="91"/>
      <c r="K505" s="91"/>
      <c r="L505" s="91"/>
      <c r="M505" s="91"/>
      <c r="N505" s="91"/>
      <c r="O505" s="91"/>
      <c r="P505" s="91"/>
      <c r="Q505" s="91"/>
      <c r="R505" s="91"/>
      <c r="S505" s="93"/>
    </row>
    <row r="506" spans="1:19" ht="16">
      <c r="A506" s="91"/>
      <c r="B506" s="91"/>
      <c r="C506" s="91"/>
      <c r="D506" s="91"/>
      <c r="E506" s="91"/>
      <c r="F506" s="91"/>
      <c r="G506" s="92"/>
      <c r="H506" s="91"/>
      <c r="I506" s="91"/>
      <c r="J506" s="91"/>
      <c r="K506" s="91"/>
      <c r="L506" s="91"/>
      <c r="M506" s="91"/>
      <c r="N506" s="91"/>
      <c r="O506" s="91"/>
      <c r="P506" s="91"/>
      <c r="Q506" s="91"/>
      <c r="R506" s="91"/>
      <c r="S506" s="93"/>
    </row>
    <row r="507" spans="1:19" ht="16">
      <c r="A507" s="91"/>
      <c r="B507" s="91"/>
      <c r="C507" s="91"/>
      <c r="D507" s="91"/>
      <c r="E507" s="91"/>
      <c r="F507" s="91"/>
      <c r="G507" s="92"/>
      <c r="H507" s="91"/>
      <c r="I507" s="91"/>
      <c r="J507" s="91"/>
      <c r="K507" s="91"/>
      <c r="L507" s="91"/>
      <c r="M507" s="91"/>
      <c r="N507" s="91"/>
      <c r="O507" s="91"/>
      <c r="P507" s="91"/>
      <c r="Q507" s="91"/>
      <c r="R507" s="91"/>
      <c r="S507" s="93"/>
    </row>
    <row r="508" spans="1:19" ht="16">
      <c r="A508" s="91"/>
      <c r="B508" s="91"/>
      <c r="C508" s="91"/>
      <c r="D508" s="91"/>
      <c r="E508" s="91"/>
      <c r="F508" s="91"/>
      <c r="G508" s="92"/>
      <c r="H508" s="91"/>
      <c r="I508" s="91"/>
      <c r="J508" s="91"/>
      <c r="K508" s="91"/>
      <c r="L508" s="91"/>
      <c r="M508" s="91"/>
      <c r="N508" s="91"/>
      <c r="O508" s="91"/>
      <c r="P508" s="91"/>
      <c r="Q508" s="91"/>
      <c r="R508" s="91"/>
      <c r="S508" s="93"/>
    </row>
    <row r="509" spans="1:19" ht="16">
      <c r="A509" s="91"/>
      <c r="B509" s="91"/>
      <c r="C509" s="91"/>
      <c r="D509" s="91"/>
      <c r="E509" s="91"/>
      <c r="F509" s="91"/>
      <c r="G509" s="92"/>
      <c r="H509" s="91"/>
      <c r="I509" s="91"/>
      <c r="J509" s="91"/>
      <c r="K509" s="91"/>
      <c r="L509" s="91"/>
      <c r="M509" s="91"/>
      <c r="N509" s="91"/>
      <c r="O509" s="91"/>
      <c r="P509" s="91"/>
      <c r="Q509" s="91"/>
      <c r="R509" s="91"/>
      <c r="S509" s="93"/>
    </row>
    <row r="510" spans="1:19" ht="16">
      <c r="A510" s="91"/>
      <c r="B510" s="91"/>
      <c r="C510" s="91"/>
      <c r="D510" s="91"/>
      <c r="E510" s="91"/>
      <c r="F510" s="91"/>
      <c r="G510" s="92"/>
      <c r="H510" s="91"/>
      <c r="I510" s="91"/>
      <c r="J510" s="91"/>
      <c r="K510" s="91"/>
      <c r="L510" s="91"/>
      <c r="M510" s="91"/>
      <c r="N510" s="91"/>
      <c r="O510" s="91"/>
      <c r="P510" s="91"/>
      <c r="Q510" s="91"/>
      <c r="R510" s="91"/>
      <c r="S510" s="93"/>
    </row>
    <row r="511" spans="1:19" ht="16">
      <c r="A511" s="91"/>
      <c r="B511" s="91"/>
      <c r="C511" s="91"/>
      <c r="D511" s="91"/>
      <c r="E511" s="91"/>
      <c r="F511" s="91"/>
      <c r="G511" s="92"/>
      <c r="H511" s="91"/>
      <c r="I511" s="91"/>
      <c r="J511" s="91"/>
      <c r="K511" s="91"/>
      <c r="L511" s="91"/>
      <c r="M511" s="91"/>
      <c r="N511" s="91"/>
      <c r="O511" s="91"/>
      <c r="P511" s="91"/>
      <c r="Q511" s="91"/>
      <c r="R511" s="91"/>
      <c r="S511" s="93"/>
    </row>
    <row r="512" spans="1:19" ht="16">
      <c r="A512" s="91"/>
      <c r="B512" s="91"/>
      <c r="C512" s="91"/>
      <c r="D512" s="91"/>
      <c r="E512" s="91"/>
      <c r="F512" s="91"/>
      <c r="G512" s="92"/>
      <c r="H512" s="91"/>
      <c r="I512" s="91"/>
      <c r="J512" s="91"/>
      <c r="K512" s="91"/>
      <c r="L512" s="91"/>
      <c r="M512" s="91"/>
      <c r="N512" s="91"/>
      <c r="O512" s="91"/>
      <c r="P512" s="91"/>
      <c r="Q512" s="91"/>
      <c r="R512" s="91"/>
      <c r="S512" s="93"/>
    </row>
    <row r="513" spans="1:19" ht="16">
      <c r="A513" s="91"/>
      <c r="B513" s="91"/>
      <c r="C513" s="91"/>
      <c r="D513" s="91"/>
      <c r="E513" s="91"/>
      <c r="F513" s="91"/>
      <c r="G513" s="92"/>
      <c r="H513" s="91"/>
      <c r="I513" s="91"/>
      <c r="J513" s="91"/>
      <c r="K513" s="91"/>
      <c r="L513" s="91"/>
      <c r="M513" s="91"/>
      <c r="N513" s="91"/>
      <c r="O513" s="91"/>
      <c r="P513" s="91"/>
      <c r="Q513" s="91"/>
      <c r="R513" s="91"/>
      <c r="S513" s="93"/>
    </row>
    <row r="514" spans="1:19" ht="16">
      <c r="A514" s="91"/>
      <c r="B514" s="91"/>
      <c r="C514" s="91"/>
      <c r="D514" s="91"/>
      <c r="E514" s="91"/>
      <c r="F514" s="91"/>
      <c r="G514" s="92"/>
      <c r="H514" s="91"/>
      <c r="I514" s="91"/>
      <c r="J514" s="91"/>
      <c r="K514" s="91"/>
      <c r="L514" s="91"/>
      <c r="M514" s="91"/>
      <c r="N514" s="91"/>
      <c r="O514" s="91"/>
      <c r="P514" s="91"/>
      <c r="Q514" s="91"/>
      <c r="R514" s="91"/>
      <c r="S514" s="93"/>
    </row>
    <row r="515" spans="1:19" ht="16">
      <c r="A515" s="91"/>
      <c r="B515" s="91"/>
      <c r="C515" s="91"/>
      <c r="D515" s="91"/>
      <c r="E515" s="91"/>
      <c r="F515" s="91"/>
      <c r="G515" s="92"/>
      <c r="H515" s="91"/>
      <c r="I515" s="91"/>
      <c r="J515" s="91"/>
      <c r="K515" s="91"/>
      <c r="L515" s="91"/>
      <c r="M515" s="91"/>
      <c r="N515" s="91"/>
      <c r="O515" s="91"/>
      <c r="P515" s="91"/>
      <c r="Q515" s="91"/>
      <c r="R515" s="91"/>
      <c r="S515" s="93"/>
    </row>
    <row r="516" spans="1:19" ht="16">
      <c r="A516" s="91"/>
      <c r="B516" s="91"/>
      <c r="C516" s="91"/>
      <c r="D516" s="91"/>
      <c r="E516" s="91"/>
      <c r="F516" s="91"/>
      <c r="G516" s="92"/>
      <c r="H516" s="91"/>
      <c r="I516" s="91"/>
      <c r="J516" s="91"/>
      <c r="K516" s="91"/>
      <c r="L516" s="91"/>
      <c r="M516" s="91"/>
      <c r="N516" s="91"/>
      <c r="O516" s="91"/>
      <c r="P516" s="91"/>
      <c r="Q516" s="91"/>
      <c r="R516" s="91"/>
      <c r="S516" s="93"/>
    </row>
    <row r="517" spans="1:19" ht="16">
      <c r="A517" s="91"/>
      <c r="B517" s="91"/>
      <c r="C517" s="91"/>
      <c r="D517" s="91"/>
      <c r="E517" s="91"/>
      <c r="F517" s="91"/>
      <c r="G517" s="92"/>
      <c r="H517" s="91"/>
      <c r="I517" s="91"/>
      <c r="J517" s="91"/>
      <c r="K517" s="91"/>
      <c r="L517" s="91"/>
      <c r="M517" s="91"/>
      <c r="N517" s="91"/>
      <c r="O517" s="91"/>
      <c r="P517" s="91"/>
      <c r="Q517" s="91"/>
      <c r="R517" s="91"/>
      <c r="S517" s="93"/>
    </row>
    <row r="518" spans="1:19" ht="16">
      <c r="A518" s="91"/>
      <c r="B518" s="91"/>
      <c r="C518" s="91"/>
      <c r="D518" s="91"/>
      <c r="E518" s="91"/>
      <c r="F518" s="91"/>
      <c r="G518" s="92"/>
      <c r="H518" s="91"/>
      <c r="I518" s="91"/>
      <c r="J518" s="91"/>
      <c r="K518" s="91"/>
      <c r="L518" s="91"/>
      <c r="M518" s="91"/>
      <c r="N518" s="91"/>
      <c r="O518" s="91"/>
      <c r="P518" s="91"/>
      <c r="Q518" s="91"/>
      <c r="R518" s="91"/>
      <c r="S518" s="93"/>
    </row>
    <row r="519" spans="1:19" ht="16">
      <c r="A519" s="91"/>
      <c r="B519" s="91"/>
      <c r="C519" s="91"/>
      <c r="D519" s="91"/>
      <c r="E519" s="91"/>
      <c r="F519" s="91"/>
      <c r="G519" s="92"/>
      <c r="H519" s="91"/>
      <c r="I519" s="91"/>
      <c r="J519" s="91"/>
      <c r="K519" s="91"/>
      <c r="L519" s="91"/>
      <c r="M519" s="91"/>
      <c r="N519" s="91"/>
      <c r="O519" s="91"/>
      <c r="P519" s="91"/>
      <c r="Q519" s="91"/>
      <c r="R519" s="91"/>
      <c r="S519" s="93"/>
    </row>
    <row r="520" spans="1:19" ht="16">
      <c r="A520" s="91"/>
      <c r="B520" s="91"/>
      <c r="C520" s="91"/>
      <c r="D520" s="91"/>
      <c r="E520" s="91"/>
      <c r="F520" s="91"/>
      <c r="G520" s="92"/>
      <c r="H520" s="91"/>
      <c r="I520" s="91"/>
      <c r="J520" s="91"/>
      <c r="K520" s="91"/>
      <c r="L520" s="91"/>
      <c r="M520" s="91"/>
      <c r="N520" s="91"/>
      <c r="O520" s="91"/>
      <c r="P520" s="91"/>
      <c r="Q520" s="91"/>
      <c r="R520" s="91"/>
      <c r="S520" s="93"/>
    </row>
    <row r="521" spans="1:19" ht="16">
      <c r="A521" s="91"/>
      <c r="B521" s="91"/>
      <c r="C521" s="91"/>
      <c r="D521" s="91"/>
      <c r="E521" s="91"/>
      <c r="F521" s="91"/>
      <c r="G521" s="92"/>
      <c r="H521" s="91"/>
      <c r="I521" s="91"/>
      <c r="J521" s="91"/>
      <c r="K521" s="91"/>
      <c r="L521" s="91"/>
      <c r="M521" s="91"/>
      <c r="N521" s="91"/>
      <c r="O521" s="91"/>
      <c r="P521" s="91"/>
      <c r="Q521" s="91"/>
      <c r="R521" s="91"/>
      <c r="S521" s="93"/>
    </row>
    <row r="522" spans="1:19" ht="16">
      <c r="A522" s="91"/>
      <c r="B522" s="91"/>
      <c r="C522" s="91"/>
      <c r="D522" s="91"/>
      <c r="E522" s="91"/>
      <c r="F522" s="91"/>
      <c r="G522" s="92"/>
      <c r="H522" s="91"/>
      <c r="I522" s="91"/>
      <c r="J522" s="91"/>
      <c r="K522" s="91"/>
      <c r="L522" s="91"/>
      <c r="M522" s="91"/>
      <c r="N522" s="91"/>
      <c r="O522" s="91"/>
      <c r="P522" s="91"/>
      <c r="Q522" s="91"/>
      <c r="R522" s="91"/>
      <c r="S522" s="93"/>
    </row>
    <row r="523" spans="1:19" ht="16">
      <c r="A523" s="91"/>
      <c r="B523" s="91"/>
      <c r="C523" s="91"/>
      <c r="D523" s="91"/>
      <c r="E523" s="91"/>
      <c r="F523" s="91"/>
      <c r="G523" s="92"/>
      <c r="H523" s="91"/>
      <c r="I523" s="91"/>
      <c r="J523" s="91"/>
      <c r="K523" s="91"/>
      <c r="L523" s="91"/>
      <c r="M523" s="91"/>
      <c r="N523" s="91"/>
      <c r="O523" s="91"/>
      <c r="P523" s="91"/>
      <c r="Q523" s="91"/>
      <c r="R523" s="91"/>
      <c r="S523" s="93"/>
    </row>
    <row r="524" spans="1:19" ht="16">
      <c r="A524" s="91"/>
      <c r="B524" s="91"/>
      <c r="C524" s="91"/>
      <c r="D524" s="91"/>
      <c r="E524" s="91"/>
      <c r="F524" s="91"/>
      <c r="G524" s="92"/>
      <c r="H524" s="91"/>
      <c r="I524" s="91"/>
      <c r="J524" s="91"/>
      <c r="K524" s="91"/>
      <c r="L524" s="91"/>
      <c r="M524" s="91"/>
      <c r="N524" s="91"/>
      <c r="O524" s="91"/>
      <c r="P524" s="91"/>
      <c r="Q524" s="91"/>
      <c r="R524" s="91"/>
      <c r="S524" s="93"/>
    </row>
    <row r="525" spans="1:19" ht="16">
      <c r="A525" s="91"/>
      <c r="B525" s="91"/>
      <c r="C525" s="91"/>
      <c r="D525" s="91"/>
      <c r="E525" s="91"/>
      <c r="F525" s="91"/>
      <c r="G525" s="92"/>
      <c r="H525" s="91"/>
      <c r="I525" s="91"/>
      <c r="J525" s="91"/>
      <c r="K525" s="91"/>
      <c r="L525" s="91"/>
      <c r="M525" s="91"/>
      <c r="N525" s="91"/>
      <c r="O525" s="91"/>
      <c r="P525" s="91"/>
      <c r="Q525" s="91"/>
      <c r="R525" s="91"/>
      <c r="S525" s="93"/>
    </row>
    <row r="526" spans="1:19" ht="16">
      <c r="A526" s="91"/>
      <c r="B526" s="91"/>
      <c r="C526" s="91"/>
      <c r="D526" s="91"/>
      <c r="E526" s="91"/>
      <c r="F526" s="91"/>
      <c r="G526" s="92"/>
      <c r="H526" s="91"/>
      <c r="I526" s="91"/>
      <c r="J526" s="91"/>
      <c r="K526" s="91"/>
      <c r="L526" s="91"/>
      <c r="M526" s="91"/>
      <c r="N526" s="91"/>
      <c r="O526" s="91"/>
      <c r="P526" s="91"/>
      <c r="Q526" s="91"/>
      <c r="R526" s="91"/>
      <c r="S526" s="93"/>
    </row>
    <row r="527" spans="1:19" ht="16">
      <c r="A527" s="91"/>
      <c r="B527" s="91"/>
      <c r="C527" s="91"/>
      <c r="D527" s="91"/>
      <c r="E527" s="91"/>
      <c r="F527" s="91"/>
      <c r="G527" s="92"/>
      <c r="H527" s="91"/>
      <c r="I527" s="91"/>
      <c r="J527" s="91"/>
      <c r="K527" s="91"/>
      <c r="L527" s="91"/>
      <c r="M527" s="91"/>
      <c r="N527" s="91"/>
      <c r="O527" s="91"/>
      <c r="P527" s="91"/>
      <c r="Q527" s="91"/>
      <c r="R527" s="91"/>
      <c r="S527" s="93"/>
    </row>
    <row r="528" spans="1:19" ht="16">
      <c r="A528" s="91"/>
      <c r="B528" s="91"/>
      <c r="C528" s="91"/>
      <c r="D528" s="91"/>
      <c r="E528" s="91"/>
      <c r="F528" s="91"/>
      <c r="G528" s="92"/>
      <c r="H528" s="91"/>
      <c r="I528" s="91"/>
      <c r="J528" s="91"/>
      <c r="K528" s="91"/>
      <c r="L528" s="91"/>
      <c r="M528" s="91"/>
      <c r="N528" s="91"/>
      <c r="O528" s="91"/>
      <c r="P528" s="91"/>
      <c r="Q528" s="91"/>
      <c r="R528" s="91"/>
      <c r="S528" s="93"/>
    </row>
    <row r="529" spans="1:19" ht="16">
      <c r="A529" s="91"/>
      <c r="B529" s="91"/>
      <c r="C529" s="91"/>
      <c r="D529" s="91"/>
      <c r="E529" s="91"/>
      <c r="F529" s="91"/>
      <c r="G529" s="92"/>
      <c r="H529" s="91"/>
      <c r="I529" s="91"/>
      <c r="J529" s="91"/>
      <c r="K529" s="91"/>
      <c r="L529" s="91"/>
      <c r="M529" s="91"/>
      <c r="N529" s="91"/>
      <c r="O529" s="91"/>
      <c r="P529" s="91"/>
      <c r="Q529" s="91"/>
      <c r="R529" s="91"/>
      <c r="S529" s="93"/>
    </row>
    <row r="530" spans="1:19" ht="16">
      <c r="A530" s="91"/>
      <c r="B530" s="91"/>
      <c r="C530" s="91"/>
      <c r="D530" s="91"/>
      <c r="E530" s="91"/>
      <c r="F530" s="91"/>
      <c r="G530" s="92"/>
      <c r="H530" s="91"/>
      <c r="I530" s="91"/>
      <c r="J530" s="91"/>
      <c r="K530" s="91"/>
      <c r="L530" s="91"/>
      <c r="M530" s="91"/>
      <c r="N530" s="91"/>
      <c r="O530" s="91"/>
      <c r="P530" s="91"/>
      <c r="Q530" s="91"/>
      <c r="R530" s="91"/>
      <c r="S530" s="93"/>
    </row>
    <row r="531" spans="1:19" ht="16">
      <c r="A531" s="91"/>
      <c r="B531" s="91"/>
      <c r="C531" s="91"/>
      <c r="D531" s="91"/>
      <c r="E531" s="91"/>
      <c r="F531" s="91"/>
      <c r="G531" s="92"/>
      <c r="H531" s="91"/>
      <c r="I531" s="91"/>
      <c r="J531" s="91"/>
      <c r="K531" s="91"/>
      <c r="L531" s="91"/>
      <c r="M531" s="91"/>
      <c r="N531" s="91"/>
      <c r="O531" s="91"/>
      <c r="P531" s="91"/>
      <c r="Q531" s="91"/>
      <c r="R531" s="91"/>
      <c r="S531" s="93"/>
    </row>
    <row r="532" spans="1:19" ht="16">
      <c r="A532" s="91"/>
      <c r="B532" s="91"/>
      <c r="C532" s="91"/>
      <c r="D532" s="91"/>
      <c r="E532" s="91"/>
      <c r="F532" s="91"/>
      <c r="G532" s="92"/>
      <c r="H532" s="91"/>
      <c r="I532" s="91"/>
      <c r="J532" s="91"/>
      <c r="K532" s="91"/>
      <c r="L532" s="91"/>
      <c r="M532" s="91"/>
      <c r="N532" s="91"/>
      <c r="O532" s="91"/>
      <c r="P532" s="91"/>
      <c r="Q532" s="91"/>
      <c r="R532" s="91"/>
      <c r="S532" s="93"/>
    </row>
    <row r="533" spans="1:19" ht="16">
      <c r="A533" s="91"/>
      <c r="B533" s="91"/>
      <c r="C533" s="91"/>
      <c r="D533" s="91"/>
      <c r="E533" s="91"/>
      <c r="F533" s="91"/>
      <c r="G533" s="92"/>
      <c r="H533" s="91"/>
      <c r="I533" s="91"/>
      <c r="J533" s="91"/>
      <c r="K533" s="91"/>
      <c r="L533" s="91"/>
      <c r="M533" s="91"/>
      <c r="N533" s="91"/>
      <c r="O533" s="91"/>
      <c r="P533" s="91"/>
      <c r="Q533" s="91"/>
      <c r="R533" s="91"/>
      <c r="S533" s="93"/>
    </row>
    <row r="534" spans="1:19" ht="16">
      <c r="A534" s="91"/>
      <c r="B534" s="91"/>
      <c r="C534" s="91"/>
      <c r="D534" s="91"/>
      <c r="E534" s="91"/>
      <c r="F534" s="91"/>
      <c r="G534" s="92"/>
      <c r="H534" s="91"/>
      <c r="I534" s="91"/>
      <c r="J534" s="91"/>
      <c r="K534" s="91"/>
      <c r="L534" s="91"/>
      <c r="M534" s="91"/>
      <c r="N534" s="91"/>
      <c r="O534" s="91"/>
      <c r="P534" s="91"/>
      <c r="Q534" s="91"/>
      <c r="R534" s="91"/>
      <c r="S534" s="93"/>
    </row>
    <row r="535" spans="1:19" ht="16">
      <c r="A535" s="91"/>
      <c r="B535" s="91"/>
      <c r="C535" s="91"/>
      <c r="D535" s="91"/>
      <c r="E535" s="91"/>
      <c r="F535" s="91"/>
      <c r="G535" s="92"/>
      <c r="H535" s="91"/>
      <c r="I535" s="91"/>
      <c r="J535" s="91"/>
      <c r="K535" s="91"/>
      <c r="L535" s="91"/>
      <c r="M535" s="91"/>
      <c r="N535" s="91"/>
      <c r="O535" s="91"/>
      <c r="P535" s="91"/>
      <c r="Q535" s="91"/>
      <c r="R535" s="91"/>
      <c r="S535" s="93"/>
    </row>
    <row r="536" spans="1:19" ht="16">
      <c r="A536" s="91"/>
      <c r="B536" s="91"/>
      <c r="C536" s="91"/>
      <c r="D536" s="91"/>
      <c r="E536" s="91"/>
      <c r="F536" s="91"/>
      <c r="G536" s="92"/>
      <c r="H536" s="91"/>
      <c r="I536" s="91"/>
      <c r="J536" s="91"/>
      <c r="K536" s="91"/>
      <c r="L536" s="91"/>
      <c r="M536" s="91"/>
      <c r="N536" s="91"/>
      <c r="O536" s="91"/>
      <c r="P536" s="91"/>
      <c r="Q536" s="91"/>
      <c r="R536" s="91"/>
      <c r="S536" s="93"/>
    </row>
    <row r="537" spans="1:19" ht="16">
      <c r="A537" s="91"/>
      <c r="B537" s="91"/>
      <c r="C537" s="91"/>
      <c r="D537" s="91"/>
      <c r="E537" s="91"/>
      <c r="F537" s="91"/>
      <c r="G537" s="92"/>
      <c r="H537" s="91"/>
      <c r="I537" s="91"/>
      <c r="J537" s="91"/>
      <c r="K537" s="91"/>
      <c r="L537" s="91"/>
      <c r="M537" s="91"/>
      <c r="N537" s="91"/>
      <c r="O537" s="91"/>
      <c r="P537" s="91"/>
      <c r="Q537" s="91"/>
      <c r="R537" s="91"/>
      <c r="S537" s="93"/>
    </row>
    <row r="538" spans="1:19" ht="16">
      <c r="A538" s="91"/>
      <c r="B538" s="91"/>
      <c r="C538" s="91"/>
      <c r="D538" s="91"/>
      <c r="E538" s="91"/>
      <c r="F538" s="91"/>
      <c r="G538" s="92"/>
      <c r="H538" s="91"/>
      <c r="I538" s="91"/>
      <c r="J538" s="91"/>
      <c r="K538" s="91"/>
      <c r="L538" s="91"/>
      <c r="M538" s="91"/>
      <c r="N538" s="91"/>
      <c r="O538" s="91"/>
      <c r="P538" s="91"/>
      <c r="Q538" s="91"/>
      <c r="R538" s="91"/>
      <c r="S538" s="93"/>
    </row>
    <row r="539" spans="1:19" ht="16">
      <c r="A539" s="91"/>
      <c r="B539" s="91"/>
      <c r="C539" s="91"/>
      <c r="D539" s="91"/>
      <c r="E539" s="91"/>
      <c r="F539" s="91"/>
      <c r="G539" s="92"/>
      <c r="H539" s="91"/>
      <c r="I539" s="91"/>
      <c r="J539" s="91"/>
      <c r="K539" s="91"/>
      <c r="L539" s="91"/>
      <c r="M539" s="91"/>
      <c r="N539" s="91"/>
      <c r="O539" s="91"/>
      <c r="P539" s="91"/>
      <c r="Q539" s="91"/>
      <c r="R539" s="91"/>
      <c r="S539" s="93"/>
    </row>
    <row r="540" spans="1:19" ht="16">
      <c r="A540" s="91"/>
      <c r="B540" s="91"/>
      <c r="C540" s="91"/>
      <c r="D540" s="91"/>
      <c r="E540" s="91"/>
      <c r="F540" s="91"/>
      <c r="G540" s="92"/>
      <c r="H540" s="91"/>
      <c r="I540" s="91"/>
      <c r="J540" s="91"/>
      <c r="K540" s="91"/>
      <c r="L540" s="91"/>
      <c r="M540" s="91"/>
      <c r="N540" s="91"/>
      <c r="O540" s="91"/>
      <c r="P540" s="91"/>
      <c r="Q540" s="91"/>
      <c r="R540" s="91"/>
      <c r="S540" s="93"/>
    </row>
    <row r="541" spans="1:19" ht="16">
      <c r="A541" s="91"/>
      <c r="B541" s="91"/>
      <c r="C541" s="91"/>
      <c r="D541" s="91"/>
      <c r="E541" s="91"/>
      <c r="F541" s="91"/>
      <c r="G541" s="92"/>
      <c r="H541" s="91"/>
      <c r="I541" s="91"/>
      <c r="J541" s="91"/>
      <c r="K541" s="91"/>
      <c r="L541" s="91"/>
      <c r="M541" s="91"/>
      <c r="N541" s="91"/>
      <c r="O541" s="91"/>
      <c r="P541" s="91"/>
      <c r="Q541" s="91"/>
      <c r="R541" s="91"/>
      <c r="S541" s="93"/>
    </row>
    <row r="542" spans="1:19" ht="16">
      <c r="A542" s="91"/>
      <c r="B542" s="91"/>
      <c r="C542" s="91"/>
      <c r="D542" s="91"/>
      <c r="E542" s="91"/>
      <c r="F542" s="91"/>
      <c r="G542" s="92"/>
      <c r="H542" s="91"/>
      <c r="I542" s="91"/>
      <c r="J542" s="91"/>
      <c r="K542" s="91"/>
      <c r="L542" s="91"/>
      <c r="M542" s="91"/>
      <c r="N542" s="91"/>
      <c r="O542" s="91"/>
      <c r="P542" s="91"/>
      <c r="Q542" s="91"/>
      <c r="R542" s="91"/>
      <c r="S542" s="93"/>
    </row>
    <row r="543" spans="1:19" ht="16">
      <c r="A543" s="91"/>
      <c r="B543" s="91"/>
      <c r="C543" s="91"/>
      <c r="D543" s="91"/>
      <c r="E543" s="91"/>
      <c r="F543" s="91"/>
      <c r="G543" s="92"/>
      <c r="H543" s="91"/>
      <c r="I543" s="91"/>
      <c r="J543" s="91"/>
      <c r="K543" s="91"/>
      <c r="L543" s="91"/>
      <c r="M543" s="91"/>
      <c r="N543" s="91"/>
      <c r="O543" s="91"/>
      <c r="P543" s="91"/>
      <c r="Q543" s="91"/>
      <c r="R543" s="91"/>
      <c r="S543" s="93"/>
    </row>
    <row r="544" spans="1:19" ht="16">
      <c r="A544" s="91"/>
      <c r="B544" s="91"/>
      <c r="C544" s="91"/>
      <c r="D544" s="91"/>
      <c r="E544" s="91"/>
      <c r="F544" s="91"/>
      <c r="G544" s="92"/>
      <c r="H544" s="91"/>
      <c r="I544" s="91"/>
      <c r="J544" s="91"/>
      <c r="K544" s="91"/>
      <c r="L544" s="91"/>
      <c r="M544" s="91"/>
      <c r="N544" s="91"/>
      <c r="O544" s="91"/>
      <c r="P544" s="91"/>
      <c r="Q544" s="91"/>
      <c r="R544" s="91"/>
      <c r="S544" s="93"/>
    </row>
    <row r="545" spans="1:19" ht="16">
      <c r="A545" s="91"/>
      <c r="B545" s="91"/>
      <c r="C545" s="91"/>
      <c r="D545" s="91"/>
      <c r="E545" s="91"/>
      <c r="F545" s="91"/>
      <c r="G545" s="92"/>
      <c r="H545" s="91"/>
      <c r="I545" s="91"/>
      <c r="J545" s="91"/>
      <c r="K545" s="91"/>
      <c r="L545" s="91"/>
      <c r="M545" s="91"/>
      <c r="N545" s="91"/>
      <c r="O545" s="91"/>
      <c r="P545" s="91"/>
      <c r="Q545" s="91"/>
      <c r="R545" s="91"/>
      <c r="S545" s="93"/>
    </row>
    <row r="546" spans="1:19" ht="16">
      <c r="A546" s="91"/>
      <c r="B546" s="91"/>
      <c r="C546" s="91"/>
      <c r="D546" s="91"/>
      <c r="E546" s="91"/>
      <c r="F546" s="91"/>
      <c r="G546" s="92"/>
      <c r="H546" s="91"/>
      <c r="I546" s="91"/>
      <c r="J546" s="91"/>
      <c r="K546" s="91"/>
      <c r="L546" s="91"/>
      <c r="M546" s="91"/>
      <c r="N546" s="91"/>
      <c r="O546" s="91"/>
      <c r="P546" s="91"/>
      <c r="Q546" s="91"/>
      <c r="R546" s="91"/>
      <c r="S546" s="93"/>
    </row>
    <row r="547" spans="1:19" ht="16">
      <c r="A547" s="91"/>
      <c r="B547" s="91"/>
      <c r="C547" s="91"/>
      <c r="D547" s="91"/>
      <c r="E547" s="91"/>
      <c r="F547" s="91"/>
      <c r="G547" s="92"/>
      <c r="H547" s="91"/>
      <c r="I547" s="91"/>
      <c r="J547" s="91"/>
      <c r="K547" s="91"/>
      <c r="L547" s="91"/>
      <c r="M547" s="91"/>
      <c r="N547" s="91"/>
      <c r="O547" s="91"/>
      <c r="P547" s="91"/>
      <c r="Q547" s="91"/>
      <c r="R547" s="91"/>
      <c r="S547" s="93"/>
    </row>
    <row r="548" spans="1:19" ht="16">
      <c r="A548" s="91"/>
      <c r="B548" s="91"/>
      <c r="C548" s="91"/>
      <c r="D548" s="91"/>
      <c r="E548" s="91"/>
      <c r="F548" s="91"/>
      <c r="G548" s="92"/>
      <c r="H548" s="91"/>
      <c r="I548" s="91"/>
      <c r="J548" s="91"/>
      <c r="K548" s="91"/>
      <c r="L548" s="91"/>
      <c r="M548" s="91"/>
      <c r="N548" s="91"/>
      <c r="O548" s="91"/>
      <c r="P548" s="91"/>
      <c r="Q548" s="91"/>
      <c r="R548" s="91"/>
      <c r="S548" s="93"/>
    </row>
    <row r="549" spans="1:19" ht="16">
      <c r="A549" s="91"/>
      <c r="B549" s="91"/>
      <c r="C549" s="91"/>
      <c r="D549" s="91"/>
      <c r="E549" s="91"/>
      <c r="F549" s="91"/>
      <c r="G549" s="92"/>
      <c r="H549" s="91"/>
      <c r="I549" s="91"/>
      <c r="J549" s="91"/>
      <c r="K549" s="91"/>
      <c r="L549" s="91"/>
      <c r="M549" s="91"/>
      <c r="N549" s="91"/>
      <c r="O549" s="91"/>
      <c r="P549" s="91"/>
      <c r="Q549" s="91"/>
      <c r="R549" s="91"/>
      <c r="S549" s="93"/>
    </row>
    <row r="550" spans="1:19" ht="16">
      <c r="A550" s="91"/>
      <c r="B550" s="91"/>
      <c r="C550" s="91"/>
      <c r="D550" s="91"/>
      <c r="E550" s="91"/>
      <c r="F550" s="91"/>
      <c r="G550" s="92"/>
      <c r="H550" s="91"/>
      <c r="I550" s="91"/>
      <c r="J550" s="91"/>
      <c r="K550" s="91"/>
      <c r="L550" s="91"/>
      <c r="M550" s="91"/>
      <c r="N550" s="91"/>
      <c r="O550" s="91"/>
      <c r="P550" s="91"/>
      <c r="Q550" s="91"/>
      <c r="R550" s="91"/>
      <c r="S550" s="93"/>
    </row>
    <row r="551" spans="1:19" ht="16">
      <c r="A551" s="91"/>
      <c r="B551" s="91"/>
      <c r="C551" s="91"/>
      <c r="D551" s="91"/>
      <c r="E551" s="91"/>
      <c r="F551" s="91"/>
      <c r="G551" s="92"/>
      <c r="H551" s="91"/>
      <c r="I551" s="91"/>
      <c r="J551" s="91"/>
      <c r="K551" s="91"/>
      <c r="L551" s="91"/>
      <c r="M551" s="91"/>
      <c r="N551" s="91"/>
      <c r="O551" s="91"/>
      <c r="P551" s="91"/>
      <c r="Q551" s="91"/>
      <c r="R551" s="91"/>
      <c r="S551" s="93"/>
    </row>
    <row r="552" spans="1:19" ht="16">
      <c r="A552" s="91"/>
      <c r="B552" s="91"/>
      <c r="C552" s="91"/>
      <c r="D552" s="91"/>
      <c r="E552" s="91"/>
      <c r="F552" s="91"/>
      <c r="G552" s="92"/>
      <c r="H552" s="91"/>
      <c r="I552" s="91"/>
      <c r="J552" s="91"/>
      <c r="K552" s="91"/>
      <c r="L552" s="91"/>
      <c r="M552" s="91"/>
      <c r="N552" s="91"/>
      <c r="O552" s="91"/>
      <c r="P552" s="91"/>
      <c r="Q552" s="91"/>
      <c r="R552" s="91"/>
      <c r="S552" s="93"/>
    </row>
    <row r="553" spans="1:19" ht="16">
      <c r="A553" s="91"/>
      <c r="B553" s="91"/>
      <c r="C553" s="91"/>
      <c r="D553" s="91"/>
      <c r="E553" s="91"/>
      <c r="F553" s="91"/>
      <c r="G553" s="92"/>
      <c r="H553" s="91"/>
      <c r="I553" s="91"/>
      <c r="J553" s="91"/>
      <c r="K553" s="91"/>
      <c r="L553" s="91"/>
      <c r="M553" s="91"/>
      <c r="N553" s="91"/>
      <c r="O553" s="91"/>
      <c r="P553" s="91"/>
      <c r="Q553" s="91"/>
      <c r="R553" s="91"/>
      <c r="S553" s="93"/>
    </row>
    <row r="554" spans="1:19" ht="16">
      <c r="A554" s="91"/>
      <c r="B554" s="91"/>
      <c r="C554" s="91"/>
      <c r="D554" s="91"/>
      <c r="E554" s="91"/>
      <c r="F554" s="91"/>
      <c r="G554" s="92"/>
      <c r="H554" s="91"/>
      <c r="I554" s="91"/>
      <c r="J554" s="91"/>
      <c r="K554" s="91"/>
      <c r="L554" s="91"/>
      <c r="M554" s="91"/>
      <c r="N554" s="91"/>
      <c r="O554" s="91"/>
      <c r="P554" s="91"/>
      <c r="Q554" s="91"/>
      <c r="R554" s="91"/>
      <c r="S554" s="93"/>
    </row>
    <row r="555" spans="1:19" ht="16">
      <c r="A555" s="91"/>
      <c r="B555" s="91"/>
      <c r="C555" s="91"/>
      <c r="D555" s="91"/>
      <c r="E555" s="91"/>
      <c r="F555" s="91"/>
      <c r="G555" s="92"/>
      <c r="H555" s="91"/>
      <c r="I555" s="91"/>
      <c r="J555" s="91"/>
      <c r="K555" s="91"/>
      <c r="L555" s="91"/>
      <c r="M555" s="91"/>
      <c r="N555" s="91"/>
      <c r="O555" s="91"/>
      <c r="P555" s="91"/>
      <c r="Q555" s="91"/>
      <c r="R555" s="91"/>
      <c r="S555" s="93"/>
    </row>
    <row r="556" spans="1:19" ht="16">
      <c r="A556" s="91"/>
      <c r="B556" s="91"/>
      <c r="C556" s="91"/>
      <c r="D556" s="91"/>
      <c r="E556" s="91"/>
      <c r="F556" s="91"/>
      <c r="G556" s="92"/>
      <c r="H556" s="91"/>
      <c r="I556" s="91"/>
      <c r="J556" s="91"/>
      <c r="K556" s="91"/>
      <c r="L556" s="91"/>
      <c r="M556" s="91"/>
      <c r="N556" s="91"/>
      <c r="O556" s="91"/>
      <c r="P556" s="91"/>
      <c r="Q556" s="91"/>
      <c r="R556" s="91"/>
      <c r="S556" s="93"/>
    </row>
    <row r="557" spans="1:19" ht="16">
      <c r="A557" s="91"/>
      <c r="B557" s="91"/>
      <c r="C557" s="91"/>
      <c r="D557" s="91"/>
      <c r="E557" s="91"/>
      <c r="F557" s="91"/>
      <c r="G557" s="92"/>
      <c r="H557" s="91"/>
      <c r="I557" s="91"/>
      <c r="J557" s="91"/>
      <c r="K557" s="91"/>
      <c r="L557" s="91"/>
      <c r="M557" s="91"/>
      <c r="N557" s="91"/>
      <c r="O557" s="91"/>
      <c r="P557" s="91"/>
      <c r="Q557" s="91"/>
      <c r="R557" s="91"/>
      <c r="S557" s="93"/>
    </row>
    <row r="558" spans="1:19" ht="16">
      <c r="A558" s="91"/>
      <c r="B558" s="91"/>
      <c r="C558" s="91"/>
      <c r="D558" s="91"/>
      <c r="E558" s="91"/>
      <c r="F558" s="91"/>
      <c r="G558" s="92"/>
      <c r="H558" s="91"/>
      <c r="I558" s="91"/>
      <c r="J558" s="91"/>
      <c r="K558" s="91"/>
      <c r="L558" s="91"/>
      <c r="M558" s="91"/>
      <c r="N558" s="91"/>
      <c r="O558" s="91"/>
      <c r="P558" s="91"/>
      <c r="Q558" s="91"/>
      <c r="R558" s="91"/>
      <c r="S558" s="93"/>
    </row>
    <row r="559" spans="1:19" ht="16">
      <c r="A559" s="91"/>
      <c r="B559" s="91"/>
      <c r="C559" s="91"/>
      <c r="D559" s="91"/>
      <c r="E559" s="91"/>
      <c r="F559" s="91"/>
      <c r="G559" s="92"/>
      <c r="H559" s="91"/>
      <c r="I559" s="91"/>
      <c r="J559" s="91"/>
      <c r="K559" s="91"/>
      <c r="L559" s="91"/>
      <c r="M559" s="91"/>
      <c r="N559" s="91"/>
      <c r="O559" s="91"/>
      <c r="P559" s="91"/>
      <c r="Q559" s="91"/>
      <c r="R559" s="91"/>
      <c r="S559" s="93"/>
    </row>
    <row r="560" spans="1:19" ht="16">
      <c r="A560" s="91"/>
      <c r="B560" s="91"/>
      <c r="C560" s="91"/>
      <c r="D560" s="91"/>
      <c r="E560" s="91"/>
      <c r="F560" s="91"/>
      <c r="G560" s="92"/>
      <c r="H560" s="91"/>
      <c r="I560" s="91"/>
      <c r="J560" s="91"/>
      <c r="K560" s="91"/>
      <c r="L560" s="91"/>
      <c r="M560" s="91"/>
      <c r="N560" s="91"/>
      <c r="O560" s="91"/>
      <c r="P560" s="91"/>
      <c r="Q560" s="91"/>
      <c r="R560" s="91"/>
      <c r="S560" s="93"/>
    </row>
    <row r="561" spans="1:19" ht="16">
      <c r="A561" s="91"/>
      <c r="B561" s="91"/>
      <c r="C561" s="91"/>
      <c r="D561" s="91"/>
      <c r="E561" s="91"/>
      <c r="F561" s="91"/>
      <c r="G561" s="92"/>
      <c r="H561" s="91"/>
      <c r="I561" s="91"/>
      <c r="J561" s="91"/>
      <c r="K561" s="91"/>
      <c r="L561" s="91"/>
      <c r="M561" s="91"/>
      <c r="N561" s="91"/>
      <c r="O561" s="91"/>
      <c r="P561" s="91"/>
      <c r="Q561" s="91"/>
      <c r="R561" s="91"/>
      <c r="S561" s="93"/>
    </row>
    <row r="562" spans="1:19" ht="16">
      <c r="A562" s="91"/>
      <c r="B562" s="91"/>
      <c r="C562" s="91"/>
      <c r="D562" s="91"/>
      <c r="E562" s="91"/>
      <c r="F562" s="91"/>
      <c r="G562" s="92"/>
      <c r="H562" s="91"/>
      <c r="I562" s="91"/>
      <c r="J562" s="91"/>
      <c r="K562" s="91"/>
      <c r="L562" s="91"/>
      <c r="M562" s="91"/>
      <c r="N562" s="91"/>
      <c r="O562" s="91"/>
      <c r="P562" s="91"/>
      <c r="Q562" s="91"/>
      <c r="R562" s="91"/>
      <c r="S562" s="93"/>
    </row>
    <row r="563" spans="1:19" ht="16">
      <c r="A563" s="91"/>
      <c r="B563" s="91"/>
      <c r="C563" s="91"/>
      <c r="D563" s="91"/>
      <c r="E563" s="91"/>
      <c r="F563" s="91"/>
      <c r="G563" s="92"/>
      <c r="H563" s="91"/>
      <c r="I563" s="91"/>
      <c r="J563" s="91"/>
      <c r="K563" s="91"/>
      <c r="L563" s="91"/>
      <c r="M563" s="91"/>
      <c r="N563" s="91"/>
      <c r="O563" s="91"/>
      <c r="P563" s="91"/>
      <c r="Q563" s="91"/>
      <c r="R563" s="91"/>
      <c r="S563" s="93"/>
    </row>
    <row r="564" spans="1:19" ht="16">
      <c r="A564" s="91"/>
      <c r="B564" s="91"/>
      <c r="C564" s="91"/>
      <c r="D564" s="91"/>
      <c r="E564" s="91"/>
      <c r="F564" s="91"/>
      <c r="G564" s="92"/>
      <c r="H564" s="91"/>
      <c r="I564" s="91"/>
      <c r="J564" s="91"/>
      <c r="K564" s="91"/>
      <c r="L564" s="91"/>
      <c r="M564" s="91"/>
      <c r="N564" s="91"/>
      <c r="O564" s="91"/>
      <c r="P564" s="91"/>
      <c r="Q564" s="91"/>
      <c r="R564" s="91"/>
    </row>
    <row r="565" spans="1:19" ht="16">
      <c r="A565" s="91"/>
      <c r="B565" s="91"/>
      <c r="C565" s="91"/>
      <c r="D565" s="91"/>
      <c r="E565" s="91"/>
      <c r="F565" s="91"/>
      <c r="G565" s="92"/>
      <c r="H565" s="91"/>
      <c r="I565" s="91"/>
      <c r="J565" s="91"/>
      <c r="K565" s="91"/>
      <c r="L565" s="91"/>
      <c r="M565" s="91"/>
      <c r="N565" s="91"/>
      <c r="O565" s="91"/>
      <c r="P565" s="91"/>
      <c r="Q565" s="91"/>
      <c r="R565" s="91"/>
    </row>
    <row r="566" spans="1:19" ht="16">
      <c r="A566" s="91"/>
      <c r="B566" s="91"/>
      <c r="C566" s="91"/>
      <c r="D566" s="91"/>
      <c r="E566" s="91"/>
      <c r="F566" s="91"/>
      <c r="G566" s="92"/>
      <c r="H566" s="91"/>
      <c r="I566" s="91"/>
      <c r="J566" s="91"/>
      <c r="K566" s="91"/>
      <c r="L566" s="91"/>
      <c r="M566" s="91"/>
      <c r="N566" s="91"/>
      <c r="O566" s="91"/>
      <c r="P566" s="91"/>
      <c r="Q566" s="91"/>
      <c r="R566" s="91"/>
    </row>
    <row r="567" spans="1:19" ht="16">
      <c r="A567" s="91"/>
      <c r="B567" s="91"/>
      <c r="C567" s="91"/>
      <c r="D567" s="91"/>
      <c r="E567" s="91"/>
      <c r="F567" s="91"/>
      <c r="G567" s="92"/>
      <c r="H567" s="91"/>
      <c r="I567" s="91"/>
      <c r="J567" s="91"/>
      <c r="K567" s="91"/>
      <c r="L567" s="91"/>
      <c r="M567" s="91"/>
      <c r="N567" s="91"/>
      <c r="O567" s="91"/>
      <c r="P567" s="91"/>
      <c r="Q567" s="91"/>
      <c r="R567" s="91"/>
    </row>
    <row r="568" spans="1:19" ht="16">
      <c r="A568" s="91"/>
      <c r="B568" s="91"/>
      <c r="C568" s="91"/>
      <c r="D568" s="91"/>
      <c r="E568" s="91"/>
      <c r="F568" s="91"/>
      <c r="G568" s="92"/>
      <c r="H568" s="91"/>
      <c r="I568" s="91"/>
      <c r="J568" s="91"/>
      <c r="K568" s="91"/>
      <c r="L568" s="91"/>
      <c r="M568" s="91"/>
      <c r="N568" s="91"/>
      <c r="O568" s="91"/>
      <c r="P568" s="91"/>
      <c r="Q568" s="91"/>
      <c r="R568" s="91"/>
    </row>
    <row r="569" spans="1:19" ht="16">
      <c r="A569" s="91"/>
      <c r="B569" s="91"/>
      <c r="C569" s="91"/>
      <c r="D569" s="91"/>
      <c r="E569" s="91"/>
      <c r="F569" s="91"/>
      <c r="G569" s="92"/>
      <c r="H569" s="91"/>
      <c r="I569" s="91"/>
      <c r="J569" s="91"/>
      <c r="K569" s="91"/>
      <c r="L569" s="91"/>
      <c r="M569" s="91"/>
      <c r="N569" s="91"/>
      <c r="O569" s="91"/>
      <c r="P569" s="91"/>
      <c r="Q569" s="91"/>
      <c r="R569" s="91"/>
    </row>
    <row r="570" spans="1:19" ht="16">
      <c r="A570" s="91"/>
      <c r="B570" s="91"/>
      <c r="C570" s="91"/>
      <c r="D570" s="91"/>
      <c r="E570" s="91"/>
      <c r="F570" s="91"/>
      <c r="G570" s="92"/>
      <c r="H570" s="91"/>
      <c r="I570" s="91"/>
      <c r="J570" s="91"/>
      <c r="K570" s="91"/>
      <c r="L570" s="91"/>
      <c r="M570" s="91"/>
      <c r="N570" s="91"/>
      <c r="O570" s="91"/>
      <c r="P570" s="91"/>
      <c r="Q570" s="91"/>
      <c r="R570" s="91"/>
    </row>
    <row r="571" spans="1:19" ht="16">
      <c r="A571" s="91"/>
      <c r="B571" s="91"/>
      <c r="C571" s="91"/>
      <c r="D571" s="91"/>
      <c r="E571" s="91"/>
      <c r="F571" s="91"/>
      <c r="G571" s="92"/>
      <c r="H571" s="91"/>
      <c r="I571" s="91"/>
      <c r="J571" s="91"/>
      <c r="K571" s="91"/>
      <c r="L571" s="91"/>
      <c r="M571" s="91"/>
      <c r="N571" s="91"/>
      <c r="O571" s="91"/>
      <c r="P571" s="91"/>
      <c r="Q571" s="91"/>
      <c r="R571" s="91"/>
    </row>
    <row r="572" spans="1:19" ht="16">
      <c r="A572" s="91"/>
      <c r="B572" s="91"/>
      <c r="C572" s="91"/>
      <c r="D572" s="91"/>
      <c r="E572" s="91"/>
      <c r="F572" s="91"/>
      <c r="G572" s="92"/>
      <c r="H572" s="91"/>
      <c r="I572" s="91"/>
      <c r="J572" s="91"/>
      <c r="K572" s="91"/>
      <c r="L572" s="91"/>
      <c r="M572" s="91"/>
      <c r="N572" s="91"/>
      <c r="O572" s="91"/>
      <c r="P572" s="91"/>
      <c r="Q572" s="91"/>
      <c r="R572" s="91"/>
    </row>
    <row r="573" spans="1:19" ht="16">
      <c r="A573" s="91"/>
      <c r="B573" s="91"/>
      <c r="C573" s="91"/>
      <c r="D573" s="91"/>
      <c r="E573" s="91"/>
      <c r="F573" s="91"/>
      <c r="G573" s="92"/>
      <c r="H573" s="91"/>
      <c r="I573" s="91"/>
      <c r="J573" s="91"/>
      <c r="K573" s="91"/>
      <c r="L573" s="91"/>
      <c r="M573" s="91"/>
      <c r="N573" s="91"/>
      <c r="O573" s="91"/>
      <c r="P573" s="91"/>
      <c r="Q573" s="91"/>
      <c r="R573" s="91"/>
    </row>
    <row r="574" spans="1:19" ht="16">
      <c r="A574" s="91"/>
      <c r="B574" s="91"/>
      <c r="C574" s="91"/>
      <c r="D574" s="91"/>
      <c r="E574" s="91"/>
      <c r="F574" s="91"/>
      <c r="G574" s="92"/>
      <c r="H574" s="91"/>
      <c r="I574" s="91"/>
      <c r="J574" s="91"/>
      <c r="K574" s="91"/>
      <c r="L574" s="91"/>
      <c r="M574" s="91"/>
      <c r="N574" s="91"/>
      <c r="O574" s="91"/>
      <c r="P574" s="91"/>
      <c r="Q574" s="91"/>
      <c r="R574" s="91"/>
    </row>
    <row r="575" spans="1:19" ht="16">
      <c r="A575" s="91"/>
      <c r="B575" s="91"/>
      <c r="C575" s="91"/>
      <c r="D575" s="91"/>
      <c r="E575" s="91"/>
      <c r="F575" s="91"/>
      <c r="G575" s="92"/>
      <c r="H575" s="91"/>
      <c r="I575" s="91"/>
      <c r="J575" s="91"/>
      <c r="K575" s="91"/>
      <c r="L575" s="91"/>
      <c r="M575" s="91"/>
      <c r="N575" s="91"/>
      <c r="O575" s="91"/>
      <c r="P575" s="91"/>
      <c r="Q575" s="91"/>
      <c r="R575" s="91"/>
    </row>
    <row r="576" spans="1:19" ht="16">
      <c r="A576" s="91"/>
      <c r="B576" s="91"/>
      <c r="C576" s="91"/>
      <c r="D576" s="91"/>
      <c r="E576" s="91"/>
      <c r="F576" s="91"/>
      <c r="G576" s="92"/>
      <c r="H576" s="91"/>
      <c r="I576" s="91"/>
      <c r="J576" s="91"/>
      <c r="K576" s="91"/>
      <c r="L576" s="91"/>
      <c r="M576" s="91"/>
      <c r="N576" s="91"/>
      <c r="O576" s="91"/>
      <c r="P576" s="91"/>
      <c r="Q576" s="91"/>
      <c r="R576" s="91"/>
    </row>
    <row r="577" spans="1:18" ht="16">
      <c r="A577" s="91"/>
      <c r="B577" s="91"/>
      <c r="C577" s="91"/>
      <c r="D577" s="91"/>
      <c r="E577" s="91"/>
      <c r="F577" s="91"/>
      <c r="G577" s="92"/>
      <c r="H577" s="91"/>
      <c r="I577" s="91"/>
      <c r="J577" s="91"/>
      <c r="K577" s="91"/>
      <c r="L577" s="91"/>
      <c r="M577" s="91"/>
      <c r="N577" s="91"/>
      <c r="O577" s="91"/>
      <c r="P577" s="91"/>
      <c r="Q577" s="91"/>
      <c r="R577" s="91"/>
    </row>
    <row r="578" spans="1:18" ht="16">
      <c r="A578" s="91"/>
      <c r="B578" s="91"/>
      <c r="C578" s="91"/>
      <c r="D578" s="91"/>
      <c r="E578" s="91"/>
      <c r="F578" s="91"/>
      <c r="G578" s="92"/>
      <c r="H578" s="91"/>
      <c r="I578" s="91"/>
      <c r="J578" s="91"/>
      <c r="K578" s="91"/>
      <c r="L578" s="91"/>
      <c r="M578" s="91"/>
      <c r="N578" s="91"/>
      <c r="O578" s="91"/>
      <c r="P578" s="91"/>
      <c r="Q578" s="91"/>
      <c r="R578" s="91"/>
    </row>
    <row r="579" spans="1:18" ht="16">
      <c r="A579" s="91"/>
      <c r="B579" s="91"/>
      <c r="C579" s="91"/>
      <c r="D579" s="91"/>
      <c r="E579" s="91"/>
      <c r="F579" s="91"/>
      <c r="G579" s="92"/>
      <c r="H579" s="91"/>
      <c r="I579" s="91"/>
      <c r="J579" s="91"/>
      <c r="K579" s="91"/>
      <c r="L579" s="91"/>
      <c r="M579" s="91"/>
      <c r="N579" s="91"/>
      <c r="O579" s="91"/>
      <c r="P579" s="91"/>
      <c r="Q579" s="91"/>
      <c r="R579" s="91"/>
    </row>
    <row r="580" spans="1:18" ht="16">
      <c r="A580" s="91"/>
      <c r="B580" s="91"/>
      <c r="C580" s="91"/>
      <c r="D580" s="91"/>
      <c r="E580" s="91"/>
      <c r="F580" s="91"/>
      <c r="G580" s="92"/>
      <c r="H580" s="91"/>
      <c r="I580" s="91"/>
      <c r="J580" s="91"/>
      <c r="K580" s="91"/>
      <c r="L580" s="91"/>
      <c r="M580" s="91"/>
      <c r="N580" s="91"/>
      <c r="O580" s="91"/>
      <c r="P580" s="91"/>
      <c r="Q580" s="91"/>
      <c r="R580" s="91"/>
    </row>
    <row r="581" spans="1:18" ht="16">
      <c r="A581" s="91"/>
      <c r="B581" s="91"/>
      <c r="C581" s="91"/>
      <c r="D581" s="91"/>
      <c r="E581" s="91"/>
      <c r="F581" s="91"/>
      <c r="G581" s="92"/>
      <c r="H581" s="91"/>
      <c r="I581" s="91"/>
      <c r="J581" s="91"/>
      <c r="K581" s="91"/>
      <c r="L581" s="91"/>
      <c r="M581" s="91"/>
      <c r="N581" s="91"/>
      <c r="O581" s="91"/>
      <c r="P581" s="91"/>
      <c r="Q581" s="91"/>
      <c r="R581" s="91"/>
    </row>
    <row r="582" spans="1:18" ht="16">
      <c r="A582" s="91"/>
      <c r="B582" s="91"/>
      <c r="C582" s="91"/>
      <c r="D582" s="91"/>
      <c r="E582" s="91"/>
      <c r="F582" s="91"/>
      <c r="G582" s="92"/>
      <c r="H582" s="91"/>
      <c r="I582" s="91"/>
      <c r="J582" s="91"/>
      <c r="K582" s="91"/>
      <c r="L582" s="91"/>
      <c r="M582" s="91"/>
      <c r="N582" s="91"/>
      <c r="O582" s="91"/>
      <c r="P582" s="91"/>
      <c r="Q582" s="91"/>
      <c r="R582" s="91"/>
    </row>
    <row r="583" spans="1:18" ht="16">
      <c r="A583" s="91"/>
      <c r="B583" s="91"/>
      <c r="C583" s="91"/>
      <c r="D583" s="91"/>
      <c r="E583" s="91"/>
      <c r="F583" s="91"/>
      <c r="G583" s="92"/>
      <c r="H583" s="91"/>
      <c r="I583" s="91"/>
      <c r="J583" s="91"/>
      <c r="K583" s="91"/>
      <c r="L583" s="91"/>
      <c r="M583" s="91"/>
      <c r="N583" s="91"/>
      <c r="O583" s="91"/>
      <c r="P583" s="91"/>
      <c r="Q583" s="91"/>
      <c r="R583" s="91"/>
    </row>
    <row r="584" spans="1:18" ht="16">
      <c r="A584" s="91"/>
      <c r="B584" s="91"/>
      <c r="C584" s="91"/>
      <c r="D584" s="91"/>
      <c r="E584" s="91"/>
      <c r="F584" s="91"/>
      <c r="G584" s="92"/>
      <c r="H584" s="91"/>
      <c r="I584" s="91"/>
      <c r="J584" s="91"/>
      <c r="K584" s="91"/>
      <c r="L584" s="91"/>
      <c r="M584" s="91"/>
      <c r="N584" s="91"/>
      <c r="O584" s="91"/>
      <c r="P584" s="91"/>
      <c r="Q584" s="91"/>
      <c r="R584" s="91"/>
    </row>
    <row r="585" spans="1:18" ht="16">
      <c r="A585" s="91"/>
      <c r="B585" s="91"/>
      <c r="C585" s="91"/>
      <c r="D585" s="91"/>
      <c r="E585" s="91"/>
      <c r="F585" s="91"/>
      <c r="G585" s="92"/>
      <c r="H585" s="91"/>
      <c r="I585" s="91"/>
      <c r="J585" s="91"/>
      <c r="K585" s="91"/>
      <c r="L585" s="91"/>
      <c r="M585" s="91"/>
      <c r="N585" s="91"/>
      <c r="O585" s="91"/>
      <c r="P585" s="91"/>
      <c r="Q585" s="91"/>
      <c r="R585" s="91"/>
    </row>
    <row r="586" spans="1:18" ht="16">
      <c r="A586" s="91"/>
      <c r="B586" s="91"/>
      <c r="C586" s="91"/>
      <c r="D586" s="91"/>
      <c r="E586" s="91"/>
      <c r="F586" s="91"/>
      <c r="G586" s="92"/>
      <c r="H586" s="91"/>
      <c r="I586" s="91"/>
      <c r="J586" s="91"/>
      <c r="K586" s="91"/>
      <c r="L586" s="91"/>
      <c r="M586" s="91"/>
      <c r="N586" s="91"/>
      <c r="O586" s="91"/>
      <c r="P586" s="91"/>
      <c r="Q586" s="91"/>
      <c r="R586" s="91"/>
    </row>
    <row r="587" spans="1:18" ht="16">
      <c r="A587" s="91"/>
      <c r="B587" s="91"/>
      <c r="C587" s="91"/>
      <c r="D587" s="91"/>
      <c r="E587" s="91"/>
      <c r="F587" s="91"/>
      <c r="G587" s="92"/>
      <c r="H587" s="91"/>
      <c r="I587" s="91"/>
      <c r="J587" s="91"/>
      <c r="K587" s="91"/>
      <c r="L587" s="91"/>
      <c r="M587" s="91"/>
      <c r="N587" s="91"/>
      <c r="O587" s="91"/>
      <c r="P587" s="91"/>
      <c r="Q587" s="91"/>
      <c r="R587" s="91"/>
    </row>
    <row r="588" spans="1:18" ht="16">
      <c r="A588" s="91"/>
      <c r="B588" s="91"/>
      <c r="C588" s="91"/>
      <c r="D588" s="91"/>
      <c r="E588" s="91"/>
      <c r="F588" s="91"/>
      <c r="G588" s="92"/>
      <c r="H588" s="91"/>
      <c r="I588" s="91"/>
      <c r="J588" s="91"/>
      <c r="K588" s="91"/>
      <c r="L588" s="91"/>
      <c r="M588" s="91"/>
      <c r="N588" s="91"/>
      <c r="O588" s="91"/>
      <c r="P588" s="91"/>
      <c r="Q588" s="91"/>
      <c r="R588" s="91"/>
    </row>
    <row r="589" spans="1:18" ht="16">
      <c r="A589" s="91"/>
      <c r="B589" s="91"/>
      <c r="C589" s="91"/>
      <c r="D589" s="91"/>
      <c r="E589" s="91"/>
      <c r="F589" s="91"/>
      <c r="G589" s="92"/>
      <c r="H589" s="91"/>
      <c r="I589" s="91"/>
      <c r="J589" s="91"/>
      <c r="K589" s="91"/>
      <c r="L589" s="91"/>
      <c r="M589" s="91"/>
      <c r="N589" s="91"/>
      <c r="O589" s="91"/>
      <c r="P589" s="91"/>
      <c r="Q589" s="91"/>
      <c r="R589" s="91"/>
    </row>
    <row r="590" spans="1:18" ht="16">
      <c r="A590" s="91"/>
      <c r="B590" s="91"/>
      <c r="C590" s="91"/>
      <c r="D590" s="91"/>
      <c r="E590" s="91"/>
      <c r="F590" s="91"/>
      <c r="G590" s="92"/>
      <c r="H590" s="91"/>
      <c r="I590" s="91"/>
      <c r="J590" s="91"/>
      <c r="K590" s="91"/>
      <c r="L590" s="91"/>
      <c r="M590" s="91"/>
      <c r="N590" s="91"/>
      <c r="O590" s="91"/>
      <c r="P590" s="91"/>
      <c r="Q590" s="91"/>
      <c r="R590" s="91"/>
    </row>
    <row r="591" spans="1:18" ht="16">
      <c r="A591" s="91"/>
      <c r="B591" s="91"/>
      <c r="C591" s="91"/>
      <c r="D591" s="91"/>
      <c r="E591" s="91"/>
      <c r="F591" s="91"/>
      <c r="G591" s="92"/>
      <c r="H591" s="91"/>
      <c r="I591" s="91"/>
      <c r="J591" s="91"/>
      <c r="K591" s="91"/>
      <c r="L591" s="91"/>
      <c r="M591" s="91"/>
      <c r="N591" s="91"/>
      <c r="O591" s="91"/>
      <c r="P591" s="91"/>
      <c r="Q591" s="91"/>
      <c r="R591" s="91"/>
    </row>
    <row r="592" spans="1:18" ht="16">
      <c r="A592" s="91"/>
      <c r="B592" s="91"/>
      <c r="C592" s="91"/>
      <c r="D592" s="91"/>
      <c r="E592" s="91"/>
      <c r="F592" s="91"/>
      <c r="G592" s="92"/>
      <c r="H592" s="91"/>
      <c r="I592" s="91"/>
      <c r="J592" s="91"/>
      <c r="K592" s="91"/>
      <c r="L592" s="91"/>
      <c r="M592" s="91"/>
      <c r="N592" s="91"/>
      <c r="O592" s="91"/>
      <c r="P592" s="91"/>
      <c r="Q592" s="91"/>
      <c r="R592" s="91"/>
    </row>
    <row r="593" spans="1:18" ht="16">
      <c r="A593" s="91"/>
      <c r="B593" s="91"/>
      <c r="C593" s="91"/>
      <c r="D593" s="91"/>
      <c r="E593" s="91"/>
      <c r="F593" s="91"/>
      <c r="G593" s="92"/>
      <c r="H593" s="91"/>
      <c r="I593" s="91"/>
      <c r="J593" s="91"/>
      <c r="K593" s="91"/>
      <c r="L593" s="91"/>
      <c r="M593" s="91"/>
      <c r="N593" s="91"/>
      <c r="O593" s="91"/>
      <c r="P593" s="91"/>
      <c r="Q593" s="91"/>
      <c r="R593" s="91"/>
    </row>
    <row r="594" spans="1:18" ht="16">
      <c r="A594" s="91"/>
      <c r="B594" s="91"/>
      <c r="C594" s="91"/>
      <c r="D594" s="91"/>
      <c r="E594" s="91"/>
      <c r="F594" s="91"/>
      <c r="G594" s="92"/>
      <c r="H594" s="91"/>
      <c r="I594" s="91"/>
      <c r="J594" s="91"/>
      <c r="K594" s="91"/>
      <c r="L594" s="91"/>
      <c r="M594" s="91"/>
      <c r="N594" s="91"/>
      <c r="O594" s="91"/>
      <c r="P594" s="91"/>
      <c r="Q594" s="91"/>
      <c r="R594" s="91"/>
    </row>
    <row r="595" spans="1:18" ht="16">
      <c r="A595" s="91"/>
      <c r="B595" s="91"/>
      <c r="C595" s="91"/>
      <c r="D595" s="91"/>
      <c r="E595" s="91"/>
      <c r="F595" s="91"/>
      <c r="G595" s="92"/>
      <c r="H595" s="91"/>
      <c r="I595" s="91"/>
      <c r="J595" s="91"/>
      <c r="K595" s="91"/>
      <c r="L595" s="91"/>
      <c r="M595" s="91"/>
      <c r="N595" s="91"/>
      <c r="O595" s="91"/>
      <c r="P595" s="91"/>
      <c r="Q595" s="91"/>
      <c r="R595" s="91"/>
    </row>
    <row r="596" spans="1:18" ht="16">
      <c r="A596" s="91"/>
      <c r="B596" s="91"/>
      <c r="C596" s="91"/>
      <c r="D596" s="91"/>
      <c r="E596" s="91"/>
      <c r="F596" s="91"/>
      <c r="G596" s="92"/>
      <c r="H596" s="91"/>
      <c r="I596" s="91"/>
      <c r="J596" s="91"/>
      <c r="K596" s="91"/>
      <c r="L596" s="91"/>
      <c r="M596" s="91"/>
      <c r="N596" s="91"/>
      <c r="O596" s="91"/>
      <c r="P596" s="91"/>
      <c r="Q596" s="91"/>
      <c r="R596" s="91"/>
    </row>
    <row r="597" spans="1:18" ht="16">
      <c r="A597" s="91"/>
      <c r="B597" s="91"/>
      <c r="C597" s="91"/>
      <c r="D597" s="91"/>
      <c r="E597" s="91"/>
      <c r="F597" s="91"/>
      <c r="G597" s="92"/>
      <c r="H597" s="91"/>
      <c r="I597" s="91"/>
      <c r="J597" s="91"/>
      <c r="K597" s="91"/>
      <c r="L597" s="91"/>
      <c r="M597" s="91"/>
      <c r="N597" s="91"/>
      <c r="O597" s="91"/>
      <c r="P597" s="91"/>
      <c r="Q597" s="91"/>
      <c r="R597" s="91"/>
    </row>
    <row r="598" spans="1:18" ht="16">
      <c r="A598" s="91"/>
      <c r="B598" s="91"/>
      <c r="C598" s="91"/>
      <c r="D598" s="91"/>
      <c r="E598" s="91"/>
      <c r="F598" s="91"/>
      <c r="G598" s="92"/>
      <c r="H598" s="91"/>
      <c r="I598" s="91"/>
      <c r="J598" s="91"/>
      <c r="K598" s="91"/>
      <c r="L598" s="91"/>
      <c r="M598" s="91"/>
      <c r="N598" s="91"/>
      <c r="O598" s="91"/>
      <c r="P598" s="91"/>
      <c r="Q598" s="91"/>
      <c r="R598" s="91"/>
    </row>
    <row r="599" spans="1:18" ht="16">
      <c r="A599" s="91"/>
      <c r="B599" s="91"/>
      <c r="C599" s="91"/>
      <c r="D599" s="91"/>
      <c r="E599" s="91"/>
      <c r="F599" s="91"/>
      <c r="G599" s="92"/>
      <c r="H599" s="91"/>
      <c r="I599" s="91"/>
      <c r="J599" s="91"/>
      <c r="K599" s="91"/>
      <c r="L599" s="91"/>
      <c r="M599" s="91"/>
      <c r="N599" s="91"/>
      <c r="O599" s="91"/>
      <c r="P599" s="91"/>
      <c r="Q599" s="91"/>
      <c r="R599" s="91"/>
    </row>
    <row r="600" spans="1:18" ht="16">
      <c r="A600" s="91"/>
      <c r="B600" s="91"/>
      <c r="C600" s="91"/>
      <c r="D600" s="91"/>
      <c r="E600" s="91"/>
      <c r="F600" s="91"/>
      <c r="G600" s="92"/>
      <c r="H600" s="91"/>
      <c r="I600" s="91"/>
      <c r="J600" s="91"/>
      <c r="K600" s="91"/>
      <c r="L600" s="91"/>
      <c r="M600" s="91"/>
      <c r="N600" s="91"/>
      <c r="O600" s="91"/>
      <c r="P600" s="91"/>
      <c r="Q600" s="91"/>
      <c r="R600" s="91"/>
    </row>
    <row r="601" spans="1:18" ht="16">
      <c r="A601" s="91"/>
      <c r="B601" s="91"/>
      <c r="C601" s="91"/>
      <c r="D601" s="91"/>
      <c r="E601" s="91"/>
      <c r="F601" s="91"/>
      <c r="G601" s="92"/>
      <c r="H601" s="91"/>
      <c r="I601" s="91"/>
      <c r="J601" s="91"/>
      <c r="K601" s="91"/>
      <c r="L601" s="91"/>
      <c r="M601" s="91"/>
      <c r="N601" s="91"/>
      <c r="O601" s="91"/>
      <c r="P601" s="91"/>
      <c r="Q601" s="91"/>
      <c r="R601" s="91"/>
    </row>
    <row r="602" spans="1:18" ht="16">
      <c r="A602" s="91"/>
      <c r="B602" s="91"/>
      <c r="C602" s="91"/>
      <c r="D602" s="91"/>
      <c r="E602" s="91"/>
      <c r="F602" s="91"/>
      <c r="G602" s="92"/>
      <c r="H602" s="91"/>
      <c r="I602" s="91"/>
      <c r="J602" s="91"/>
      <c r="K602" s="91"/>
      <c r="L602" s="91"/>
      <c r="M602" s="91"/>
      <c r="N602" s="91"/>
      <c r="O602" s="91"/>
      <c r="P602" s="91"/>
      <c r="Q602" s="91"/>
      <c r="R602" s="91"/>
    </row>
    <row r="603" spans="1:18" ht="16">
      <c r="A603" s="91"/>
      <c r="B603" s="91"/>
      <c r="C603" s="91"/>
      <c r="D603" s="91"/>
      <c r="E603" s="91"/>
      <c r="F603" s="91"/>
      <c r="G603" s="92"/>
      <c r="H603" s="91"/>
      <c r="I603" s="91"/>
      <c r="J603" s="91"/>
      <c r="K603" s="91"/>
      <c r="L603" s="91"/>
      <c r="M603" s="91"/>
      <c r="N603" s="91"/>
      <c r="O603" s="91"/>
      <c r="P603" s="91"/>
      <c r="Q603" s="91"/>
      <c r="R603" s="91"/>
    </row>
    <row r="604" spans="1:18" ht="16">
      <c r="A604" s="91"/>
      <c r="B604" s="91"/>
      <c r="C604" s="91"/>
      <c r="D604" s="91"/>
      <c r="E604" s="91"/>
      <c r="F604" s="91"/>
      <c r="G604" s="92"/>
      <c r="H604" s="91"/>
      <c r="I604" s="91"/>
      <c r="J604" s="91"/>
      <c r="K604" s="91"/>
      <c r="L604" s="91"/>
      <c r="M604" s="91"/>
      <c r="N604" s="91"/>
      <c r="O604" s="91"/>
      <c r="P604" s="91"/>
      <c r="Q604" s="91"/>
      <c r="R604" s="91"/>
    </row>
    <row r="605" spans="1:18" ht="16">
      <c r="A605" s="91"/>
      <c r="B605" s="91"/>
      <c r="C605" s="91"/>
      <c r="D605" s="91"/>
      <c r="E605" s="91"/>
      <c r="F605" s="91"/>
      <c r="G605" s="92"/>
      <c r="H605" s="91"/>
      <c r="I605" s="91"/>
      <c r="J605" s="91"/>
      <c r="K605" s="91"/>
      <c r="L605" s="91"/>
      <c r="M605" s="91"/>
      <c r="N605" s="91"/>
      <c r="O605" s="91"/>
      <c r="P605" s="91"/>
      <c r="Q605" s="91"/>
      <c r="R605" s="91"/>
    </row>
    <row r="606" spans="1:18" ht="16">
      <c r="A606" s="91"/>
      <c r="B606" s="91"/>
      <c r="C606" s="91"/>
      <c r="D606" s="91"/>
      <c r="E606" s="91"/>
      <c r="F606" s="91"/>
      <c r="G606" s="92"/>
      <c r="H606" s="91"/>
      <c r="I606" s="91"/>
      <c r="J606" s="91"/>
      <c r="K606" s="91"/>
      <c r="L606" s="91"/>
      <c r="M606" s="91"/>
      <c r="N606" s="91"/>
      <c r="O606" s="91"/>
      <c r="P606" s="91"/>
      <c r="Q606" s="91"/>
      <c r="R606" s="91"/>
    </row>
    <row r="607" spans="1:18" ht="16">
      <c r="A607" s="91"/>
      <c r="B607" s="91"/>
      <c r="C607" s="91"/>
      <c r="D607" s="91"/>
      <c r="E607" s="91"/>
      <c r="F607" s="91"/>
      <c r="G607" s="92"/>
      <c r="H607" s="91"/>
      <c r="I607" s="91"/>
      <c r="J607" s="91"/>
      <c r="K607" s="91"/>
      <c r="L607" s="91"/>
      <c r="M607" s="91"/>
      <c r="N607" s="91"/>
      <c r="O607" s="91"/>
      <c r="P607" s="91"/>
      <c r="Q607" s="91"/>
      <c r="R607" s="91"/>
    </row>
    <row r="608" spans="1:18" ht="16">
      <c r="A608" s="91"/>
      <c r="B608" s="91"/>
      <c r="C608" s="91"/>
      <c r="D608" s="91"/>
      <c r="E608" s="91"/>
      <c r="F608" s="91"/>
      <c r="G608" s="92"/>
      <c r="H608" s="91"/>
      <c r="I608" s="91"/>
      <c r="J608" s="91"/>
      <c r="K608" s="91"/>
      <c r="L608" s="91"/>
      <c r="M608" s="91"/>
      <c r="N608" s="91"/>
      <c r="O608" s="91"/>
      <c r="P608" s="91"/>
      <c r="Q608" s="91"/>
      <c r="R608" s="91"/>
    </row>
    <row r="609" spans="1:18" ht="16">
      <c r="A609" s="91"/>
      <c r="B609" s="91"/>
      <c r="C609" s="91"/>
      <c r="D609" s="91"/>
      <c r="E609" s="91"/>
      <c r="F609" s="91"/>
      <c r="G609" s="92"/>
      <c r="H609" s="91"/>
      <c r="I609" s="91"/>
      <c r="J609" s="91"/>
      <c r="K609" s="91"/>
      <c r="L609" s="91"/>
      <c r="M609" s="91"/>
      <c r="N609" s="91"/>
      <c r="O609" s="91"/>
      <c r="P609" s="91"/>
      <c r="Q609" s="91"/>
      <c r="R609" s="91"/>
    </row>
    <row r="610" spans="1:18" ht="16">
      <c r="A610" s="91"/>
      <c r="B610" s="91"/>
      <c r="C610" s="91"/>
      <c r="D610" s="91"/>
      <c r="E610" s="91"/>
      <c r="F610" s="91"/>
      <c r="G610" s="92"/>
      <c r="H610" s="91"/>
      <c r="I610" s="91"/>
      <c r="J610" s="91"/>
      <c r="K610" s="91"/>
      <c r="L610" s="91"/>
      <c r="M610" s="91"/>
      <c r="N610" s="91"/>
      <c r="O610" s="91"/>
      <c r="P610" s="91"/>
      <c r="Q610" s="91"/>
      <c r="R610" s="91"/>
    </row>
    <row r="611" spans="1:18" ht="16">
      <c r="A611" s="91"/>
      <c r="B611" s="91"/>
      <c r="C611" s="91"/>
      <c r="D611" s="91"/>
      <c r="E611" s="91"/>
      <c r="F611" s="91"/>
      <c r="G611" s="92"/>
      <c r="H611" s="91"/>
      <c r="I611" s="91"/>
      <c r="J611" s="91"/>
      <c r="K611" s="91"/>
      <c r="L611" s="91"/>
      <c r="M611" s="91"/>
      <c r="N611" s="91"/>
      <c r="O611" s="91"/>
      <c r="P611" s="91"/>
      <c r="Q611" s="91"/>
      <c r="R611" s="91"/>
    </row>
    <row r="612" spans="1:18" ht="16">
      <c r="A612" s="91"/>
      <c r="B612" s="91"/>
      <c r="C612" s="91"/>
      <c r="D612" s="91"/>
      <c r="E612" s="91"/>
      <c r="F612" s="91"/>
      <c r="G612" s="92"/>
      <c r="H612" s="91"/>
      <c r="I612" s="91"/>
      <c r="J612" s="91"/>
      <c r="K612" s="91"/>
      <c r="L612" s="91"/>
      <c r="M612" s="91"/>
      <c r="N612" s="91"/>
      <c r="O612" s="91"/>
      <c r="P612" s="91"/>
      <c r="Q612" s="91"/>
      <c r="R612" s="91"/>
    </row>
    <row r="613" spans="1:18" ht="16">
      <c r="A613" s="91"/>
      <c r="B613" s="91"/>
      <c r="C613" s="91"/>
      <c r="D613" s="91"/>
      <c r="E613" s="91"/>
      <c r="F613" s="91"/>
      <c r="G613" s="92"/>
      <c r="H613" s="91"/>
      <c r="I613" s="91"/>
      <c r="J613" s="91"/>
      <c r="K613" s="91"/>
      <c r="L613" s="91"/>
      <c r="M613" s="91"/>
      <c r="N613" s="91"/>
      <c r="O613" s="91"/>
      <c r="P613" s="91"/>
      <c r="Q613" s="91"/>
      <c r="R613" s="91"/>
    </row>
    <row r="614" spans="1:18" ht="16">
      <c r="A614" s="91"/>
      <c r="B614" s="91"/>
      <c r="C614" s="91"/>
      <c r="D614" s="91"/>
      <c r="E614" s="91"/>
      <c r="F614" s="91"/>
      <c r="G614" s="92"/>
      <c r="H614" s="91"/>
      <c r="I614" s="91"/>
      <c r="J614" s="91"/>
      <c r="K614" s="91"/>
      <c r="L614" s="91"/>
      <c r="M614" s="91"/>
      <c r="N614" s="91"/>
      <c r="O614" s="91"/>
      <c r="P614" s="91"/>
      <c r="Q614" s="91"/>
      <c r="R614" s="91"/>
    </row>
    <row r="615" spans="1:18" ht="16">
      <c r="A615" s="91"/>
      <c r="B615" s="91"/>
      <c r="C615" s="91"/>
      <c r="D615" s="91"/>
      <c r="E615" s="91"/>
      <c r="F615" s="91"/>
      <c r="G615" s="92"/>
      <c r="H615" s="91"/>
      <c r="I615" s="91"/>
      <c r="J615" s="91"/>
      <c r="K615" s="91"/>
      <c r="L615" s="91"/>
      <c r="M615" s="91"/>
      <c r="N615" s="91"/>
      <c r="O615" s="91"/>
      <c r="P615" s="91"/>
      <c r="Q615" s="91"/>
      <c r="R615" s="91"/>
    </row>
    <row r="616" spans="1:18" ht="16">
      <c r="A616" s="91"/>
      <c r="B616" s="91"/>
      <c r="C616" s="91"/>
      <c r="D616" s="91"/>
      <c r="E616" s="91"/>
      <c r="F616" s="91"/>
      <c r="G616" s="92"/>
      <c r="H616" s="91"/>
      <c r="I616" s="91"/>
      <c r="J616" s="91"/>
      <c r="K616" s="91"/>
      <c r="L616" s="91"/>
      <c r="M616" s="91"/>
      <c r="N616" s="91"/>
      <c r="O616" s="91"/>
      <c r="P616" s="91"/>
      <c r="Q616" s="91"/>
      <c r="R616" s="91"/>
    </row>
    <row r="617" spans="1:18" ht="16">
      <c r="A617" s="91"/>
      <c r="B617" s="91"/>
      <c r="C617" s="91"/>
      <c r="D617" s="91"/>
      <c r="E617" s="91"/>
      <c r="F617" s="91"/>
      <c r="G617" s="92"/>
      <c r="H617" s="91"/>
      <c r="I617" s="91"/>
      <c r="J617" s="91"/>
      <c r="K617" s="91"/>
      <c r="L617" s="91"/>
      <c r="M617" s="91"/>
      <c r="N617" s="91"/>
      <c r="O617" s="91"/>
      <c r="P617" s="91"/>
      <c r="Q617" s="91"/>
      <c r="R617" s="91"/>
    </row>
    <row r="618" spans="1:18" ht="16">
      <c r="A618" s="91"/>
      <c r="B618" s="91"/>
      <c r="C618" s="91"/>
      <c r="D618" s="91"/>
      <c r="E618" s="91"/>
      <c r="F618" s="91"/>
      <c r="G618" s="92"/>
      <c r="H618" s="91"/>
      <c r="I618" s="91"/>
      <c r="J618" s="91"/>
      <c r="K618" s="91"/>
      <c r="L618" s="91"/>
      <c r="M618" s="91"/>
      <c r="N618" s="91"/>
      <c r="O618" s="91"/>
      <c r="P618" s="91"/>
      <c r="Q618" s="91"/>
      <c r="R618" s="91"/>
    </row>
    <row r="619" spans="1:18" ht="16">
      <c r="A619" s="91"/>
      <c r="B619" s="91"/>
      <c r="C619" s="91"/>
      <c r="D619" s="91"/>
      <c r="E619" s="91"/>
      <c r="F619" s="91"/>
      <c r="G619" s="92"/>
      <c r="H619" s="91"/>
      <c r="I619" s="91"/>
      <c r="J619" s="91"/>
      <c r="K619" s="91"/>
      <c r="L619" s="91"/>
      <c r="M619" s="91"/>
      <c r="N619" s="91"/>
      <c r="O619" s="91"/>
      <c r="P619" s="91"/>
      <c r="Q619" s="91"/>
      <c r="R619" s="91"/>
    </row>
    <row r="620" spans="1:18" ht="16">
      <c r="A620" s="91"/>
      <c r="B620" s="91"/>
      <c r="C620" s="91"/>
      <c r="D620" s="91"/>
      <c r="E620" s="91"/>
      <c r="F620" s="91"/>
      <c r="G620" s="92"/>
      <c r="H620" s="91"/>
      <c r="I620" s="91"/>
      <c r="J620" s="91"/>
      <c r="K620" s="91"/>
      <c r="L620" s="91"/>
      <c r="M620" s="91"/>
      <c r="N620" s="91"/>
      <c r="O620" s="91"/>
      <c r="P620" s="91"/>
      <c r="Q620" s="91"/>
      <c r="R620" s="91"/>
    </row>
    <row r="621" spans="1:18" ht="16">
      <c r="A621" s="91"/>
      <c r="B621" s="91"/>
      <c r="C621" s="91"/>
      <c r="D621" s="91"/>
      <c r="E621" s="91"/>
      <c r="F621" s="91"/>
      <c r="G621" s="92"/>
      <c r="H621" s="91"/>
      <c r="I621" s="91"/>
      <c r="J621" s="91"/>
      <c r="K621" s="91"/>
      <c r="L621" s="91"/>
      <c r="M621" s="91"/>
      <c r="N621" s="91"/>
      <c r="O621" s="91"/>
      <c r="P621" s="91"/>
      <c r="Q621" s="91"/>
      <c r="R621" s="91"/>
    </row>
    <row r="622" spans="1:18" ht="16">
      <c r="A622" s="91"/>
      <c r="B622" s="91"/>
      <c r="C622" s="91"/>
      <c r="D622" s="91"/>
      <c r="E622" s="91"/>
      <c r="F622" s="91"/>
      <c r="G622" s="92"/>
      <c r="H622" s="91"/>
      <c r="I622" s="91"/>
      <c r="J622" s="91"/>
      <c r="K622" s="91"/>
      <c r="L622" s="91"/>
      <c r="M622" s="91"/>
      <c r="N622" s="91"/>
      <c r="O622" s="91"/>
      <c r="P622" s="91"/>
      <c r="Q622" s="91"/>
      <c r="R622" s="91"/>
    </row>
    <row r="623" spans="1:18" ht="16">
      <c r="A623" s="91"/>
      <c r="B623" s="91"/>
      <c r="C623" s="91"/>
      <c r="D623" s="91"/>
      <c r="E623" s="91"/>
      <c r="F623" s="91"/>
      <c r="G623" s="92"/>
      <c r="H623" s="91"/>
      <c r="I623" s="91"/>
      <c r="J623" s="91"/>
      <c r="K623" s="91"/>
      <c r="L623" s="91"/>
      <c r="M623" s="91"/>
      <c r="N623" s="91"/>
      <c r="O623" s="91"/>
      <c r="P623" s="91"/>
      <c r="Q623" s="91"/>
      <c r="R623" s="91"/>
    </row>
    <row r="624" spans="1:18" ht="16">
      <c r="A624" s="91"/>
      <c r="B624" s="91"/>
      <c r="C624" s="91"/>
      <c r="D624" s="91"/>
      <c r="E624" s="91"/>
      <c r="F624" s="91"/>
      <c r="G624" s="92"/>
      <c r="H624" s="91"/>
      <c r="I624" s="91"/>
      <c r="J624" s="91"/>
      <c r="K624" s="91"/>
      <c r="L624" s="91"/>
      <c r="M624" s="91"/>
      <c r="N624" s="91"/>
      <c r="O624" s="91"/>
      <c r="P624" s="91"/>
      <c r="Q624" s="91"/>
      <c r="R624" s="91"/>
    </row>
    <row r="625" spans="1:18" ht="16">
      <c r="A625" s="91"/>
      <c r="B625" s="91"/>
      <c r="C625" s="91"/>
      <c r="D625" s="91"/>
      <c r="E625" s="91"/>
      <c r="F625" s="91"/>
      <c r="G625" s="92"/>
      <c r="H625" s="91"/>
      <c r="I625" s="91"/>
      <c r="J625" s="91"/>
      <c r="K625" s="91"/>
      <c r="L625" s="91"/>
      <c r="M625" s="91"/>
      <c r="N625" s="91"/>
      <c r="O625" s="91"/>
      <c r="P625" s="91"/>
      <c r="Q625" s="91"/>
      <c r="R625" s="91"/>
    </row>
    <row r="626" spans="1:18" ht="16">
      <c r="A626" s="91"/>
      <c r="B626" s="91"/>
      <c r="C626" s="91"/>
      <c r="D626" s="91"/>
      <c r="E626" s="91"/>
      <c r="F626" s="91"/>
      <c r="G626" s="92"/>
      <c r="H626" s="91"/>
      <c r="I626" s="91"/>
      <c r="J626" s="91"/>
      <c r="K626" s="91"/>
      <c r="L626" s="91"/>
      <c r="M626" s="91"/>
      <c r="N626" s="91"/>
      <c r="O626" s="91"/>
      <c r="P626" s="91"/>
      <c r="Q626" s="91"/>
      <c r="R626" s="91"/>
    </row>
    <row r="627" spans="1:18" ht="16">
      <c r="A627" s="91"/>
      <c r="B627" s="91"/>
      <c r="C627" s="91"/>
      <c r="D627" s="91"/>
      <c r="E627" s="91"/>
      <c r="F627" s="91"/>
      <c r="G627" s="92"/>
      <c r="H627" s="91"/>
      <c r="I627" s="91"/>
      <c r="J627" s="91"/>
      <c r="K627" s="91"/>
      <c r="L627" s="91"/>
      <c r="M627" s="91"/>
      <c r="N627" s="91"/>
      <c r="O627" s="91"/>
      <c r="P627" s="91"/>
      <c r="Q627" s="91"/>
      <c r="R627" s="91"/>
    </row>
    <row r="628" spans="1:18" ht="16">
      <c r="A628" s="91"/>
      <c r="B628" s="91"/>
      <c r="C628" s="91"/>
      <c r="D628" s="91"/>
      <c r="E628" s="91"/>
      <c r="F628" s="91"/>
      <c r="G628" s="92"/>
      <c r="H628" s="91"/>
      <c r="I628" s="91"/>
      <c r="J628" s="91"/>
      <c r="K628" s="91"/>
      <c r="L628" s="91"/>
      <c r="M628" s="91"/>
      <c r="N628" s="91"/>
      <c r="O628" s="91"/>
      <c r="P628" s="91"/>
      <c r="Q628" s="91"/>
      <c r="R628" s="91"/>
    </row>
    <row r="629" spans="1:18" ht="16">
      <c r="A629" s="91"/>
      <c r="B629" s="91"/>
      <c r="C629" s="91"/>
      <c r="D629" s="91"/>
      <c r="E629" s="91"/>
      <c r="F629" s="91"/>
      <c r="G629" s="92"/>
      <c r="H629" s="91"/>
      <c r="I629" s="91"/>
      <c r="J629" s="91"/>
      <c r="K629" s="91"/>
      <c r="L629" s="91"/>
      <c r="M629" s="91"/>
      <c r="N629" s="91"/>
      <c r="O629" s="91"/>
      <c r="P629" s="91"/>
      <c r="Q629" s="91"/>
      <c r="R629" s="91"/>
    </row>
    <row r="630" spans="1:18" ht="16">
      <c r="A630" s="91"/>
      <c r="B630" s="91"/>
      <c r="C630" s="91"/>
      <c r="D630" s="91"/>
      <c r="E630" s="91"/>
      <c r="F630" s="91"/>
      <c r="G630" s="92"/>
      <c r="H630" s="91"/>
      <c r="I630" s="91"/>
      <c r="J630" s="91"/>
      <c r="K630" s="91"/>
      <c r="L630" s="91"/>
      <c r="M630" s="91"/>
      <c r="N630" s="91"/>
      <c r="O630" s="91"/>
      <c r="P630" s="91"/>
      <c r="Q630" s="91"/>
      <c r="R630" s="91"/>
    </row>
    <row r="631" spans="1:18" ht="16">
      <c r="A631" s="91"/>
      <c r="B631" s="91"/>
      <c r="C631" s="91"/>
      <c r="D631" s="91"/>
      <c r="E631" s="91"/>
      <c r="F631" s="91"/>
      <c r="G631" s="92"/>
      <c r="H631" s="91"/>
      <c r="I631" s="91"/>
      <c r="J631" s="91"/>
      <c r="K631" s="91"/>
      <c r="L631" s="91"/>
      <c r="M631" s="91"/>
      <c r="N631" s="91"/>
      <c r="O631" s="91"/>
      <c r="P631" s="91"/>
      <c r="Q631" s="91"/>
      <c r="R631" s="91"/>
    </row>
    <row r="632" spans="1:18" ht="16">
      <c r="A632" s="91"/>
      <c r="B632" s="91"/>
      <c r="C632" s="91"/>
      <c r="D632" s="91"/>
      <c r="E632" s="91"/>
      <c r="F632" s="91"/>
      <c r="G632" s="92"/>
      <c r="H632" s="91"/>
      <c r="I632" s="91"/>
      <c r="J632" s="91"/>
      <c r="K632" s="91"/>
      <c r="L632" s="91"/>
      <c r="M632" s="91"/>
      <c r="N632" s="91"/>
      <c r="O632" s="91"/>
      <c r="P632" s="91"/>
      <c r="Q632" s="91"/>
      <c r="R632" s="91"/>
    </row>
    <row r="633" spans="1:18" ht="16">
      <c r="A633" s="91"/>
      <c r="B633" s="91"/>
      <c r="C633" s="91"/>
      <c r="D633" s="91"/>
      <c r="E633" s="91"/>
      <c r="F633" s="91"/>
      <c r="G633" s="92"/>
      <c r="H633" s="91"/>
      <c r="I633" s="91"/>
      <c r="J633" s="91"/>
      <c r="K633" s="91"/>
      <c r="L633" s="91"/>
      <c r="M633" s="91"/>
      <c r="N633" s="91"/>
      <c r="O633" s="91"/>
      <c r="P633" s="91"/>
      <c r="Q633" s="91"/>
      <c r="R633" s="91"/>
    </row>
    <row r="634" spans="1:18" ht="16">
      <c r="A634" s="91"/>
      <c r="B634" s="91"/>
      <c r="C634" s="91"/>
      <c r="D634" s="91"/>
      <c r="E634" s="91"/>
      <c r="F634" s="91"/>
      <c r="G634" s="92"/>
      <c r="H634" s="91"/>
      <c r="I634" s="91"/>
      <c r="J634" s="91"/>
      <c r="K634" s="91"/>
      <c r="L634" s="91"/>
      <c r="M634" s="91"/>
      <c r="N634" s="91"/>
      <c r="O634" s="91"/>
      <c r="P634" s="91"/>
      <c r="Q634" s="91"/>
      <c r="R634" s="91"/>
    </row>
    <row r="635" spans="1:18" ht="16">
      <c r="A635" s="91"/>
      <c r="B635" s="91"/>
      <c r="C635" s="91"/>
      <c r="D635" s="91"/>
      <c r="E635" s="91"/>
      <c r="F635" s="91"/>
      <c r="G635" s="92"/>
      <c r="H635" s="91"/>
      <c r="I635" s="91"/>
      <c r="J635" s="91"/>
      <c r="K635" s="91"/>
      <c r="L635" s="91"/>
      <c r="M635" s="91"/>
      <c r="N635" s="91"/>
      <c r="O635" s="91"/>
      <c r="P635" s="91"/>
      <c r="Q635" s="91"/>
      <c r="R635" s="91"/>
    </row>
    <row r="636" spans="1:18" ht="16">
      <c r="A636" s="91"/>
      <c r="B636" s="91"/>
      <c r="C636" s="91"/>
      <c r="D636" s="91"/>
      <c r="E636" s="91"/>
      <c r="F636" s="91"/>
      <c r="G636" s="92"/>
      <c r="H636" s="91"/>
      <c r="I636" s="91"/>
      <c r="J636" s="91"/>
      <c r="K636" s="91"/>
      <c r="L636" s="91"/>
      <c r="M636" s="91"/>
      <c r="N636" s="91"/>
      <c r="O636" s="91"/>
      <c r="P636" s="91"/>
      <c r="Q636" s="91"/>
      <c r="R636" s="91"/>
    </row>
    <row r="637" spans="1:18" ht="16">
      <c r="A637" s="91"/>
      <c r="B637" s="91"/>
      <c r="C637" s="91"/>
      <c r="D637" s="91"/>
      <c r="E637" s="91"/>
      <c r="F637" s="91"/>
      <c r="G637" s="92"/>
      <c r="H637" s="91"/>
      <c r="I637" s="91"/>
      <c r="J637" s="91"/>
      <c r="K637" s="91"/>
      <c r="L637" s="91"/>
      <c r="M637" s="91"/>
      <c r="N637" s="91"/>
      <c r="O637" s="91"/>
      <c r="P637" s="91"/>
      <c r="Q637" s="91"/>
      <c r="R637" s="91"/>
    </row>
    <row r="638" spans="1:18" ht="16">
      <c r="A638" s="91"/>
      <c r="B638" s="91"/>
      <c r="C638" s="91"/>
      <c r="D638" s="91"/>
      <c r="E638" s="91"/>
      <c r="F638" s="91"/>
      <c r="G638" s="92"/>
      <c r="H638" s="91"/>
      <c r="I638" s="91"/>
      <c r="J638" s="91"/>
      <c r="K638" s="91"/>
      <c r="L638" s="91"/>
      <c r="M638" s="91"/>
      <c r="N638" s="91"/>
      <c r="O638" s="91"/>
      <c r="P638" s="91"/>
      <c r="Q638" s="91"/>
      <c r="R638" s="91"/>
    </row>
    <row r="639" spans="1:18" ht="16">
      <c r="A639" s="91"/>
      <c r="B639" s="91"/>
      <c r="C639" s="91"/>
      <c r="D639" s="91"/>
      <c r="E639" s="91"/>
      <c r="F639" s="91"/>
      <c r="G639" s="92"/>
      <c r="H639" s="91"/>
      <c r="I639" s="91"/>
      <c r="J639" s="91"/>
      <c r="K639" s="91"/>
      <c r="L639" s="91"/>
      <c r="M639" s="91"/>
      <c r="N639" s="91"/>
      <c r="O639" s="91"/>
      <c r="P639" s="91"/>
      <c r="Q639" s="91"/>
      <c r="R639" s="91"/>
    </row>
    <row r="640" spans="1:18" ht="16">
      <c r="A640" s="91"/>
      <c r="B640" s="91"/>
      <c r="C640" s="91"/>
      <c r="D640" s="91"/>
      <c r="E640" s="91"/>
      <c r="F640" s="91"/>
      <c r="G640" s="92"/>
      <c r="H640" s="91"/>
      <c r="I640" s="91"/>
      <c r="J640" s="91"/>
      <c r="K640" s="91"/>
      <c r="L640" s="91"/>
      <c r="M640" s="91"/>
      <c r="N640" s="91"/>
      <c r="O640" s="91"/>
      <c r="P640" s="91"/>
      <c r="Q640" s="91"/>
      <c r="R640" s="91"/>
    </row>
    <row r="641" spans="1:18" ht="16">
      <c r="A641" s="91"/>
      <c r="B641" s="91"/>
      <c r="C641" s="91"/>
      <c r="D641" s="91"/>
      <c r="E641" s="91"/>
      <c r="F641" s="91"/>
      <c r="G641" s="92"/>
      <c r="H641" s="91"/>
      <c r="I641" s="91"/>
      <c r="J641" s="91"/>
      <c r="K641" s="91"/>
      <c r="L641" s="91"/>
      <c r="M641" s="91"/>
      <c r="N641" s="91"/>
      <c r="O641" s="91"/>
      <c r="P641" s="91"/>
      <c r="Q641" s="91"/>
      <c r="R641" s="91"/>
    </row>
    <row r="642" spans="1:18" ht="16">
      <c r="A642" s="91"/>
      <c r="B642" s="91"/>
      <c r="C642" s="91"/>
      <c r="D642" s="91"/>
      <c r="E642" s="91"/>
      <c r="F642" s="91"/>
      <c r="G642" s="92"/>
      <c r="H642" s="91"/>
      <c r="I642" s="91"/>
      <c r="J642" s="91"/>
      <c r="K642" s="91"/>
      <c r="L642" s="91"/>
      <c r="M642" s="91"/>
      <c r="N642" s="91"/>
      <c r="O642" s="91"/>
      <c r="P642" s="91"/>
      <c r="Q642" s="91"/>
      <c r="R642" s="91"/>
    </row>
    <row r="643" spans="1:18" ht="16">
      <c r="A643" s="91"/>
      <c r="B643" s="91"/>
      <c r="C643" s="91"/>
      <c r="D643" s="91"/>
      <c r="E643" s="91"/>
      <c r="F643" s="91"/>
      <c r="G643" s="92"/>
      <c r="H643" s="91"/>
      <c r="I643" s="91"/>
      <c r="J643" s="91"/>
      <c r="K643" s="91"/>
      <c r="L643" s="91"/>
      <c r="M643" s="91"/>
      <c r="N643" s="91"/>
      <c r="O643" s="91"/>
      <c r="P643" s="91"/>
      <c r="Q643" s="91"/>
      <c r="R643" s="91"/>
    </row>
    <row r="644" spans="1:18" ht="16">
      <c r="A644" s="91"/>
      <c r="B644" s="91"/>
      <c r="C644" s="91"/>
      <c r="D644" s="91"/>
      <c r="E644" s="91"/>
      <c r="F644" s="91"/>
      <c r="G644" s="92"/>
      <c r="H644" s="91"/>
      <c r="I644" s="91"/>
      <c r="J644" s="91"/>
      <c r="K644" s="91"/>
      <c r="L644" s="91"/>
      <c r="M644" s="91"/>
      <c r="N644" s="91"/>
      <c r="O644" s="91"/>
      <c r="P644" s="91"/>
      <c r="Q644" s="91"/>
      <c r="R644" s="91"/>
    </row>
    <row r="645" spans="1:18" ht="16">
      <c r="A645" s="91"/>
      <c r="B645" s="91"/>
      <c r="C645" s="91"/>
      <c r="D645" s="91"/>
      <c r="E645" s="91"/>
      <c r="F645" s="91"/>
      <c r="G645" s="92"/>
      <c r="H645" s="91"/>
      <c r="I645" s="91"/>
      <c r="J645" s="91"/>
      <c r="K645" s="91"/>
      <c r="L645" s="91"/>
      <c r="M645" s="91"/>
      <c r="N645" s="91"/>
      <c r="O645" s="91"/>
      <c r="P645" s="91"/>
      <c r="Q645" s="91"/>
      <c r="R645" s="91"/>
    </row>
    <row r="646" spans="1:18" ht="16">
      <c r="A646" s="91"/>
      <c r="B646" s="91"/>
      <c r="C646" s="91"/>
      <c r="D646" s="91"/>
      <c r="E646" s="91"/>
      <c r="F646" s="91"/>
      <c r="G646" s="92"/>
      <c r="H646" s="91"/>
      <c r="I646" s="91"/>
      <c r="J646" s="91"/>
      <c r="K646" s="91"/>
      <c r="L646" s="91"/>
      <c r="M646" s="91"/>
      <c r="N646" s="91"/>
      <c r="O646" s="91"/>
      <c r="P646" s="91"/>
      <c r="Q646" s="91"/>
      <c r="R646" s="91"/>
    </row>
    <row r="647" spans="1:18" ht="16">
      <c r="A647" s="91"/>
      <c r="B647" s="91"/>
      <c r="C647" s="91"/>
      <c r="D647" s="91"/>
      <c r="E647" s="91"/>
      <c r="F647" s="91"/>
      <c r="G647" s="92"/>
      <c r="H647" s="91"/>
      <c r="I647" s="91"/>
      <c r="J647" s="91"/>
      <c r="K647" s="91"/>
      <c r="L647" s="91"/>
      <c r="M647" s="91"/>
      <c r="N647" s="91"/>
      <c r="O647" s="91"/>
      <c r="P647" s="91"/>
      <c r="Q647" s="91"/>
      <c r="R647" s="91"/>
    </row>
    <row r="648" spans="1:18" ht="16">
      <c r="A648" s="91"/>
      <c r="B648" s="91"/>
      <c r="C648" s="91"/>
      <c r="D648" s="91"/>
      <c r="E648" s="91"/>
      <c r="F648" s="91"/>
      <c r="G648" s="92"/>
      <c r="H648" s="91"/>
      <c r="I648" s="91"/>
      <c r="J648" s="91"/>
      <c r="K648" s="91"/>
      <c r="L648" s="91"/>
      <c r="M648" s="91"/>
      <c r="N648" s="91"/>
      <c r="O648" s="91"/>
      <c r="P648" s="91"/>
      <c r="Q648" s="91"/>
      <c r="R648" s="91"/>
    </row>
    <row r="649" spans="1:18" ht="16">
      <c r="A649" s="91"/>
      <c r="B649" s="91"/>
      <c r="C649" s="91"/>
      <c r="D649" s="91"/>
      <c r="E649" s="91"/>
      <c r="F649" s="91"/>
      <c r="G649" s="92"/>
      <c r="H649" s="91"/>
      <c r="I649" s="91"/>
      <c r="J649" s="91"/>
      <c r="K649" s="91"/>
      <c r="L649" s="91"/>
      <c r="M649" s="91"/>
      <c r="N649" s="91"/>
      <c r="O649" s="91"/>
      <c r="P649" s="91"/>
      <c r="Q649" s="91"/>
      <c r="R649" s="91"/>
    </row>
    <row r="650" spans="1:18" ht="16">
      <c r="A650" s="91"/>
      <c r="B650" s="91"/>
      <c r="C650" s="91"/>
      <c r="D650" s="91"/>
      <c r="E650" s="91"/>
      <c r="F650" s="91"/>
      <c r="G650" s="92"/>
      <c r="H650" s="91"/>
      <c r="I650" s="91"/>
      <c r="J650" s="91"/>
      <c r="K650" s="91"/>
      <c r="L650" s="91"/>
      <c r="M650" s="91"/>
      <c r="N650" s="91"/>
      <c r="O650" s="91"/>
      <c r="P650" s="91"/>
      <c r="Q650" s="91"/>
      <c r="R650" s="91"/>
    </row>
    <row r="651" spans="1:18" ht="16">
      <c r="A651" s="91"/>
      <c r="B651" s="91"/>
      <c r="C651" s="91"/>
      <c r="D651" s="91"/>
      <c r="E651" s="91"/>
      <c r="F651" s="91"/>
      <c r="G651" s="92"/>
      <c r="H651" s="91"/>
      <c r="I651" s="91"/>
      <c r="J651" s="91"/>
      <c r="K651" s="91"/>
      <c r="L651" s="91"/>
      <c r="M651" s="91"/>
      <c r="N651" s="91"/>
      <c r="O651" s="91"/>
      <c r="P651" s="91"/>
      <c r="Q651" s="91"/>
      <c r="R651" s="91"/>
    </row>
    <row r="652" spans="1:18" ht="16">
      <c r="A652" s="91"/>
      <c r="B652" s="91"/>
      <c r="C652" s="91"/>
      <c r="D652" s="91"/>
      <c r="E652" s="91"/>
      <c r="F652" s="91"/>
      <c r="G652" s="92"/>
      <c r="H652" s="91"/>
      <c r="I652" s="91"/>
      <c r="J652" s="91"/>
      <c r="K652" s="91"/>
      <c r="L652" s="91"/>
      <c r="M652" s="91"/>
      <c r="N652" s="91"/>
      <c r="O652" s="91"/>
      <c r="P652" s="91"/>
      <c r="Q652" s="91"/>
      <c r="R652" s="91"/>
    </row>
    <row r="653" spans="1:18" ht="16">
      <c r="A653" s="91"/>
      <c r="B653" s="91"/>
      <c r="C653" s="91"/>
      <c r="D653" s="91"/>
      <c r="E653" s="91"/>
      <c r="F653" s="91"/>
      <c r="G653" s="92"/>
      <c r="H653" s="91"/>
      <c r="I653" s="91"/>
      <c r="J653" s="91"/>
      <c r="K653" s="91"/>
      <c r="L653" s="91"/>
      <c r="M653" s="91"/>
      <c r="N653" s="91"/>
      <c r="O653" s="91"/>
      <c r="P653" s="91"/>
      <c r="Q653" s="91"/>
      <c r="R653" s="91"/>
    </row>
    <row r="654" spans="1:18" ht="16">
      <c r="A654" s="91"/>
      <c r="B654" s="91"/>
      <c r="C654" s="91"/>
      <c r="D654" s="91"/>
      <c r="E654" s="91"/>
      <c r="F654" s="91"/>
      <c r="G654" s="92"/>
      <c r="H654" s="91"/>
      <c r="I654" s="91"/>
      <c r="J654" s="91"/>
      <c r="K654" s="91"/>
      <c r="L654" s="91"/>
      <c r="M654" s="91"/>
      <c r="N654" s="91"/>
      <c r="O654" s="91"/>
      <c r="P654" s="91"/>
      <c r="Q654" s="91"/>
      <c r="R654" s="91"/>
    </row>
  </sheetData>
  <autoFilter ref="A19:Q23" xr:uid="{00000000-0009-0000-0000-000002000000}">
    <filterColumn colId="0" showButton="0"/>
    <filterColumn colId="1" showButton="0"/>
    <filterColumn colId="2" showButton="0"/>
    <filterColumn colId="4" showButton="0"/>
    <filterColumn colId="5" showButton="0"/>
    <filterColumn colId="6" showButton="0"/>
    <filterColumn colId="7" showButton="0"/>
    <filterColumn colId="12" showButton="0"/>
  </autoFilter>
  <mergeCells count="516">
    <mergeCell ref="L285:M285"/>
    <mergeCell ref="L286:M286"/>
    <mergeCell ref="L287:M287"/>
    <mergeCell ref="L288:M288"/>
    <mergeCell ref="H286:J286"/>
    <mergeCell ref="H287:J287"/>
    <mergeCell ref="H288:J288"/>
    <mergeCell ref="L264:M264"/>
    <mergeCell ref="L265:M265"/>
    <mergeCell ref="L266:M266"/>
    <mergeCell ref="L267:M267"/>
    <mergeCell ref="L268:M268"/>
    <mergeCell ref="L269:M269"/>
    <mergeCell ref="L270:M270"/>
    <mergeCell ref="L271:M271"/>
    <mergeCell ref="L272:M272"/>
    <mergeCell ref="L273:M273"/>
    <mergeCell ref="L274:M274"/>
    <mergeCell ref="L275:M275"/>
    <mergeCell ref="L276:M276"/>
    <mergeCell ref="L277:M277"/>
    <mergeCell ref="L278:M278"/>
    <mergeCell ref="L279:M279"/>
    <mergeCell ref="L280:M280"/>
    <mergeCell ref="L281:M281"/>
    <mergeCell ref="L282:M282"/>
    <mergeCell ref="L283:M283"/>
    <mergeCell ref="L284:M284"/>
    <mergeCell ref="H277:J277"/>
    <mergeCell ref="H278:J278"/>
    <mergeCell ref="H279:J279"/>
    <mergeCell ref="H280:J280"/>
    <mergeCell ref="H281:J281"/>
    <mergeCell ref="H282:J282"/>
    <mergeCell ref="H283:J283"/>
    <mergeCell ref="H284:J284"/>
    <mergeCell ref="H285:J285"/>
    <mergeCell ref="B282:C282"/>
    <mergeCell ref="B283:C283"/>
    <mergeCell ref="B284:C284"/>
    <mergeCell ref="B285:C285"/>
    <mergeCell ref="B286:C286"/>
    <mergeCell ref="B287:C287"/>
    <mergeCell ref="B288:C288"/>
    <mergeCell ref="E264:E266"/>
    <mergeCell ref="E267:E268"/>
    <mergeCell ref="E269:E271"/>
    <mergeCell ref="E272:E273"/>
    <mergeCell ref="B264:C266"/>
    <mergeCell ref="B267:C268"/>
    <mergeCell ref="B269:C271"/>
    <mergeCell ref="B272:C273"/>
    <mergeCell ref="B274:C274"/>
    <mergeCell ref="B275:C275"/>
    <mergeCell ref="B276:C276"/>
    <mergeCell ref="B277:C277"/>
    <mergeCell ref="B278:C278"/>
    <mergeCell ref="B279:C279"/>
    <mergeCell ref="B280:C280"/>
    <mergeCell ref="B281:C281"/>
    <mergeCell ref="H271:J271"/>
    <mergeCell ref="H272:J272"/>
    <mergeCell ref="H273:J273"/>
    <mergeCell ref="H274:J274"/>
    <mergeCell ref="H275:J275"/>
    <mergeCell ref="H276:J276"/>
    <mergeCell ref="H264:J264"/>
    <mergeCell ref="H265:J265"/>
    <mergeCell ref="H266:J266"/>
    <mergeCell ref="H267:J267"/>
    <mergeCell ref="H268:J268"/>
    <mergeCell ref="H269:J269"/>
    <mergeCell ref="H270:J270"/>
    <mergeCell ref="A264:A266"/>
    <mergeCell ref="D264:D266"/>
    <mergeCell ref="A267:A268"/>
    <mergeCell ref="D267:D268"/>
    <mergeCell ref="A269:A271"/>
    <mergeCell ref="D269:D271"/>
    <mergeCell ref="A272:A273"/>
    <mergeCell ref="D272:D273"/>
    <mergeCell ref="A22:Q22"/>
    <mergeCell ref="A23:Q23"/>
    <mergeCell ref="L257:M263"/>
    <mergeCell ref="N257:N263"/>
    <mergeCell ref="O257:P263"/>
    <mergeCell ref="Q257:Q263"/>
    <mergeCell ref="A257:A263"/>
    <mergeCell ref="B257:C263"/>
    <mergeCell ref="D257:D263"/>
    <mergeCell ref="E257:E263"/>
    <mergeCell ref="F257:F263"/>
    <mergeCell ref="G257:G263"/>
    <mergeCell ref="H257:J263"/>
    <mergeCell ref="K257:K263"/>
    <mergeCell ref="Q250:Q256"/>
    <mergeCell ref="G250:G256"/>
    <mergeCell ref="H250:J256"/>
    <mergeCell ref="K250:K256"/>
    <mergeCell ref="L250:M256"/>
    <mergeCell ref="N250:N256"/>
    <mergeCell ref="O250:P256"/>
    <mergeCell ref="A250:A256"/>
    <mergeCell ref="B250:C256"/>
    <mergeCell ref="D250:D256"/>
    <mergeCell ref="E250:E256"/>
    <mergeCell ref="F250:F256"/>
    <mergeCell ref="L243:M249"/>
    <mergeCell ref="N243:N249"/>
    <mergeCell ref="O243:P249"/>
    <mergeCell ref="Q243:Q249"/>
    <mergeCell ref="A243:A249"/>
    <mergeCell ref="B243:C249"/>
    <mergeCell ref="D243:D249"/>
    <mergeCell ref="E243:E249"/>
    <mergeCell ref="F243:F249"/>
    <mergeCell ref="G243:G249"/>
    <mergeCell ref="H243:J249"/>
    <mergeCell ref="K243:K249"/>
    <mergeCell ref="Q236:Q242"/>
    <mergeCell ref="G236:G242"/>
    <mergeCell ref="H236:J242"/>
    <mergeCell ref="K236:K242"/>
    <mergeCell ref="L236:M242"/>
    <mergeCell ref="N236:N242"/>
    <mergeCell ref="O236:P242"/>
    <mergeCell ref="A236:A242"/>
    <mergeCell ref="B236:C242"/>
    <mergeCell ref="D236:D242"/>
    <mergeCell ref="E236:E242"/>
    <mergeCell ref="F236:F242"/>
    <mergeCell ref="L229:M235"/>
    <mergeCell ref="N229:N235"/>
    <mergeCell ref="O229:P235"/>
    <mergeCell ref="Q229:Q235"/>
    <mergeCell ref="A229:A235"/>
    <mergeCell ref="B229:C235"/>
    <mergeCell ref="D229:D235"/>
    <mergeCell ref="E229:E235"/>
    <mergeCell ref="F229:F235"/>
    <mergeCell ref="G229:G235"/>
    <mergeCell ref="H229:J235"/>
    <mergeCell ref="K229:K235"/>
    <mergeCell ref="Q222:Q228"/>
    <mergeCell ref="G222:G228"/>
    <mergeCell ref="H222:J228"/>
    <mergeCell ref="K222:K228"/>
    <mergeCell ref="L222:M228"/>
    <mergeCell ref="N222:N228"/>
    <mergeCell ref="O222:P228"/>
    <mergeCell ref="A222:A228"/>
    <mergeCell ref="B222:C228"/>
    <mergeCell ref="D222:D228"/>
    <mergeCell ref="E222:E228"/>
    <mergeCell ref="F222:F228"/>
    <mergeCell ref="L215:M221"/>
    <mergeCell ref="N215:N221"/>
    <mergeCell ref="O215:P221"/>
    <mergeCell ref="Q215:Q221"/>
    <mergeCell ref="A215:A221"/>
    <mergeCell ref="B215:C221"/>
    <mergeCell ref="D215:D221"/>
    <mergeCell ref="E215:E221"/>
    <mergeCell ref="F215:F221"/>
    <mergeCell ref="G215:G221"/>
    <mergeCell ref="H215:J221"/>
    <mergeCell ref="K215:K221"/>
    <mergeCell ref="Q208:Q214"/>
    <mergeCell ref="G208:G214"/>
    <mergeCell ref="H208:J214"/>
    <mergeCell ref="K208:K214"/>
    <mergeCell ref="L208:M214"/>
    <mergeCell ref="N208:N214"/>
    <mergeCell ref="O208:P214"/>
    <mergeCell ref="A208:A214"/>
    <mergeCell ref="B208:C214"/>
    <mergeCell ref="D208:D214"/>
    <mergeCell ref="E208:E214"/>
    <mergeCell ref="F208:F214"/>
    <mergeCell ref="L201:M207"/>
    <mergeCell ref="N201:N207"/>
    <mergeCell ref="O201:P207"/>
    <mergeCell ref="Q201:Q207"/>
    <mergeCell ref="A201:A207"/>
    <mergeCell ref="B201:C207"/>
    <mergeCell ref="D201:D207"/>
    <mergeCell ref="E201:E207"/>
    <mergeCell ref="F201:F207"/>
    <mergeCell ref="G201:G207"/>
    <mergeCell ref="H201:J207"/>
    <mergeCell ref="K201:K207"/>
    <mergeCell ref="Q194:Q200"/>
    <mergeCell ref="G194:G200"/>
    <mergeCell ref="H194:J200"/>
    <mergeCell ref="K194:K200"/>
    <mergeCell ref="L194:M200"/>
    <mergeCell ref="N194:N200"/>
    <mergeCell ref="O194:P200"/>
    <mergeCell ref="A194:A200"/>
    <mergeCell ref="B194:C200"/>
    <mergeCell ref="D194:D200"/>
    <mergeCell ref="E194:E200"/>
    <mergeCell ref="F194:F200"/>
    <mergeCell ref="L187:M193"/>
    <mergeCell ref="N187:N193"/>
    <mergeCell ref="O187:P193"/>
    <mergeCell ref="Q187:Q193"/>
    <mergeCell ref="A187:A193"/>
    <mergeCell ref="B187:C193"/>
    <mergeCell ref="D187:D193"/>
    <mergeCell ref="E187:E193"/>
    <mergeCell ref="F187:F193"/>
    <mergeCell ref="G187:G193"/>
    <mergeCell ref="H187:J193"/>
    <mergeCell ref="K187:K193"/>
    <mergeCell ref="Q180:Q186"/>
    <mergeCell ref="G180:G186"/>
    <mergeCell ref="H180:J186"/>
    <mergeCell ref="K180:K186"/>
    <mergeCell ref="L180:M186"/>
    <mergeCell ref="N180:N186"/>
    <mergeCell ref="O180:P186"/>
    <mergeCell ref="A180:A186"/>
    <mergeCell ref="B180:C186"/>
    <mergeCell ref="D180:D186"/>
    <mergeCell ref="E180:E186"/>
    <mergeCell ref="F180:F186"/>
    <mergeCell ref="L173:M179"/>
    <mergeCell ref="N173:N179"/>
    <mergeCell ref="O173:P179"/>
    <mergeCell ref="Q173:Q179"/>
    <mergeCell ref="A173:A179"/>
    <mergeCell ref="B173:C179"/>
    <mergeCell ref="D173:D179"/>
    <mergeCell ref="E173:E179"/>
    <mergeCell ref="F173:F179"/>
    <mergeCell ref="G173:G179"/>
    <mergeCell ref="H173:J179"/>
    <mergeCell ref="K173:K179"/>
    <mergeCell ref="Q166:Q172"/>
    <mergeCell ref="G166:G172"/>
    <mergeCell ref="H166:J172"/>
    <mergeCell ref="K166:K172"/>
    <mergeCell ref="L166:M172"/>
    <mergeCell ref="N166:N172"/>
    <mergeCell ref="O166:P172"/>
    <mergeCell ref="A166:A172"/>
    <mergeCell ref="B166:C172"/>
    <mergeCell ref="D166:D172"/>
    <mergeCell ref="E166:E172"/>
    <mergeCell ref="F166:F172"/>
    <mergeCell ref="L159:M165"/>
    <mergeCell ref="N159:N165"/>
    <mergeCell ref="O159:P165"/>
    <mergeCell ref="Q159:Q165"/>
    <mergeCell ref="A159:A165"/>
    <mergeCell ref="B159:C165"/>
    <mergeCell ref="D159:D165"/>
    <mergeCell ref="E159:E165"/>
    <mergeCell ref="F159:F165"/>
    <mergeCell ref="G159:G165"/>
    <mergeCell ref="H159:J165"/>
    <mergeCell ref="K159:K165"/>
    <mergeCell ref="Q152:Q158"/>
    <mergeCell ref="G152:G158"/>
    <mergeCell ref="H152:J158"/>
    <mergeCell ref="K152:K158"/>
    <mergeCell ref="L152:M158"/>
    <mergeCell ref="N152:N158"/>
    <mergeCell ref="O152:P158"/>
    <mergeCell ref="A152:A158"/>
    <mergeCell ref="B152:C158"/>
    <mergeCell ref="D152:D158"/>
    <mergeCell ref="E152:E158"/>
    <mergeCell ref="F152:F158"/>
    <mergeCell ref="L145:M151"/>
    <mergeCell ref="N145:N151"/>
    <mergeCell ref="O145:P151"/>
    <mergeCell ref="Q145:Q151"/>
    <mergeCell ref="A145:A151"/>
    <mergeCell ref="B145:C151"/>
    <mergeCell ref="D145:D151"/>
    <mergeCell ref="E145:E151"/>
    <mergeCell ref="F145:F151"/>
    <mergeCell ref="G145:G151"/>
    <mergeCell ref="H145:J151"/>
    <mergeCell ref="K145:K151"/>
    <mergeCell ref="Q138:Q144"/>
    <mergeCell ref="G138:G144"/>
    <mergeCell ref="H138:J144"/>
    <mergeCell ref="K138:K144"/>
    <mergeCell ref="L138:M144"/>
    <mergeCell ref="N138:N144"/>
    <mergeCell ref="O138:P144"/>
    <mergeCell ref="A138:A144"/>
    <mergeCell ref="B138:C144"/>
    <mergeCell ref="D138:D144"/>
    <mergeCell ref="E138:E144"/>
    <mergeCell ref="F138:F144"/>
    <mergeCell ref="L131:M137"/>
    <mergeCell ref="N131:N137"/>
    <mergeCell ref="O131:P137"/>
    <mergeCell ref="Q131:Q137"/>
    <mergeCell ref="A131:A137"/>
    <mergeCell ref="B131:C137"/>
    <mergeCell ref="D131:D137"/>
    <mergeCell ref="E131:E137"/>
    <mergeCell ref="F131:F137"/>
    <mergeCell ref="G131:G137"/>
    <mergeCell ref="H131:J137"/>
    <mergeCell ref="K131:K137"/>
    <mergeCell ref="Q124:Q130"/>
    <mergeCell ref="G124:G130"/>
    <mergeCell ref="H124:J130"/>
    <mergeCell ref="K124:K130"/>
    <mergeCell ref="L124:M130"/>
    <mergeCell ref="N124:N130"/>
    <mergeCell ref="O124:P130"/>
    <mergeCell ref="A124:A130"/>
    <mergeCell ref="B124:C130"/>
    <mergeCell ref="D124:D130"/>
    <mergeCell ref="E124:E130"/>
    <mergeCell ref="F124:F130"/>
    <mergeCell ref="Q117:Q123"/>
    <mergeCell ref="G117:G123"/>
    <mergeCell ref="H117:J123"/>
    <mergeCell ref="K117:K123"/>
    <mergeCell ref="L117:M123"/>
    <mergeCell ref="N117:N123"/>
    <mergeCell ref="O117:P123"/>
    <mergeCell ref="A117:A123"/>
    <mergeCell ref="B117:C123"/>
    <mergeCell ref="D117:D123"/>
    <mergeCell ref="E117:E123"/>
    <mergeCell ref="F117:F123"/>
    <mergeCell ref="L110:M116"/>
    <mergeCell ref="N110:N116"/>
    <mergeCell ref="O110:P116"/>
    <mergeCell ref="Q110:Q116"/>
    <mergeCell ref="A110:A116"/>
    <mergeCell ref="B110:C116"/>
    <mergeCell ref="D110:D116"/>
    <mergeCell ref="E110:E116"/>
    <mergeCell ref="F110:F116"/>
    <mergeCell ref="G110:G116"/>
    <mergeCell ref="H110:J116"/>
    <mergeCell ref="K110:K116"/>
    <mergeCell ref="Q103:Q109"/>
    <mergeCell ref="G103:G109"/>
    <mergeCell ref="H103:J109"/>
    <mergeCell ref="K103:K109"/>
    <mergeCell ref="L103:M109"/>
    <mergeCell ref="N103:N109"/>
    <mergeCell ref="O103:P109"/>
    <mergeCell ref="A103:A109"/>
    <mergeCell ref="B103:C109"/>
    <mergeCell ref="D103:D109"/>
    <mergeCell ref="E103:E109"/>
    <mergeCell ref="F103:F109"/>
    <mergeCell ref="L96:M102"/>
    <mergeCell ref="N96:N102"/>
    <mergeCell ref="O96:P102"/>
    <mergeCell ref="Q96:Q102"/>
    <mergeCell ref="A96:A102"/>
    <mergeCell ref="B96:C102"/>
    <mergeCell ref="D96:D102"/>
    <mergeCell ref="E96:E102"/>
    <mergeCell ref="F96:F102"/>
    <mergeCell ref="G96:G102"/>
    <mergeCell ref="H96:J102"/>
    <mergeCell ref="K96:K102"/>
    <mergeCell ref="Q89:Q95"/>
    <mergeCell ref="G89:G95"/>
    <mergeCell ref="H89:J95"/>
    <mergeCell ref="K89:K95"/>
    <mergeCell ref="L89:M95"/>
    <mergeCell ref="N89:N95"/>
    <mergeCell ref="O89:P95"/>
    <mergeCell ref="A89:A95"/>
    <mergeCell ref="B89:C95"/>
    <mergeCell ref="D89:D95"/>
    <mergeCell ref="E89:E95"/>
    <mergeCell ref="F89:F95"/>
    <mergeCell ref="L82:M88"/>
    <mergeCell ref="N82:N88"/>
    <mergeCell ref="O82:P88"/>
    <mergeCell ref="Q82:Q88"/>
    <mergeCell ref="A82:A88"/>
    <mergeCell ref="B82:C88"/>
    <mergeCell ref="D82:D88"/>
    <mergeCell ref="E82:E88"/>
    <mergeCell ref="F82:F88"/>
    <mergeCell ref="G82:G88"/>
    <mergeCell ref="H82:J88"/>
    <mergeCell ref="K82:K88"/>
    <mergeCell ref="Q75:Q81"/>
    <mergeCell ref="G75:G81"/>
    <mergeCell ref="H75:J81"/>
    <mergeCell ref="K75:K81"/>
    <mergeCell ref="L75:M81"/>
    <mergeCell ref="N75:N81"/>
    <mergeCell ref="O75:P81"/>
    <mergeCell ref="A75:A81"/>
    <mergeCell ref="B75:C81"/>
    <mergeCell ref="D75:D81"/>
    <mergeCell ref="E75:E81"/>
    <mergeCell ref="F75:F81"/>
    <mergeCell ref="L68:M74"/>
    <mergeCell ref="N68:N74"/>
    <mergeCell ref="O68:P74"/>
    <mergeCell ref="Q68:Q74"/>
    <mergeCell ref="A68:A74"/>
    <mergeCell ref="B68:C74"/>
    <mergeCell ref="D68:D74"/>
    <mergeCell ref="E68:E74"/>
    <mergeCell ref="F68:F74"/>
    <mergeCell ref="G68:G74"/>
    <mergeCell ref="H68:J74"/>
    <mergeCell ref="K68:K74"/>
    <mergeCell ref="Q61:Q67"/>
    <mergeCell ref="G61:G67"/>
    <mergeCell ref="H61:J67"/>
    <mergeCell ref="K61:K67"/>
    <mergeCell ref="L61:M67"/>
    <mergeCell ref="N61:N67"/>
    <mergeCell ref="O61:P67"/>
    <mergeCell ref="A61:A67"/>
    <mergeCell ref="B61:C67"/>
    <mergeCell ref="D61:D67"/>
    <mergeCell ref="E61:E67"/>
    <mergeCell ref="F61:F67"/>
    <mergeCell ref="L54:M60"/>
    <mergeCell ref="N54:N60"/>
    <mergeCell ref="O54:P60"/>
    <mergeCell ref="Q54:Q60"/>
    <mergeCell ref="A54:A60"/>
    <mergeCell ref="B54:C60"/>
    <mergeCell ref="D54:D60"/>
    <mergeCell ref="E54:E60"/>
    <mergeCell ref="F54:F60"/>
    <mergeCell ref="G54:G60"/>
    <mergeCell ref="H54:J60"/>
    <mergeCell ref="K54:K60"/>
    <mergeCell ref="Q47:Q53"/>
    <mergeCell ref="G47:G53"/>
    <mergeCell ref="H47:J53"/>
    <mergeCell ref="K47:K53"/>
    <mergeCell ref="L47:M53"/>
    <mergeCell ref="N47:N53"/>
    <mergeCell ref="O47:P53"/>
    <mergeCell ref="A47:A53"/>
    <mergeCell ref="B47:C53"/>
    <mergeCell ref="D47:D53"/>
    <mergeCell ref="E47:E53"/>
    <mergeCell ref="F47:F53"/>
    <mergeCell ref="L40:M46"/>
    <mergeCell ref="N40:N46"/>
    <mergeCell ref="O40:P46"/>
    <mergeCell ref="Q40:Q46"/>
    <mergeCell ref="A40:A46"/>
    <mergeCell ref="B40:C46"/>
    <mergeCell ref="D40:D46"/>
    <mergeCell ref="E40:E46"/>
    <mergeCell ref="F40:F46"/>
    <mergeCell ref="G40:G46"/>
    <mergeCell ref="H40:J46"/>
    <mergeCell ref="K40:K46"/>
    <mergeCell ref="Q33:Q39"/>
    <mergeCell ref="G33:G39"/>
    <mergeCell ref="H33:J39"/>
    <mergeCell ref="K33:K39"/>
    <mergeCell ref="L33:M39"/>
    <mergeCell ref="N33:N39"/>
    <mergeCell ref="O33:P39"/>
    <mergeCell ref="A33:A39"/>
    <mergeCell ref="B33:C39"/>
    <mergeCell ref="D33:D39"/>
    <mergeCell ref="E33:E39"/>
    <mergeCell ref="F33:F39"/>
    <mergeCell ref="B25:C25"/>
    <mergeCell ref="H25:J25"/>
    <mergeCell ref="L25:M25"/>
    <mergeCell ref="O25:P25"/>
    <mergeCell ref="A24:E24"/>
    <mergeCell ref="F24:M24"/>
    <mergeCell ref="N24:Q24"/>
    <mergeCell ref="A26:A32"/>
    <mergeCell ref="B26:C32"/>
    <mergeCell ref="L26:M32"/>
    <mergeCell ref="N26:N32"/>
    <mergeCell ref="O26:P32"/>
    <mergeCell ref="Q26:Q32"/>
    <mergeCell ref="D26:D32"/>
    <mergeCell ref="E26:E32"/>
    <mergeCell ref="F26:F32"/>
    <mergeCell ref="G26:G32"/>
    <mergeCell ref="H26:J32"/>
    <mergeCell ref="K26:K32"/>
    <mergeCell ref="A5:E8"/>
    <mergeCell ref="F5:P6"/>
    <mergeCell ref="F7:P7"/>
    <mergeCell ref="Q7:Q8"/>
    <mergeCell ref="F8:P8"/>
    <mergeCell ref="A9:N9"/>
    <mergeCell ref="E19:I20"/>
    <mergeCell ref="A21:N21"/>
    <mergeCell ref="A10:D10"/>
    <mergeCell ref="E10:I10"/>
    <mergeCell ref="M11:P12"/>
    <mergeCell ref="A12:D13"/>
    <mergeCell ref="E12:I13"/>
    <mergeCell ref="M14:P15"/>
    <mergeCell ref="A15:D17"/>
    <mergeCell ref="E15:I17"/>
    <mergeCell ref="M17:N19"/>
    <mergeCell ref="A19:D20"/>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3"/>
  <sheetViews>
    <sheetView topLeftCell="A21" zoomScale="89" zoomScaleNormal="89" workbookViewId="0">
      <selection activeCell="H25" sqref="H25:H28"/>
    </sheetView>
  </sheetViews>
  <sheetFormatPr baseColWidth="10" defaultRowHeight="15"/>
  <cols>
    <col min="1" max="1" width="31.5" customWidth="1"/>
    <col min="2" max="2" width="4.83203125" customWidth="1"/>
    <col min="3" max="3" width="34.83203125" customWidth="1"/>
    <col min="4" max="4" width="26.33203125" customWidth="1"/>
    <col min="5" max="5" width="22.1640625" customWidth="1"/>
    <col min="6" max="6" width="5.33203125" customWidth="1"/>
    <col min="7" max="7" width="6.5" customWidth="1"/>
    <col min="8" max="14" width="5.33203125" customWidth="1"/>
    <col min="256" max="256" width="31.5" customWidth="1"/>
    <col min="257" max="257" width="4.83203125" customWidth="1"/>
    <col min="258" max="258" width="29.5" customWidth="1"/>
    <col min="259" max="259" width="21.33203125" customWidth="1"/>
    <col min="260" max="260" width="22.1640625" customWidth="1"/>
    <col min="261" max="261" width="20.5" customWidth="1"/>
    <col min="262" max="262" width="28.6640625" customWidth="1"/>
    <col min="263" max="263" width="23" customWidth="1"/>
    <col min="264" max="264" width="35.33203125" bestFit="1" customWidth="1"/>
    <col min="265" max="265" width="0" hidden="1" customWidth="1"/>
    <col min="512" max="512" width="31.5" customWidth="1"/>
    <col min="513" max="513" width="4.83203125" customWidth="1"/>
    <col min="514" max="514" width="29.5" customWidth="1"/>
    <col min="515" max="515" width="21.33203125" customWidth="1"/>
    <col min="516" max="516" width="22.1640625" customWidth="1"/>
    <col min="517" max="517" width="20.5" customWidth="1"/>
    <col min="518" max="518" width="28.6640625" customWidth="1"/>
    <col min="519" max="519" width="23" customWidth="1"/>
    <col min="520" max="520" width="35.33203125" bestFit="1" customWidth="1"/>
    <col min="521" max="521" width="0" hidden="1" customWidth="1"/>
    <col min="768" max="768" width="31.5" customWidth="1"/>
    <col min="769" max="769" width="4.83203125" customWidth="1"/>
    <col min="770" max="770" width="29.5" customWidth="1"/>
    <col min="771" max="771" width="21.33203125" customWidth="1"/>
    <col min="772" max="772" width="22.1640625" customWidth="1"/>
    <col min="773" max="773" width="20.5" customWidth="1"/>
    <col min="774" max="774" width="28.6640625" customWidth="1"/>
    <col min="775" max="775" width="23" customWidth="1"/>
    <col min="776" max="776" width="35.33203125" bestFit="1" customWidth="1"/>
    <col min="777" max="777" width="0" hidden="1" customWidth="1"/>
    <col min="1024" max="1024" width="31.5" customWidth="1"/>
    <col min="1025" max="1025" width="4.83203125" customWidth="1"/>
    <col min="1026" max="1026" width="29.5" customWidth="1"/>
    <col min="1027" max="1027" width="21.33203125" customWidth="1"/>
    <col min="1028" max="1028" width="22.1640625" customWidth="1"/>
    <col min="1029" max="1029" width="20.5" customWidth="1"/>
    <col min="1030" max="1030" width="28.6640625" customWidth="1"/>
    <col min="1031" max="1031" width="23" customWidth="1"/>
    <col min="1032" max="1032" width="35.33203125" bestFit="1" customWidth="1"/>
    <col min="1033" max="1033" width="0" hidden="1" customWidth="1"/>
    <col min="1280" max="1280" width="31.5" customWidth="1"/>
    <col min="1281" max="1281" width="4.83203125" customWidth="1"/>
    <col min="1282" max="1282" width="29.5" customWidth="1"/>
    <col min="1283" max="1283" width="21.33203125" customWidth="1"/>
    <col min="1284" max="1284" width="22.1640625" customWidth="1"/>
    <col min="1285" max="1285" width="20.5" customWidth="1"/>
    <col min="1286" max="1286" width="28.6640625" customWidth="1"/>
    <col min="1287" max="1287" width="23" customWidth="1"/>
    <col min="1288" max="1288" width="35.33203125" bestFit="1" customWidth="1"/>
    <col min="1289" max="1289" width="0" hidden="1" customWidth="1"/>
    <col min="1536" max="1536" width="31.5" customWidth="1"/>
    <col min="1537" max="1537" width="4.83203125" customWidth="1"/>
    <col min="1538" max="1538" width="29.5" customWidth="1"/>
    <col min="1539" max="1539" width="21.33203125" customWidth="1"/>
    <col min="1540" max="1540" width="22.1640625" customWidth="1"/>
    <col min="1541" max="1541" width="20.5" customWidth="1"/>
    <col min="1542" max="1542" width="28.6640625" customWidth="1"/>
    <col min="1543" max="1543" width="23" customWidth="1"/>
    <col min="1544" max="1544" width="35.33203125" bestFit="1" customWidth="1"/>
    <col min="1545" max="1545" width="0" hidden="1" customWidth="1"/>
    <col min="1792" max="1792" width="31.5" customWidth="1"/>
    <col min="1793" max="1793" width="4.83203125" customWidth="1"/>
    <col min="1794" max="1794" width="29.5" customWidth="1"/>
    <col min="1795" max="1795" width="21.33203125" customWidth="1"/>
    <col min="1796" max="1796" width="22.1640625" customWidth="1"/>
    <col min="1797" max="1797" width="20.5" customWidth="1"/>
    <col min="1798" max="1798" width="28.6640625" customWidth="1"/>
    <col min="1799" max="1799" width="23" customWidth="1"/>
    <col min="1800" max="1800" width="35.33203125" bestFit="1" customWidth="1"/>
    <col min="1801" max="1801" width="0" hidden="1" customWidth="1"/>
    <col min="2048" max="2048" width="31.5" customWidth="1"/>
    <col min="2049" max="2049" width="4.83203125" customWidth="1"/>
    <col min="2050" max="2050" width="29.5" customWidth="1"/>
    <col min="2051" max="2051" width="21.33203125" customWidth="1"/>
    <col min="2052" max="2052" width="22.1640625" customWidth="1"/>
    <col min="2053" max="2053" width="20.5" customWidth="1"/>
    <col min="2054" max="2054" width="28.6640625" customWidth="1"/>
    <col min="2055" max="2055" width="23" customWidth="1"/>
    <col min="2056" max="2056" width="35.33203125" bestFit="1" customWidth="1"/>
    <col min="2057" max="2057" width="0" hidden="1" customWidth="1"/>
    <col min="2304" max="2304" width="31.5" customWidth="1"/>
    <col min="2305" max="2305" width="4.83203125" customWidth="1"/>
    <col min="2306" max="2306" width="29.5" customWidth="1"/>
    <col min="2307" max="2307" width="21.33203125" customWidth="1"/>
    <col min="2308" max="2308" width="22.1640625" customWidth="1"/>
    <col min="2309" max="2309" width="20.5" customWidth="1"/>
    <col min="2310" max="2310" width="28.6640625" customWidth="1"/>
    <col min="2311" max="2311" width="23" customWidth="1"/>
    <col min="2312" max="2312" width="35.33203125" bestFit="1" customWidth="1"/>
    <col min="2313" max="2313" width="0" hidden="1" customWidth="1"/>
    <col min="2560" max="2560" width="31.5" customWidth="1"/>
    <col min="2561" max="2561" width="4.83203125" customWidth="1"/>
    <col min="2562" max="2562" width="29.5" customWidth="1"/>
    <col min="2563" max="2563" width="21.33203125" customWidth="1"/>
    <col min="2564" max="2564" width="22.1640625" customWidth="1"/>
    <col min="2565" max="2565" width="20.5" customWidth="1"/>
    <col min="2566" max="2566" width="28.6640625" customWidth="1"/>
    <col min="2567" max="2567" width="23" customWidth="1"/>
    <col min="2568" max="2568" width="35.33203125" bestFit="1" customWidth="1"/>
    <col min="2569" max="2569" width="0" hidden="1" customWidth="1"/>
    <col min="2816" max="2816" width="31.5" customWidth="1"/>
    <col min="2817" max="2817" width="4.83203125" customWidth="1"/>
    <col min="2818" max="2818" width="29.5" customWidth="1"/>
    <col min="2819" max="2819" width="21.33203125" customWidth="1"/>
    <col min="2820" max="2820" width="22.1640625" customWidth="1"/>
    <col min="2821" max="2821" width="20.5" customWidth="1"/>
    <col min="2822" max="2822" width="28.6640625" customWidth="1"/>
    <col min="2823" max="2823" width="23" customWidth="1"/>
    <col min="2824" max="2824" width="35.33203125" bestFit="1" customWidth="1"/>
    <col min="2825" max="2825" width="0" hidden="1" customWidth="1"/>
    <col min="3072" max="3072" width="31.5" customWidth="1"/>
    <col min="3073" max="3073" width="4.83203125" customWidth="1"/>
    <col min="3074" max="3074" width="29.5" customWidth="1"/>
    <col min="3075" max="3075" width="21.33203125" customWidth="1"/>
    <col min="3076" max="3076" width="22.1640625" customWidth="1"/>
    <col min="3077" max="3077" width="20.5" customWidth="1"/>
    <col min="3078" max="3078" width="28.6640625" customWidth="1"/>
    <col min="3079" max="3079" width="23" customWidth="1"/>
    <col min="3080" max="3080" width="35.33203125" bestFit="1" customWidth="1"/>
    <col min="3081" max="3081" width="0" hidden="1" customWidth="1"/>
    <col min="3328" max="3328" width="31.5" customWidth="1"/>
    <col min="3329" max="3329" width="4.83203125" customWidth="1"/>
    <col min="3330" max="3330" width="29.5" customWidth="1"/>
    <col min="3331" max="3331" width="21.33203125" customWidth="1"/>
    <col min="3332" max="3332" width="22.1640625" customWidth="1"/>
    <col min="3333" max="3333" width="20.5" customWidth="1"/>
    <col min="3334" max="3334" width="28.6640625" customWidth="1"/>
    <col min="3335" max="3335" width="23" customWidth="1"/>
    <col min="3336" max="3336" width="35.33203125" bestFit="1" customWidth="1"/>
    <col min="3337" max="3337" width="0" hidden="1" customWidth="1"/>
    <col min="3584" max="3584" width="31.5" customWidth="1"/>
    <col min="3585" max="3585" width="4.83203125" customWidth="1"/>
    <col min="3586" max="3586" width="29.5" customWidth="1"/>
    <col min="3587" max="3587" width="21.33203125" customWidth="1"/>
    <col min="3588" max="3588" width="22.1640625" customWidth="1"/>
    <col min="3589" max="3589" width="20.5" customWidth="1"/>
    <col min="3590" max="3590" width="28.6640625" customWidth="1"/>
    <col min="3591" max="3591" width="23" customWidth="1"/>
    <col min="3592" max="3592" width="35.33203125" bestFit="1" customWidth="1"/>
    <col min="3593" max="3593" width="0" hidden="1" customWidth="1"/>
    <col min="3840" max="3840" width="31.5" customWidth="1"/>
    <col min="3841" max="3841" width="4.83203125" customWidth="1"/>
    <col min="3842" max="3842" width="29.5" customWidth="1"/>
    <col min="3843" max="3843" width="21.33203125" customWidth="1"/>
    <col min="3844" max="3844" width="22.1640625" customWidth="1"/>
    <col min="3845" max="3845" width="20.5" customWidth="1"/>
    <col min="3846" max="3846" width="28.6640625" customWidth="1"/>
    <col min="3847" max="3847" width="23" customWidth="1"/>
    <col min="3848" max="3848" width="35.33203125" bestFit="1" customWidth="1"/>
    <col min="3849" max="3849" width="0" hidden="1" customWidth="1"/>
    <col min="4096" max="4096" width="31.5" customWidth="1"/>
    <col min="4097" max="4097" width="4.83203125" customWidth="1"/>
    <col min="4098" max="4098" width="29.5" customWidth="1"/>
    <col min="4099" max="4099" width="21.33203125" customWidth="1"/>
    <col min="4100" max="4100" width="22.1640625" customWidth="1"/>
    <col min="4101" max="4101" width="20.5" customWidth="1"/>
    <col min="4102" max="4102" width="28.6640625" customWidth="1"/>
    <col min="4103" max="4103" width="23" customWidth="1"/>
    <col min="4104" max="4104" width="35.33203125" bestFit="1" customWidth="1"/>
    <col min="4105" max="4105" width="0" hidden="1" customWidth="1"/>
    <col min="4352" max="4352" width="31.5" customWidth="1"/>
    <col min="4353" max="4353" width="4.83203125" customWidth="1"/>
    <col min="4354" max="4354" width="29.5" customWidth="1"/>
    <col min="4355" max="4355" width="21.33203125" customWidth="1"/>
    <col min="4356" max="4356" width="22.1640625" customWidth="1"/>
    <col min="4357" max="4357" width="20.5" customWidth="1"/>
    <col min="4358" max="4358" width="28.6640625" customWidth="1"/>
    <col min="4359" max="4359" width="23" customWidth="1"/>
    <col min="4360" max="4360" width="35.33203125" bestFit="1" customWidth="1"/>
    <col min="4361" max="4361" width="0" hidden="1" customWidth="1"/>
    <col min="4608" max="4608" width="31.5" customWidth="1"/>
    <col min="4609" max="4609" width="4.83203125" customWidth="1"/>
    <col min="4610" max="4610" width="29.5" customWidth="1"/>
    <col min="4611" max="4611" width="21.33203125" customWidth="1"/>
    <col min="4612" max="4612" width="22.1640625" customWidth="1"/>
    <col min="4613" max="4613" width="20.5" customWidth="1"/>
    <col min="4614" max="4614" width="28.6640625" customWidth="1"/>
    <col min="4615" max="4615" width="23" customWidth="1"/>
    <col min="4616" max="4616" width="35.33203125" bestFit="1" customWidth="1"/>
    <col min="4617" max="4617" width="0" hidden="1" customWidth="1"/>
    <col min="4864" max="4864" width="31.5" customWidth="1"/>
    <col min="4865" max="4865" width="4.83203125" customWidth="1"/>
    <col min="4866" max="4866" width="29.5" customWidth="1"/>
    <col min="4867" max="4867" width="21.33203125" customWidth="1"/>
    <col min="4868" max="4868" width="22.1640625" customWidth="1"/>
    <col min="4869" max="4869" width="20.5" customWidth="1"/>
    <col min="4870" max="4870" width="28.6640625" customWidth="1"/>
    <col min="4871" max="4871" width="23" customWidth="1"/>
    <col min="4872" max="4872" width="35.33203125" bestFit="1" customWidth="1"/>
    <col min="4873" max="4873" width="0" hidden="1" customWidth="1"/>
    <col min="5120" max="5120" width="31.5" customWidth="1"/>
    <col min="5121" max="5121" width="4.83203125" customWidth="1"/>
    <col min="5122" max="5122" width="29.5" customWidth="1"/>
    <col min="5123" max="5123" width="21.33203125" customWidth="1"/>
    <col min="5124" max="5124" width="22.1640625" customWidth="1"/>
    <col min="5125" max="5125" width="20.5" customWidth="1"/>
    <col min="5126" max="5126" width="28.6640625" customWidth="1"/>
    <col min="5127" max="5127" width="23" customWidth="1"/>
    <col min="5128" max="5128" width="35.33203125" bestFit="1" customWidth="1"/>
    <col min="5129" max="5129" width="0" hidden="1" customWidth="1"/>
    <col min="5376" max="5376" width="31.5" customWidth="1"/>
    <col min="5377" max="5377" width="4.83203125" customWidth="1"/>
    <col min="5378" max="5378" width="29.5" customWidth="1"/>
    <col min="5379" max="5379" width="21.33203125" customWidth="1"/>
    <col min="5380" max="5380" width="22.1640625" customWidth="1"/>
    <col min="5381" max="5381" width="20.5" customWidth="1"/>
    <col min="5382" max="5382" width="28.6640625" customWidth="1"/>
    <col min="5383" max="5383" width="23" customWidth="1"/>
    <col min="5384" max="5384" width="35.33203125" bestFit="1" customWidth="1"/>
    <col min="5385" max="5385" width="0" hidden="1" customWidth="1"/>
    <col min="5632" max="5632" width="31.5" customWidth="1"/>
    <col min="5633" max="5633" width="4.83203125" customWidth="1"/>
    <col min="5634" max="5634" width="29.5" customWidth="1"/>
    <col min="5635" max="5635" width="21.33203125" customWidth="1"/>
    <col min="5636" max="5636" width="22.1640625" customWidth="1"/>
    <col min="5637" max="5637" width="20.5" customWidth="1"/>
    <col min="5638" max="5638" width="28.6640625" customWidth="1"/>
    <col min="5639" max="5639" width="23" customWidth="1"/>
    <col min="5640" max="5640" width="35.33203125" bestFit="1" customWidth="1"/>
    <col min="5641" max="5641" width="0" hidden="1" customWidth="1"/>
    <col min="5888" max="5888" width="31.5" customWidth="1"/>
    <col min="5889" max="5889" width="4.83203125" customWidth="1"/>
    <col min="5890" max="5890" width="29.5" customWidth="1"/>
    <col min="5891" max="5891" width="21.33203125" customWidth="1"/>
    <col min="5892" max="5892" width="22.1640625" customWidth="1"/>
    <col min="5893" max="5893" width="20.5" customWidth="1"/>
    <col min="5894" max="5894" width="28.6640625" customWidth="1"/>
    <col min="5895" max="5895" width="23" customWidth="1"/>
    <col min="5896" max="5896" width="35.33203125" bestFit="1" customWidth="1"/>
    <col min="5897" max="5897" width="0" hidden="1" customWidth="1"/>
    <col min="6144" max="6144" width="31.5" customWidth="1"/>
    <col min="6145" max="6145" width="4.83203125" customWidth="1"/>
    <col min="6146" max="6146" width="29.5" customWidth="1"/>
    <col min="6147" max="6147" width="21.33203125" customWidth="1"/>
    <col min="6148" max="6148" width="22.1640625" customWidth="1"/>
    <col min="6149" max="6149" width="20.5" customWidth="1"/>
    <col min="6150" max="6150" width="28.6640625" customWidth="1"/>
    <col min="6151" max="6151" width="23" customWidth="1"/>
    <col min="6152" max="6152" width="35.33203125" bestFit="1" customWidth="1"/>
    <col min="6153" max="6153" width="0" hidden="1" customWidth="1"/>
    <col min="6400" max="6400" width="31.5" customWidth="1"/>
    <col min="6401" max="6401" width="4.83203125" customWidth="1"/>
    <col min="6402" max="6402" width="29.5" customWidth="1"/>
    <col min="6403" max="6403" width="21.33203125" customWidth="1"/>
    <col min="6404" max="6404" width="22.1640625" customWidth="1"/>
    <col min="6405" max="6405" width="20.5" customWidth="1"/>
    <col min="6406" max="6406" width="28.6640625" customWidth="1"/>
    <col min="6407" max="6407" width="23" customWidth="1"/>
    <col min="6408" max="6408" width="35.33203125" bestFit="1" customWidth="1"/>
    <col min="6409" max="6409" width="0" hidden="1" customWidth="1"/>
    <col min="6656" max="6656" width="31.5" customWidth="1"/>
    <col min="6657" max="6657" width="4.83203125" customWidth="1"/>
    <col min="6658" max="6658" width="29.5" customWidth="1"/>
    <col min="6659" max="6659" width="21.33203125" customWidth="1"/>
    <col min="6660" max="6660" width="22.1640625" customWidth="1"/>
    <col min="6661" max="6661" width="20.5" customWidth="1"/>
    <col min="6662" max="6662" width="28.6640625" customWidth="1"/>
    <col min="6663" max="6663" width="23" customWidth="1"/>
    <col min="6664" max="6664" width="35.33203125" bestFit="1" customWidth="1"/>
    <col min="6665" max="6665" width="0" hidden="1" customWidth="1"/>
    <col min="6912" max="6912" width="31.5" customWidth="1"/>
    <col min="6913" max="6913" width="4.83203125" customWidth="1"/>
    <col min="6914" max="6914" width="29.5" customWidth="1"/>
    <col min="6915" max="6915" width="21.33203125" customWidth="1"/>
    <col min="6916" max="6916" width="22.1640625" customWidth="1"/>
    <col min="6917" max="6917" width="20.5" customWidth="1"/>
    <col min="6918" max="6918" width="28.6640625" customWidth="1"/>
    <col min="6919" max="6919" width="23" customWidth="1"/>
    <col min="6920" max="6920" width="35.33203125" bestFit="1" customWidth="1"/>
    <col min="6921" max="6921" width="0" hidden="1" customWidth="1"/>
    <col min="7168" max="7168" width="31.5" customWidth="1"/>
    <col min="7169" max="7169" width="4.83203125" customWidth="1"/>
    <col min="7170" max="7170" width="29.5" customWidth="1"/>
    <col min="7171" max="7171" width="21.33203125" customWidth="1"/>
    <col min="7172" max="7172" width="22.1640625" customWidth="1"/>
    <col min="7173" max="7173" width="20.5" customWidth="1"/>
    <col min="7174" max="7174" width="28.6640625" customWidth="1"/>
    <col min="7175" max="7175" width="23" customWidth="1"/>
    <col min="7176" max="7176" width="35.33203125" bestFit="1" customWidth="1"/>
    <col min="7177" max="7177" width="0" hidden="1" customWidth="1"/>
    <col min="7424" max="7424" width="31.5" customWidth="1"/>
    <col min="7425" max="7425" width="4.83203125" customWidth="1"/>
    <col min="7426" max="7426" width="29.5" customWidth="1"/>
    <col min="7427" max="7427" width="21.33203125" customWidth="1"/>
    <col min="7428" max="7428" width="22.1640625" customWidth="1"/>
    <col min="7429" max="7429" width="20.5" customWidth="1"/>
    <col min="7430" max="7430" width="28.6640625" customWidth="1"/>
    <col min="7431" max="7431" width="23" customWidth="1"/>
    <col min="7432" max="7432" width="35.33203125" bestFit="1" customWidth="1"/>
    <col min="7433" max="7433" width="0" hidden="1" customWidth="1"/>
    <col min="7680" max="7680" width="31.5" customWidth="1"/>
    <col min="7681" max="7681" width="4.83203125" customWidth="1"/>
    <col min="7682" max="7682" width="29.5" customWidth="1"/>
    <col min="7683" max="7683" width="21.33203125" customWidth="1"/>
    <col min="7684" max="7684" width="22.1640625" customWidth="1"/>
    <col min="7685" max="7685" width="20.5" customWidth="1"/>
    <col min="7686" max="7686" width="28.6640625" customWidth="1"/>
    <col min="7687" max="7687" width="23" customWidth="1"/>
    <col min="7688" max="7688" width="35.33203125" bestFit="1" customWidth="1"/>
    <col min="7689" max="7689" width="0" hidden="1" customWidth="1"/>
    <col min="7936" max="7936" width="31.5" customWidth="1"/>
    <col min="7937" max="7937" width="4.83203125" customWidth="1"/>
    <col min="7938" max="7938" width="29.5" customWidth="1"/>
    <col min="7939" max="7939" width="21.33203125" customWidth="1"/>
    <col min="7940" max="7940" width="22.1640625" customWidth="1"/>
    <col min="7941" max="7941" width="20.5" customWidth="1"/>
    <col min="7942" max="7942" width="28.6640625" customWidth="1"/>
    <col min="7943" max="7943" width="23" customWidth="1"/>
    <col min="7944" max="7944" width="35.33203125" bestFit="1" customWidth="1"/>
    <col min="7945" max="7945" width="0" hidden="1" customWidth="1"/>
    <col min="8192" max="8192" width="31.5" customWidth="1"/>
    <col min="8193" max="8193" width="4.83203125" customWidth="1"/>
    <col min="8194" max="8194" width="29.5" customWidth="1"/>
    <col min="8195" max="8195" width="21.33203125" customWidth="1"/>
    <col min="8196" max="8196" width="22.1640625" customWidth="1"/>
    <col min="8197" max="8197" width="20.5" customWidth="1"/>
    <col min="8198" max="8198" width="28.6640625" customWidth="1"/>
    <col min="8199" max="8199" width="23" customWidth="1"/>
    <col min="8200" max="8200" width="35.33203125" bestFit="1" customWidth="1"/>
    <col min="8201" max="8201" width="0" hidden="1" customWidth="1"/>
    <col min="8448" max="8448" width="31.5" customWidth="1"/>
    <col min="8449" max="8449" width="4.83203125" customWidth="1"/>
    <col min="8450" max="8450" width="29.5" customWidth="1"/>
    <col min="8451" max="8451" width="21.33203125" customWidth="1"/>
    <col min="8452" max="8452" width="22.1640625" customWidth="1"/>
    <col min="8453" max="8453" width="20.5" customWidth="1"/>
    <col min="8454" max="8454" width="28.6640625" customWidth="1"/>
    <col min="8455" max="8455" width="23" customWidth="1"/>
    <col min="8456" max="8456" width="35.33203125" bestFit="1" customWidth="1"/>
    <col min="8457" max="8457" width="0" hidden="1" customWidth="1"/>
    <col min="8704" max="8704" width="31.5" customWidth="1"/>
    <col min="8705" max="8705" width="4.83203125" customWidth="1"/>
    <col min="8706" max="8706" width="29.5" customWidth="1"/>
    <col min="8707" max="8707" width="21.33203125" customWidth="1"/>
    <col min="8708" max="8708" width="22.1640625" customWidth="1"/>
    <col min="8709" max="8709" width="20.5" customWidth="1"/>
    <col min="8710" max="8710" width="28.6640625" customWidth="1"/>
    <col min="8711" max="8711" width="23" customWidth="1"/>
    <col min="8712" max="8712" width="35.33203125" bestFit="1" customWidth="1"/>
    <col min="8713" max="8713" width="0" hidden="1" customWidth="1"/>
    <col min="8960" max="8960" width="31.5" customWidth="1"/>
    <col min="8961" max="8961" width="4.83203125" customWidth="1"/>
    <col min="8962" max="8962" width="29.5" customWidth="1"/>
    <col min="8963" max="8963" width="21.33203125" customWidth="1"/>
    <col min="8964" max="8964" width="22.1640625" customWidth="1"/>
    <col min="8965" max="8965" width="20.5" customWidth="1"/>
    <col min="8966" max="8966" width="28.6640625" customWidth="1"/>
    <col min="8967" max="8967" width="23" customWidth="1"/>
    <col min="8968" max="8968" width="35.33203125" bestFit="1" customWidth="1"/>
    <col min="8969" max="8969" width="0" hidden="1" customWidth="1"/>
    <col min="9216" max="9216" width="31.5" customWidth="1"/>
    <col min="9217" max="9217" width="4.83203125" customWidth="1"/>
    <col min="9218" max="9218" width="29.5" customWidth="1"/>
    <col min="9219" max="9219" width="21.33203125" customWidth="1"/>
    <col min="9220" max="9220" width="22.1640625" customWidth="1"/>
    <col min="9221" max="9221" width="20.5" customWidth="1"/>
    <col min="9222" max="9222" width="28.6640625" customWidth="1"/>
    <col min="9223" max="9223" width="23" customWidth="1"/>
    <col min="9224" max="9224" width="35.33203125" bestFit="1" customWidth="1"/>
    <col min="9225" max="9225" width="0" hidden="1" customWidth="1"/>
    <col min="9472" max="9472" width="31.5" customWidth="1"/>
    <col min="9473" max="9473" width="4.83203125" customWidth="1"/>
    <col min="9474" max="9474" width="29.5" customWidth="1"/>
    <col min="9475" max="9475" width="21.33203125" customWidth="1"/>
    <col min="9476" max="9476" width="22.1640625" customWidth="1"/>
    <col min="9477" max="9477" width="20.5" customWidth="1"/>
    <col min="9478" max="9478" width="28.6640625" customWidth="1"/>
    <col min="9479" max="9479" width="23" customWidth="1"/>
    <col min="9480" max="9480" width="35.33203125" bestFit="1" customWidth="1"/>
    <col min="9481" max="9481" width="0" hidden="1" customWidth="1"/>
    <col min="9728" max="9728" width="31.5" customWidth="1"/>
    <col min="9729" max="9729" width="4.83203125" customWidth="1"/>
    <col min="9730" max="9730" width="29.5" customWidth="1"/>
    <col min="9731" max="9731" width="21.33203125" customWidth="1"/>
    <col min="9732" max="9732" width="22.1640625" customWidth="1"/>
    <col min="9733" max="9733" width="20.5" customWidth="1"/>
    <col min="9734" max="9734" width="28.6640625" customWidth="1"/>
    <col min="9735" max="9735" width="23" customWidth="1"/>
    <col min="9736" max="9736" width="35.33203125" bestFit="1" customWidth="1"/>
    <col min="9737" max="9737" width="0" hidden="1" customWidth="1"/>
    <col min="9984" max="9984" width="31.5" customWidth="1"/>
    <col min="9985" max="9985" width="4.83203125" customWidth="1"/>
    <col min="9986" max="9986" width="29.5" customWidth="1"/>
    <col min="9987" max="9987" width="21.33203125" customWidth="1"/>
    <col min="9988" max="9988" width="22.1640625" customWidth="1"/>
    <col min="9989" max="9989" width="20.5" customWidth="1"/>
    <col min="9990" max="9990" width="28.6640625" customWidth="1"/>
    <col min="9991" max="9991" width="23" customWidth="1"/>
    <col min="9992" max="9992" width="35.33203125" bestFit="1" customWidth="1"/>
    <col min="9993" max="9993" width="0" hidden="1" customWidth="1"/>
    <col min="10240" max="10240" width="31.5" customWidth="1"/>
    <col min="10241" max="10241" width="4.83203125" customWidth="1"/>
    <col min="10242" max="10242" width="29.5" customWidth="1"/>
    <col min="10243" max="10243" width="21.33203125" customWidth="1"/>
    <col min="10244" max="10244" width="22.1640625" customWidth="1"/>
    <col min="10245" max="10245" width="20.5" customWidth="1"/>
    <col min="10246" max="10246" width="28.6640625" customWidth="1"/>
    <col min="10247" max="10247" width="23" customWidth="1"/>
    <col min="10248" max="10248" width="35.33203125" bestFit="1" customWidth="1"/>
    <col min="10249" max="10249" width="0" hidden="1" customWidth="1"/>
    <col min="10496" max="10496" width="31.5" customWidth="1"/>
    <col min="10497" max="10497" width="4.83203125" customWidth="1"/>
    <col min="10498" max="10498" width="29.5" customWidth="1"/>
    <col min="10499" max="10499" width="21.33203125" customWidth="1"/>
    <col min="10500" max="10500" width="22.1640625" customWidth="1"/>
    <col min="10501" max="10501" width="20.5" customWidth="1"/>
    <col min="10502" max="10502" width="28.6640625" customWidth="1"/>
    <col min="10503" max="10503" width="23" customWidth="1"/>
    <col min="10504" max="10504" width="35.33203125" bestFit="1" customWidth="1"/>
    <col min="10505" max="10505" width="0" hidden="1" customWidth="1"/>
    <col min="10752" max="10752" width="31.5" customWidth="1"/>
    <col min="10753" max="10753" width="4.83203125" customWidth="1"/>
    <col min="10754" max="10754" width="29.5" customWidth="1"/>
    <col min="10755" max="10755" width="21.33203125" customWidth="1"/>
    <col min="10756" max="10756" width="22.1640625" customWidth="1"/>
    <col min="10757" max="10757" width="20.5" customWidth="1"/>
    <col min="10758" max="10758" width="28.6640625" customWidth="1"/>
    <col min="10759" max="10759" width="23" customWidth="1"/>
    <col min="10760" max="10760" width="35.33203125" bestFit="1" customWidth="1"/>
    <col min="10761" max="10761" width="0" hidden="1" customWidth="1"/>
    <col min="11008" max="11008" width="31.5" customWidth="1"/>
    <col min="11009" max="11009" width="4.83203125" customWidth="1"/>
    <col min="11010" max="11010" width="29.5" customWidth="1"/>
    <col min="11011" max="11011" width="21.33203125" customWidth="1"/>
    <col min="11012" max="11012" width="22.1640625" customWidth="1"/>
    <col min="11013" max="11013" width="20.5" customWidth="1"/>
    <col min="11014" max="11014" width="28.6640625" customWidth="1"/>
    <col min="11015" max="11015" width="23" customWidth="1"/>
    <col min="11016" max="11016" width="35.33203125" bestFit="1" customWidth="1"/>
    <col min="11017" max="11017" width="0" hidden="1" customWidth="1"/>
    <col min="11264" max="11264" width="31.5" customWidth="1"/>
    <col min="11265" max="11265" width="4.83203125" customWidth="1"/>
    <col min="11266" max="11266" width="29.5" customWidth="1"/>
    <col min="11267" max="11267" width="21.33203125" customWidth="1"/>
    <col min="11268" max="11268" width="22.1640625" customWidth="1"/>
    <col min="11269" max="11269" width="20.5" customWidth="1"/>
    <col min="11270" max="11270" width="28.6640625" customWidth="1"/>
    <col min="11271" max="11271" width="23" customWidth="1"/>
    <col min="11272" max="11272" width="35.33203125" bestFit="1" customWidth="1"/>
    <col min="11273" max="11273" width="0" hidden="1" customWidth="1"/>
    <col min="11520" max="11520" width="31.5" customWidth="1"/>
    <col min="11521" max="11521" width="4.83203125" customWidth="1"/>
    <col min="11522" max="11522" width="29.5" customWidth="1"/>
    <col min="11523" max="11523" width="21.33203125" customWidth="1"/>
    <col min="11524" max="11524" width="22.1640625" customWidth="1"/>
    <col min="11525" max="11525" width="20.5" customWidth="1"/>
    <col min="11526" max="11526" width="28.6640625" customWidth="1"/>
    <col min="11527" max="11527" width="23" customWidth="1"/>
    <col min="11528" max="11528" width="35.33203125" bestFit="1" customWidth="1"/>
    <col min="11529" max="11529" width="0" hidden="1" customWidth="1"/>
    <col min="11776" max="11776" width="31.5" customWidth="1"/>
    <col min="11777" max="11777" width="4.83203125" customWidth="1"/>
    <col min="11778" max="11778" width="29.5" customWidth="1"/>
    <col min="11779" max="11779" width="21.33203125" customWidth="1"/>
    <col min="11780" max="11780" width="22.1640625" customWidth="1"/>
    <col min="11781" max="11781" width="20.5" customWidth="1"/>
    <col min="11782" max="11782" width="28.6640625" customWidth="1"/>
    <col min="11783" max="11783" width="23" customWidth="1"/>
    <col min="11784" max="11784" width="35.33203125" bestFit="1" customWidth="1"/>
    <col min="11785" max="11785" width="0" hidden="1" customWidth="1"/>
    <col min="12032" max="12032" width="31.5" customWidth="1"/>
    <col min="12033" max="12033" width="4.83203125" customWidth="1"/>
    <col min="12034" max="12034" width="29.5" customWidth="1"/>
    <col min="12035" max="12035" width="21.33203125" customWidth="1"/>
    <col min="12036" max="12036" width="22.1640625" customWidth="1"/>
    <col min="12037" max="12037" width="20.5" customWidth="1"/>
    <col min="12038" max="12038" width="28.6640625" customWidth="1"/>
    <col min="12039" max="12039" width="23" customWidth="1"/>
    <col min="12040" max="12040" width="35.33203125" bestFit="1" customWidth="1"/>
    <col min="12041" max="12041" width="0" hidden="1" customWidth="1"/>
    <col min="12288" max="12288" width="31.5" customWidth="1"/>
    <col min="12289" max="12289" width="4.83203125" customWidth="1"/>
    <col min="12290" max="12290" width="29.5" customWidth="1"/>
    <col min="12291" max="12291" width="21.33203125" customWidth="1"/>
    <col min="12292" max="12292" width="22.1640625" customWidth="1"/>
    <col min="12293" max="12293" width="20.5" customWidth="1"/>
    <col min="12294" max="12294" width="28.6640625" customWidth="1"/>
    <col min="12295" max="12295" width="23" customWidth="1"/>
    <col min="12296" max="12296" width="35.33203125" bestFit="1" customWidth="1"/>
    <col min="12297" max="12297" width="0" hidden="1" customWidth="1"/>
    <col min="12544" max="12544" width="31.5" customWidth="1"/>
    <col min="12545" max="12545" width="4.83203125" customWidth="1"/>
    <col min="12546" max="12546" width="29.5" customWidth="1"/>
    <col min="12547" max="12547" width="21.33203125" customWidth="1"/>
    <col min="12548" max="12548" width="22.1640625" customWidth="1"/>
    <col min="12549" max="12549" width="20.5" customWidth="1"/>
    <col min="12550" max="12550" width="28.6640625" customWidth="1"/>
    <col min="12551" max="12551" width="23" customWidth="1"/>
    <col min="12552" max="12552" width="35.33203125" bestFit="1" customWidth="1"/>
    <col min="12553" max="12553" width="0" hidden="1" customWidth="1"/>
    <col min="12800" max="12800" width="31.5" customWidth="1"/>
    <col min="12801" max="12801" width="4.83203125" customWidth="1"/>
    <col min="12802" max="12802" width="29.5" customWidth="1"/>
    <col min="12803" max="12803" width="21.33203125" customWidth="1"/>
    <col min="12804" max="12804" width="22.1640625" customWidth="1"/>
    <col min="12805" max="12805" width="20.5" customWidth="1"/>
    <col min="12806" max="12806" width="28.6640625" customWidth="1"/>
    <col min="12807" max="12807" width="23" customWidth="1"/>
    <col min="12808" max="12808" width="35.33203125" bestFit="1" customWidth="1"/>
    <col min="12809" max="12809" width="0" hidden="1" customWidth="1"/>
    <col min="13056" max="13056" width="31.5" customWidth="1"/>
    <col min="13057" max="13057" width="4.83203125" customWidth="1"/>
    <col min="13058" max="13058" width="29.5" customWidth="1"/>
    <col min="13059" max="13059" width="21.33203125" customWidth="1"/>
    <col min="13060" max="13060" width="22.1640625" customWidth="1"/>
    <col min="13061" max="13061" width="20.5" customWidth="1"/>
    <col min="13062" max="13062" width="28.6640625" customWidth="1"/>
    <col min="13063" max="13063" width="23" customWidth="1"/>
    <col min="13064" max="13064" width="35.33203125" bestFit="1" customWidth="1"/>
    <col min="13065" max="13065" width="0" hidden="1" customWidth="1"/>
    <col min="13312" max="13312" width="31.5" customWidth="1"/>
    <col min="13313" max="13313" width="4.83203125" customWidth="1"/>
    <col min="13314" max="13314" width="29.5" customWidth="1"/>
    <col min="13315" max="13315" width="21.33203125" customWidth="1"/>
    <col min="13316" max="13316" width="22.1640625" customWidth="1"/>
    <col min="13317" max="13317" width="20.5" customWidth="1"/>
    <col min="13318" max="13318" width="28.6640625" customWidth="1"/>
    <col min="13319" max="13319" width="23" customWidth="1"/>
    <col min="13320" max="13320" width="35.33203125" bestFit="1" customWidth="1"/>
    <col min="13321" max="13321" width="0" hidden="1" customWidth="1"/>
    <col min="13568" max="13568" width="31.5" customWidth="1"/>
    <col min="13569" max="13569" width="4.83203125" customWidth="1"/>
    <col min="13570" max="13570" width="29.5" customWidth="1"/>
    <col min="13571" max="13571" width="21.33203125" customWidth="1"/>
    <col min="13572" max="13572" width="22.1640625" customWidth="1"/>
    <col min="13573" max="13573" width="20.5" customWidth="1"/>
    <col min="13574" max="13574" width="28.6640625" customWidth="1"/>
    <col min="13575" max="13575" width="23" customWidth="1"/>
    <col min="13576" max="13576" width="35.33203125" bestFit="1" customWidth="1"/>
    <col min="13577" max="13577" width="0" hidden="1" customWidth="1"/>
    <col min="13824" max="13824" width="31.5" customWidth="1"/>
    <col min="13825" max="13825" width="4.83203125" customWidth="1"/>
    <col min="13826" max="13826" width="29.5" customWidth="1"/>
    <col min="13827" max="13827" width="21.33203125" customWidth="1"/>
    <col min="13828" max="13828" width="22.1640625" customWidth="1"/>
    <col min="13829" max="13829" width="20.5" customWidth="1"/>
    <col min="13830" max="13830" width="28.6640625" customWidth="1"/>
    <col min="13831" max="13831" width="23" customWidth="1"/>
    <col min="13832" max="13832" width="35.33203125" bestFit="1" customWidth="1"/>
    <col min="13833" max="13833" width="0" hidden="1" customWidth="1"/>
    <col min="14080" max="14080" width="31.5" customWidth="1"/>
    <col min="14081" max="14081" width="4.83203125" customWidth="1"/>
    <col min="14082" max="14082" width="29.5" customWidth="1"/>
    <col min="14083" max="14083" width="21.33203125" customWidth="1"/>
    <col min="14084" max="14084" width="22.1640625" customWidth="1"/>
    <col min="14085" max="14085" width="20.5" customWidth="1"/>
    <col min="14086" max="14086" width="28.6640625" customWidth="1"/>
    <col min="14087" max="14087" width="23" customWidth="1"/>
    <col min="14088" max="14088" width="35.33203125" bestFit="1" customWidth="1"/>
    <col min="14089" max="14089" width="0" hidden="1" customWidth="1"/>
    <col min="14336" max="14336" width="31.5" customWidth="1"/>
    <col min="14337" max="14337" width="4.83203125" customWidth="1"/>
    <col min="14338" max="14338" width="29.5" customWidth="1"/>
    <col min="14339" max="14339" width="21.33203125" customWidth="1"/>
    <col min="14340" max="14340" width="22.1640625" customWidth="1"/>
    <col min="14341" max="14341" width="20.5" customWidth="1"/>
    <col min="14342" max="14342" width="28.6640625" customWidth="1"/>
    <col min="14343" max="14343" width="23" customWidth="1"/>
    <col min="14344" max="14344" width="35.33203125" bestFit="1" customWidth="1"/>
    <col min="14345" max="14345" width="0" hidden="1" customWidth="1"/>
    <col min="14592" max="14592" width="31.5" customWidth="1"/>
    <col min="14593" max="14593" width="4.83203125" customWidth="1"/>
    <col min="14594" max="14594" width="29.5" customWidth="1"/>
    <col min="14595" max="14595" width="21.33203125" customWidth="1"/>
    <col min="14596" max="14596" width="22.1640625" customWidth="1"/>
    <col min="14597" max="14597" width="20.5" customWidth="1"/>
    <col min="14598" max="14598" width="28.6640625" customWidth="1"/>
    <col min="14599" max="14599" width="23" customWidth="1"/>
    <col min="14600" max="14600" width="35.33203125" bestFit="1" customWidth="1"/>
    <col min="14601" max="14601" width="0" hidden="1" customWidth="1"/>
    <col min="14848" max="14848" width="31.5" customWidth="1"/>
    <col min="14849" max="14849" width="4.83203125" customWidth="1"/>
    <col min="14850" max="14850" width="29.5" customWidth="1"/>
    <col min="14851" max="14851" width="21.33203125" customWidth="1"/>
    <col min="14852" max="14852" width="22.1640625" customWidth="1"/>
    <col min="14853" max="14853" width="20.5" customWidth="1"/>
    <col min="14854" max="14854" width="28.6640625" customWidth="1"/>
    <col min="14855" max="14855" width="23" customWidth="1"/>
    <col min="14856" max="14856" width="35.33203125" bestFit="1" customWidth="1"/>
    <col min="14857" max="14857" width="0" hidden="1" customWidth="1"/>
    <col min="15104" max="15104" width="31.5" customWidth="1"/>
    <col min="15105" max="15105" width="4.83203125" customWidth="1"/>
    <col min="15106" max="15106" width="29.5" customWidth="1"/>
    <col min="15107" max="15107" width="21.33203125" customWidth="1"/>
    <col min="15108" max="15108" width="22.1640625" customWidth="1"/>
    <col min="15109" max="15109" width="20.5" customWidth="1"/>
    <col min="15110" max="15110" width="28.6640625" customWidth="1"/>
    <col min="15111" max="15111" width="23" customWidth="1"/>
    <col min="15112" max="15112" width="35.33203125" bestFit="1" customWidth="1"/>
    <col min="15113" max="15113" width="0" hidden="1" customWidth="1"/>
    <col min="15360" max="15360" width="31.5" customWidth="1"/>
    <col min="15361" max="15361" width="4.83203125" customWidth="1"/>
    <col min="15362" max="15362" width="29.5" customWidth="1"/>
    <col min="15363" max="15363" width="21.33203125" customWidth="1"/>
    <col min="15364" max="15364" width="22.1640625" customWidth="1"/>
    <col min="15365" max="15365" width="20.5" customWidth="1"/>
    <col min="15366" max="15366" width="28.6640625" customWidth="1"/>
    <col min="15367" max="15367" width="23" customWidth="1"/>
    <col min="15368" max="15368" width="35.33203125" bestFit="1" customWidth="1"/>
    <col min="15369" max="15369" width="0" hidden="1" customWidth="1"/>
    <col min="15616" max="15616" width="31.5" customWidth="1"/>
    <col min="15617" max="15617" width="4.83203125" customWidth="1"/>
    <col min="15618" max="15618" width="29.5" customWidth="1"/>
    <col min="15619" max="15619" width="21.33203125" customWidth="1"/>
    <col min="15620" max="15620" width="22.1640625" customWidth="1"/>
    <col min="15621" max="15621" width="20.5" customWidth="1"/>
    <col min="15622" max="15622" width="28.6640625" customWidth="1"/>
    <col min="15623" max="15623" width="23" customWidth="1"/>
    <col min="15624" max="15624" width="35.33203125" bestFit="1" customWidth="1"/>
    <col min="15625" max="15625" width="0" hidden="1" customWidth="1"/>
    <col min="15872" max="15872" width="31.5" customWidth="1"/>
    <col min="15873" max="15873" width="4.83203125" customWidth="1"/>
    <col min="15874" max="15874" width="29.5" customWidth="1"/>
    <col min="15875" max="15875" width="21.33203125" customWidth="1"/>
    <col min="15876" max="15876" width="22.1640625" customWidth="1"/>
    <col min="15877" max="15877" width="20.5" customWidth="1"/>
    <col min="15878" max="15878" width="28.6640625" customWidth="1"/>
    <col min="15879" max="15879" width="23" customWidth="1"/>
    <col min="15880" max="15880" width="35.33203125" bestFit="1" customWidth="1"/>
    <col min="15881" max="15881" width="0" hidden="1" customWidth="1"/>
    <col min="16128" max="16128" width="31.5" customWidth="1"/>
    <col min="16129" max="16129" width="4.83203125" customWidth="1"/>
    <col min="16130" max="16130" width="29.5" customWidth="1"/>
    <col min="16131" max="16131" width="21.33203125" customWidth="1"/>
    <col min="16132" max="16132" width="22.1640625" customWidth="1"/>
    <col min="16133" max="16133" width="20.5" customWidth="1"/>
    <col min="16134" max="16134" width="28.6640625" customWidth="1"/>
    <col min="16135" max="16135" width="23" customWidth="1"/>
    <col min="16136" max="16136" width="35.33203125" bestFit="1" customWidth="1"/>
    <col min="16137" max="16137" width="0" hidden="1" customWidth="1"/>
  </cols>
  <sheetData>
    <row r="1" spans="1:14" s="33" customFormat="1">
      <c r="A1" s="106"/>
      <c r="B1" s="368" t="s">
        <v>32</v>
      </c>
      <c r="C1" s="368"/>
      <c r="D1" s="368"/>
      <c r="E1" s="368"/>
      <c r="F1" s="365" t="s">
        <v>238</v>
      </c>
      <c r="G1" s="365"/>
      <c r="H1" s="365"/>
      <c r="I1" s="365"/>
      <c r="J1" s="365"/>
      <c r="K1" s="365"/>
      <c r="L1" s="365"/>
      <c r="M1" s="365"/>
      <c r="N1" s="365"/>
    </row>
    <row r="2" spans="1:14" s="33" customFormat="1">
      <c r="A2" s="106"/>
      <c r="B2" s="368"/>
      <c r="C2" s="368"/>
      <c r="D2" s="368"/>
      <c r="E2" s="368"/>
      <c r="F2" s="365" t="s">
        <v>239</v>
      </c>
      <c r="G2" s="365"/>
      <c r="H2" s="365"/>
      <c r="I2" s="365"/>
      <c r="J2" s="365"/>
      <c r="K2" s="365"/>
      <c r="L2" s="365"/>
      <c r="M2" s="365"/>
      <c r="N2" s="365"/>
    </row>
    <row r="3" spans="1:14" s="33" customFormat="1" ht="14.25" customHeight="1">
      <c r="A3" s="106"/>
      <c r="B3" s="368" t="s">
        <v>33</v>
      </c>
      <c r="C3" s="368"/>
      <c r="D3" s="368"/>
      <c r="E3" s="368"/>
      <c r="F3" s="366" t="s">
        <v>240</v>
      </c>
      <c r="G3" s="366"/>
      <c r="H3" s="366"/>
      <c r="I3" s="366"/>
      <c r="J3" s="366"/>
      <c r="K3" s="366"/>
      <c r="L3" s="366"/>
      <c r="M3" s="366"/>
      <c r="N3" s="366"/>
    </row>
    <row r="4" spans="1:14" s="33" customFormat="1" ht="15" customHeight="1">
      <c r="A4" s="106"/>
      <c r="B4" s="368"/>
      <c r="C4" s="368"/>
      <c r="D4" s="368"/>
      <c r="E4" s="368"/>
      <c r="F4" s="366"/>
      <c r="G4" s="366"/>
      <c r="H4" s="366"/>
      <c r="I4" s="366"/>
      <c r="J4" s="366"/>
      <c r="K4" s="366"/>
      <c r="L4" s="366"/>
      <c r="M4" s="366"/>
      <c r="N4" s="366"/>
    </row>
    <row r="5" spans="1:14" ht="18.75" customHeight="1">
      <c r="A5" s="367" t="s">
        <v>241</v>
      </c>
      <c r="B5" s="367"/>
      <c r="C5" s="367"/>
      <c r="D5" s="367"/>
      <c r="E5" s="367"/>
      <c r="F5" s="367"/>
      <c r="G5" s="367"/>
      <c r="H5" s="367"/>
      <c r="I5" s="367"/>
      <c r="J5" s="367"/>
      <c r="K5" s="367"/>
      <c r="L5" s="367"/>
      <c r="M5" s="367"/>
      <c r="N5" s="367"/>
    </row>
    <row r="6" spans="1:14" ht="19.5" customHeight="1">
      <c r="A6" s="367"/>
      <c r="B6" s="367"/>
      <c r="C6" s="367"/>
      <c r="D6" s="367"/>
      <c r="E6" s="367"/>
      <c r="F6" s="367"/>
      <c r="G6" s="367"/>
      <c r="H6" s="367"/>
      <c r="I6" s="367"/>
      <c r="J6" s="367"/>
      <c r="K6" s="367"/>
      <c r="L6" s="367"/>
      <c r="M6" s="367"/>
      <c r="N6" s="367"/>
    </row>
    <row r="7" spans="1:14" ht="22.5" customHeight="1" thickBot="1">
      <c r="A7" s="363" t="s">
        <v>0</v>
      </c>
      <c r="B7" s="363" t="s">
        <v>242</v>
      </c>
      <c r="C7" s="363"/>
      <c r="D7" s="363" t="s">
        <v>1</v>
      </c>
      <c r="E7" s="363" t="s">
        <v>40</v>
      </c>
      <c r="F7" s="386" t="s">
        <v>640</v>
      </c>
      <c r="G7" s="387"/>
      <c r="H7" s="387"/>
      <c r="I7" s="387"/>
      <c r="J7" s="387"/>
      <c r="K7" s="387"/>
      <c r="L7" s="387"/>
      <c r="M7" s="387"/>
      <c r="N7" s="388"/>
    </row>
    <row r="8" spans="1:14" ht="62.25" customHeight="1" thickBot="1">
      <c r="A8" s="364"/>
      <c r="B8" s="364"/>
      <c r="C8" s="364"/>
      <c r="D8" s="364"/>
      <c r="E8" s="364"/>
      <c r="F8" s="103" t="s">
        <v>630</v>
      </c>
      <c r="G8" s="102" t="s">
        <v>631</v>
      </c>
      <c r="H8" s="102" t="s">
        <v>632</v>
      </c>
      <c r="I8" s="102" t="s">
        <v>633</v>
      </c>
      <c r="J8" s="102" t="s">
        <v>634</v>
      </c>
      <c r="K8" s="102" t="s">
        <v>635</v>
      </c>
      <c r="L8" s="102" t="s">
        <v>636</v>
      </c>
      <c r="M8" s="102" t="s">
        <v>637</v>
      </c>
      <c r="N8" s="102" t="s">
        <v>638</v>
      </c>
    </row>
    <row r="9" spans="1:14" ht="60.75" customHeight="1" thickBot="1">
      <c r="A9" s="377" t="s">
        <v>243</v>
      </c>
      <c r="B9" s="99" t="s">
        <v>3</v>
      </c>
      <c r="C9" s="107" t="s">
        <v>583</v>
      </c>
      <c r="D9" s="104" t="s">
        <v>584</v>
      </c>
      <c r="E9" s="104" t="s">
        <v>44</v>
      </c>
      <c r="F9" s="105"/>
      <c r="G9" s="105"/>
      <c r="H9" s="105" t="s">
        <v>639</v>
      </c>
      <c r="I9" s="105"/>
      <c r="J9" s="105"/>
      <c r="K9" s="105"/>
      <c r="L9" s="105"/>
      <c r="M9" s="105"/>
      <c r="N9" s="105"/>
    </row>
    <row r="10" spans="1:14" ht="102.75" customHeight="1" thickBot="1">
      <c r="A10" s="377"/>
      <c r="B10" s="99" t="s">
        <v>4</v>
      </c>
      <c r="C10" s="108" t="s">
        <v>585</v>
      </c>
      <c r="D10" s="82" t="s">
        <v>586</v>
      </c>
      <c r="E10" s="82" t="s">
        <v>44</v>
      </c>
      <c r="F10" s="105"/>
      <c r="G10" s="105" t="s">
        <v>639</v>
      </c>
      <c r="H10" s="105"/>
      <c r="I10" s="105"/>
      <c r="J10" s="105"/>
      <c r="K10" s="105"/>
      <c r="L10" s="105"/>
      <c r="M10" s="105"/>
      <c r="N10" s="105"/>
    </row>
    <row r="11" spans="1:14" ht="87.75" customHeight="1" thickBot="1">
      <c r="A11" s="377"/>
      <c r="B11" s="99" t="s">
        <v>244</v>
      </c>
      <c r="C11" s="108" t="s">
        <v>587</v>
      </c>
      <c r="D11" s="82" t="s">
        <v>588</v>
      </c>
      <c r="E11" s="82" t="s">
        <v>44</v>
      </c>
      <c r="F11" s="105"/>
      <c r="G11" s="105"/>
      <c r="H11" s="105" t="s">
        <v>639</v>
      </c>
      <c r="I11" s="105"/>
      <c r="J11" s="105" t="s">
        <v>639</v>
      </c>
      <c r="K11" s="105"/>
      <c r="L11" s="105" t="s">
        <v>639</v>
      </c>
      <c r="M11" s="105"/>
      <c r="N11" s="105"/>
    </row>
    <row r="12" spans="1:14" ht="42.75" customHeight="1" thickBot="1">
      <c r="A12" s="377"/>
      <c r="B12" s="99" t="s">
        <v>246</v>
      </c>
      <c r="C12" s="108" t="s">
        <v>589</v>
      </c>
      <c r="D12" s="82" t="s">
        <v>588</v>
      </c>
      <c r="E12" s="82" t="s">
        <v>44</v>
      </c>
      <c r="F12" s="105"/>
      <c r="G12" s="105"/>
      <c r="H12" s="105"/>
      <c r="I12" s="105"/>
      <c r="J12" s="105"/>
      <c r="K12" s="105"/>
      <c r="L12" s="105"/>
      <c r="M12" s="105" t="s">
        <v>639</v>
      </c>
      <c r="N12" s="105"/>
    </row>
    <row r="13" spans="1:14" ht="46" thickBot="1">
      <c r="A13" s="377"/>
      <c r="B13" s="99" t="s">
        <v>285</v>
      </c>
      <c r="C13" s="108" t="s">
        <v>590</v>
      </c>
      <c r="D13" s="82" t="s">
        <v>588</v>
      </c>
      <c r="E13" s="82" t="s">
        <v>248</v>
      </c>
      <c r="F13" s="105"/>
      <c r="G13" s="105"/>
      <c r="H13" s="105"/>
      <c r="I13" s="105"/>
      <c r="J13" s="105"/>
      <c r="K13" s="105"/>
      <c r="L13" s="105" t="s">
        <v>639</v>
      </c>
      <c r="M13" s="105" t="s">
        <v>639</v>
      </c>
      <c r="N13" s="105"/>
    </row>
    <row r="14" spans="1:14" ht="46" thickBot="1">
      <c r="A14" s="377"/>
      <c r="B14" s="99" t="s">
        <v>591</v>
      </c>
      <c r="C14" s="108" t="s">
        <v>592</v>
      </c>
      <c r="D14" s="82" t="s">
        <v>593</v>
      </c>
      <c r="E14" s="82" t="s">
        <v>44</v>
      </c>
      <c r="F14" s="105"/>
      <c r="G14" s="105"/>
      <c r="H14" s="105" t="s">
        <v>639</v>
      </c>
      <c r="I14" s="105"/>
      <c r="J14" s="105" t="s">
        <v>639</v>
      </c>
      <c r="K14" s="105"/>
      <c r="L14" s="105" t="s">
        <v>639</v>
      </c>
      <c r="M14" s="105" t="s">
        <v>639</v>
      </c>
      <c r="N14" s="105"/>
    </row>
    <row r="15" spans="1:14" ht="46" thickBot="1">
      <c r="A15" s="377"/>
      <c r="B15" s="100" t="s">
        <v>594</v>
      </c>
      <c r="C15" s="108" t="s">
        <v>592</v>
      </c>
      <c r="D15" s="82" t="s">
        <v>593</v>
      </c>
      <c r="E15" s="82" t="s">
        <v>248</v>
      </c>
      <c r="F15" s="105"/>
      <c r="G15" s="105"/>
      <c r="H15" s="105"/>
      <c r="I15" s="105"/>
      <c r="J15" s="105"/>
      <c r="K15" s="105"/>
      <c r="L15" s="105" t="s">
        <v>639</v>
      </c>
      <c r="M15" s="105" t="s">
        <v>639</v>
      </c>
      <c r="N15" s="105"/>
    </row>
    <row r="16" spans="1:14" ht="121" thickBot="1">
      <c r="A16" s="378"/>
      <c r="B16" s="99" t="s">
        <v>595</v>
      </c>
      <c r="C16" s="108" t="s">
        <v>596</v>
      </c>
      <c r="D16" s="82" t="s">
        <v>597</v>
      </c>
      <c r="E16" s="82" t="s">
        <v>598</v>
      </c>
      <c r="F16" s="105"/>
      <c r="G16" s="105"/>
      <c r="H16" s="105" t="s">
        <v>639</v>
      </c>
      <c r="I16" s="105"/>
      <c r="J16" s="105" t="s">
        <v>639</v>
      </c>
      <c r="K16" s="105"/>
      <c r="L16" s="105" t="s">
        <v>639</v>
      </c>
      <c r="M16" s="105" t="s">
        <v>639</v>
      </c>
      <c r="N16" s="105"/>
    </row>
    <row r="17" spans="1:14" ht="68.25" customHeight="1" thickBot="1">
      <c r="A17" s="379" t="s">
        <v>247</v>
      </c>
      <c r="B17" s="99" t="s">
        <v>5</v>
      </c>
      <c r="C17" s="108" t="s">
        <v>599</v>
      </c>
      <c r="D17" s="82" t="s">
        <v>600</v>
      </c>
      <c r="E17" s="82" t="s">
        <v>428</v>
      </c>
      <c r="F17" s="105"/>
      <c r="G17" s="105"/>
      <c r="H17" s="105" t="s">
        <v>639</v>
      </c>
      <c r="I17" s="105"/>
      <c r="J17" s="105"/>
      <c r="K17" s="105" t="s">
        <v>639</v>
      </c>
      <c r="L17" s="105"/>
      <c r="M17" s="105" t="s">
        <v>639</v>
      </c>
      <c r="N17" s="105"/>
    </row>
    <row r="18" spans="1:14" ht="34.5" customHeight="1">
      <c r="A18" s="377"/>
      <c r="B18" s="380" t="s">
        <v>6</v>
      </c>
      <c r="C18" s="383" t="s">
        <v>601</v>
      </c>
      <c r="D18" s="374" t="s">
        <v>602</v>
      </c>
      <c r="E18" s="374" t="s">
        <v>603</v>
      </c>
      <c r="F18" s="369"/>
      <c r="G18" s="369"/>
      <c r="H18" s="369"/>
      <c r="I18" s="369"/>
      <c r="J18" s="369"/>
      <c r="K18" s="369"/>
      <c r="L18" s="369"/>
      <c r="M18" s="369"/>
      <c r="N18" s="369" t="s">
        <v>639</v>
      </c>
    </row>
    <row r="19" spans="1:14" ht="15" customHeight="1">
      <c r="A19" s="377"/>
      <c r="B19" s="381"/>
      <c r="C19" s="383"/>
      <c r="D19" s="374"/>
      <c r="E19" s="374"/>
      <c r="F19" s="370"/>
      <c r="G19" s="370"/>
      <c r="H19" s="370"/>
      <c r="I19" s="370"/>
      <c r="J19" s="370"/>
      <c r="K19" s="370"/>
      <c r="L19" s="370"/>
      <c r="M19" s="370"/>
      <c r="N19" s="370"/>
    </row>
    <row r="20" spans="1:14" ht="81.75" customHeight="1" thickBot="1">
      <c r="A20" s="377"/>
      <c r="B20" s="382"/>
      <c r="C20" s="383"/>
      <c r="D20" s="374"/>
      <c r="E20" s="374"/>
      <c r="F20" s="371"/>
      <c r="G20" s="371"/>
      <c r="H20" s="371"/>
      <c r="I20" s="371"/>
      <c r="J20" s="371"/>
      <c r="K20" s="371"/>
      <c r="L20" s="371"/>
      <c r="M20" s="371"/>
      <c r="N20" s="371"/>
    </row>
    <row r="21" spans="1:14" ht="42" customHeight="1">
      <c r="A21" s="377"/>
      <c r="B21" s="380" t="s">
        <v>7</v>
      </c>
      <c r="C21" s="383" t="s">
        <v>604</v>
      </c>
      <c r="D21" s="374" t="s">
        <v>602</v>
      </c>
      <c r="E21" s="374" t="s">
        <v>248</v>
      </c>
      <c r="F21" s="372"/>
      <c r="G21" s="369"/>
      <c r="H21" s="369"/>
      <c r="I21" s="369"/>
      <c r="J21" s="369"/>
      <c r="K21" s="369"/>
      <c r="L21" s="369"/>
      <c r="M21" s="369"/>
      <c r="N21" s="369" t="s">
        <v>639</v>
      </c>
    </row>
    <row r="22" spans="1:14" ht="15" customHeight="1">
      <c r="A22" s="377"/>
      <c r="B22" s="381"/>
      <c r="C22" s="383"/>
      <c r="D22" s="374"/>
      <c r="E22" s="374"/>
      <c r="F22" s="376"/>
      <c r="G22" s="370"/>
      <c r="H22" s="370"/>
      <c r="I22" s="370"/>
      <c r="J22" s="370"/>
      <c r="K22" s="370"/>
      <c r="L22" s="370"/>
      <c r="M22" s="370"/>
      <c r="N22" s="370"/>
    </row>
    <row r="23" spans="1:14" ht="15" customHeight="1">
      <c r="A23" s="377"/>
      <c r="B23" s="381"/>
      <c r="C23" s="383"/>
      <c r="D23" s="374"/>
      <c r="E23" s="374"/>
      <c r="F23" s="376"/>
      <c r="G23" s="370"/>
      <c r="H23" s="370"/>
      <c r="I23" s="370"/>
      <c r="J23" s="370"/>
      <c r="K23" s="370"/>
      <c r="L23" s="370"/>
      <c r="M23" s="370"/>
      <c r="N23" s="370"/>
    </row>
    <row r="24" spans="1:14" ht="15" customHeight="1" thickBot="1">
      <c r="A24" s="377"/>
      <c r="B24" s="382"/>
      <c r="C24" s="383"/>
      <c r="D24" s="374"/>
      <c r="E24" s="374"/>
      <c r="F24" s="373"/>
      <c r="G24" s="371"/>
      <c r="H24" s="371"/>
      <c r="I24" s="371"/>
      <c r="J24" s="371"/>
      <c r="K24" s="371"/>
      <c r="L24" s="371"/>
      <c r="M24" s="371"/>
      <c r="N24" s="371"/>
    </row>
    <row r="25" spans="1:14" ht="48.75" customHeight="1">
      <c r="A25" s="377"/>
      <c r="B25" s="380" t="s">
        <v>249</v>
      </c>
      <c r="C25" s="383" t="s">
        <v>605</v>
      </c>
      <c r="D25" s="374" t="s">
        <v>606</v>
      </c>
      <c r="E25" s="375" t="s">
        <v>245</v>
      </c>
      <c r="F25" s="372"/>
      <c r="G25" s="369"/>
      <c r="H25" s="369" t="s">
        <v>639</v>
      </c>
      <c r="I25" s="369" t="s">
        <v>639</v>
      </c>
      <c r="J25" s="369" t="s">
        <v>639</v>
      </c>
      <c r="K25" s="369" t="s">
        <v>639</v>
      </c>
      <c r="L25" s="369" t="s">
        <v>639</v>
      </c>
      <c r="M25" s="369" t="s">
        <v>639</v>
      </c>
      <c r="N25" s="369"/>
    </row>
    <row r="26" spans="1:14" ht="15" customHeight="1">
      <c r="A26" s="377"/>
      <c r="B26" s="381"/>
      <c r="C26" s="383"/>
      <c r="D26" s="374"/>
      <c r="E26" s="375"/>
      <c r="F26" s="376"/>
      <c r="G26" s="370"/>
      <c r="H26" s="370"/>
      <c r="I26" s="370"/>
      <c r="J26" s="370"/>
      <c r="K26" s="370"/>
      <c r="L26" s="370"/>
      <c r="M26" s="370"/>
      <c r="N26" s="370"/>
    </row>
    <row r="27" spans="1:14" ht="49.5" customHeight="1">
      <c r="A27" s="377"/>
      <c r="B27" s="381"/>
      <c r="C27" s="383"/>
      <c r="D27" s="374"/>
      <c r="E27" s="375"/>
      <c r="F27" s="376"/>
      <c r="G27" s="370"/>
      <c r="H27" s="370"/>
      <c r="I27" s="370"/>
      <c r="J27" s="370"/>
      <c r="K27" s="370"/>
      <c r="L27" s="370"/>
      <c r="M27" s="370"/>
      <c r="N27" s="370"/>
    </row>
    <row r="28" spans="1:14" ht="16" thickBot="1">
      <c r="A28" s="377"/>
      <c r="B28" s="381"/>
      <c r="C28" s="383"/>
      <c r="D28" s="374"/>
      <c r="E28" s="375"/>
      <c r="F28" s="373"/>
      <c r="G28" s="371"/>
      <c r="H28" s="371"/>
      <c r="I28" s="371"/>
      <c r="J28" s="371"/>
      <c r="K28" s="371"/>
      <c r="L28" s="371"/>
      <c r="M28" s="371"/>
      <c r="N28" s="371"/>
    </row>
    <row r="29" spans="1:14" ht="44.25" customHeight="1">
      <c r="A29" s="384" t="s">
        <v>629</v>
      </c>
      <c r="B29" s="385" t="s">
        <v>8</v>
      </c>
      <c r="C29" s="383" t="s">
        <v>607</v>
      </c>
      <c r="D29" s="374" t="s">
        <v>608</v>
      </c>
      <c r="E29" s="374" t="s">
        <v>609</v>
      </c>
      <c r="F29" s="372"/>
      <c r="G29" s="372" t="s">
        <v>639</v>
      </c>
      <c r="H29" s="372" t="s">
        <v>639</v>
      </c>
      <c r="I29" s="372" t="s">
        <v>639</v>
      </c>
      <c r="J29" s="372" t="s">
        <v>639</v>
      </c>
      <c r="K29" s="372" t="s">
        <v>639</v>
      </c>
      <c r="L29" s="372" t="s">
        <v>639</v>
      </c>
      <c r="M29" s="372"/>
      <c r="N29" s="372"/>
    </row>
    <row r="30" spans="1:14" ht="44.25" customHeight="1" thickBot="1">
      <c r="A30" s="384"/>
      <c r="B30" s="385"/>
      <c r="C30" s="383"/>
      <c r="D30" s="374"/>
      <c r="E30" s="374"/>
      <c r="F30" s="373"/>
      <c r="G30" s="373"/>
      <c r="H30" s="373"/>
      <c r="I30" s="373"/>
      <c r="J30" s="373"/>
      <c r="K30" s="373"/>
      <c r="L30" s="373"/>
      <c r="M30" s="373"/>
      <c r="N30" s="373"/>
    </row>
    <row r="31" spans="1:14" ht="61" thickBot="1">
      <c r="A31" s="384"/>
      <c r="B31" s="101" t="s">
        <v>17</v>
      </c>
      <c r="C31" s="108" t="s">
        <v>610</v>
      </c>
      <c r="D31" s="82" t="s">
        <v>611</v>
      </c>
      <c r="E31" s="82" t="s">
        <v>612</v>
      </c>
      <c r="F31" s="105"/>
      <c r="G31" s="105"/>
      <c r="H31" s="105"/>
      <c r="I31" s="105" t="s">
        <v>639</v>
      </c>
      <c r="J31" s="105" t="s">
        <v>639</v>
      </c>
      <c r="K31" s="105" t="s">
        <v>639</v>
      </c>
      <c r="L31" s="105" t="s">
        <v>639</v>
      </c>
      <c r="M31" s="105" t="s">
        <v>639</v>
      </c>
      <c r="N31" s="105"/>
    </row>
    <row r="32" spans="1:14" ht="61" thickBot="1">
      <c r="A32" s="384"/>
      <c r="B32" s="101" t="s">
        <v>457</v>
      </c>
      <c r="C32" s="108" t="s">
        <v>613</v>
      </c>
      <c r="D32" s="82" t="s">
        <v>614</v>
      </c>
      <c r="E32" s="82" t="s">
        <v>615</v>
      </c>
      <c r="F32" s="105"/>
      <c r="G32" s="105"/>
      <c r="H32" s="105"/>
      <c r="I32" s="105"/>
      <c r="J32" s="105" t="s">
        <v>639</v>
      </c>
      <c r="K32" s="105" t="s">
        <v>639</v>
      </c>
      <c r="L32" s="105" t="s">
        <v>639</v>
      </c>
      <c r="M32" s="105" t="s">
        <v>639</v>
      </c>
      <c r="N32" s="105" t="s">
        <v>639</v>
      </c>
    </row>
    <row r="33" spans="1:14" ht="46" thickBot="1">
      <c r="A33" s="384"/>
      <c r="B33" s="101" t="s">
        <v>299</v>
      </c>
      <c r="C33" s="108" t="s">
        <v>616</v>
      </c>
      <c r="D33" s="82" t="s">
        <v>617</v>
      </c>
      <c r="E33" s="82" t="s">
        <v>44</v>
      </c>
      <c r="F33" s="105"/>
      <c r="G33" s="105"/>
      <c r="H33" s="105"/>
      <c r="I33" s="105"/>
      <c r="J33" s="105" t="s">
        <v>639</v>
      </c>
      <c r="K33" s="105" t="s">
        <v>639</v>
      </c>
      <c r="L33" s="105" t="s">
        <v>639</v>
      </c>
      <c r="M33" s="105" t="s">
        <v>639</v>
      </c>
      <c r="N33" s="105" t="s">
        <v>639</v>
      </c>
    </row>
    <row r="34" spans="1:14" ht="31" thickBot="1">
      <c r="A34" s="384"/>
      <c r="B34" s="101" t="s">
        <v>302</v>
      </c>
      <c r="C34" s="108" t="s">
        <v>618</v>
      </c>
      <c r="D34" s="82" t="s">
        <v>619</v>
      </c>
      <c r="E34" s="82" t="s">
        <v>44</v>
      </c>
      <c r="F34" s="105"/>
      <c r="G34" s="105"/>
      <c r="H34" s="105"/>
      <c r="I34" s="105" t="s">
        <v>639</v>
      </c>
      <c r="J34" s="105" t="s">
        <v>639</v>
      </c>
      <c r="K34" s="105" t="s">
        <v>639</v>
      </c>
      <c r="L34" s="105" t="s">
        <v>639</v>
      </c>
      <c r="M34" s="105" t="s">
        <v>639</v>
      </c>
      <c r="N34" s="105" t="s">
        <v>639</v>
      </c>
    </row>
    <row r="35" spans="1:14" ht="31" thickBot="1">
      <c r="A35" s="384"/>
      <c r="B35" s="101" t="s">
        <v>620</v>
      </c>
      <c r="C35" s="108" t="s">
        <v>621</v>
      </c>
      <c r="D35" s="82" t="s">
        <v>619</v>
      </c>
      <c r="E35" s="82" t="s">
        <v>248</v>
      </c>
      <c r="F35" s="105"/>
      <c r="G35" s="105"/>
      <c r="H35" s="105"/>
      <c r="I35" s="105"/>
      <c r="J35" s="105"/>
      <c r="K35" s="105"/>
      <c r="L35" s="105"/>
      <c r="M35" s="105" t="s">
        <v>639</v>
      </c>
      <c r="N35" s="105" t="s">
        <v>639</v>
      </c>
    </row>
    <row r="36" spans="1:14" ht="76" thickBot="1">
      <c r="A36" s="384"/>
      <c r="B36" s="101" t="s">
        <v>622</v>
      </c>
      <c r="C36" s="108" t="s">
        <v>624</v>
      </c>
      <c r="D36" s="82" t="s">
        <v>625</v>
      </c>
      <c r="E36" s="82" t="s">
        <v>626</v>
      </c>
      <c r="F36" s="105"/>
      <c r="G36" s="105"/>
      <c r="H36" s="105"/>
      <c r="I36" s="105"/>
      <c r="J36" s="105"/>
      <c r="K36" s="105"/>
      <c r="L36" s="105"/>
      <c r="M36" s="105"/>
      <c r="N36" s="105" t="s">
        <v>639</v>
      </c>
    </row>
    <row r="37" spans="1:14" ht="60.75" customHeight="1" thickBot="1">
      <c r="A37" s="384"/>
      <c r="B37" s="101" t="s">
        <v>623</v>
      </c>
      <c r="C37" s="108" t="s">
        <v>627</v>
      </c>
      <c r="D37" s="82" t="s">
        <v>628</v>
      </c>
      <c r="E37" s="82" t="s">
        <v>44</v>
      </c>
      <c r="F37" s="105"/>
      <c r="G37" s="105"/>
      <c r="H37" s="105"/>
      <c r="I37" s="105"/>
      <c r="J37" s="105"/>
      <c r="K37" s="105"/>
      <c r="L37" s="105"/>
      <c r="M37" s="105"/>
      <c r="N37" s="105" t="s">
        <v>639</v>
      </c>
    </row>
    <row r="38" spans="1:14" ht="16">
      <c r="A38" s="34"/>
    </row>
    <row r="39" spans="1:14" ht="16">
      <c r="A39" s="34"/>
    </row>
    <row r="40" spans="1:14">
      <c r="A40" s="35"/>
    </row>
    <row r="41" spans="1:14">
      <c r="A41" s="35"/>
    </row>
    <row r="42" spans="1:14">
      <c r="A42" s="35"/>
    </row>
    <row r="43" spans="1:14">
      <c r="A43" s="35"/>
    </row>
  </sheetData>
  <mergeCells count="66">
    <mergeCell ref="N25:N28"/>
    <mergeCell ref="J29:J30"/>
    <mergeCell ref="K29:K30"/>
    <mergeCell ref="L29:L30"/>
    <mergeCell ref="M29:M30"/>
    <mergeCell ref="N29:N30"/>
    <mergeCell ref="L18:L20"/>
    <mergeCell ref="J25:J28"/>
    <mergeCell ref="K25:K28"/>
    <mergeCell ref="L25:L28"/>
    <mergeCell ref="M25:M28"/>
    <mergeCell ref="G21:G24"/>
    <mergeCell ref="G18:G20"/>
    <mergeCell ref="F7:N7"/>
    <mergeCell ref="M18:M20"/>
    <mergeCell ref="N18:N20"/>
    <mergeCell ref="H21:H24"/>
    <mergeCell ref="I21:I24"/>
    <mergeCell ref="J21:J24"/>
    <mergeCell ref="K21:K24"/>
    <mergeCell ref="L21:L24"/>
    <mergeCell ref="M21:M24"/>
    <mergeCell ref="N21:N24"/>
    <mergeCell ref="H18:H20"/>
    <mergeCell ref="I18:I20"/>
    <mergeCell ref="J18:J20"/>
    <mergeCell ref="K18:K20"/>
    <mergeCell ref="A29:A37"/>
    <mergeCell ref="B29:B30"/>
    <mergeCell ref="C29:C30"/>
    <mergeCell ref="D29:D30"/>
    <mergeCell ref="E29:E30"/>
    <mergeCell ref="A9:A16"/>
    <mergeCell ref="A17:A28"/>
    <mergeCell ref="B18:B20"/>
    <mergeCell ref="C18:C20"/>
    <mergeCell ref="B25:B28"/>
    <mergeCell ref="C25:C28"/>
    <mergeCell ref="B21:B24"/>
    <mergeCell ref="C21:C24"/>
    <mergeCell ref="H25:H28"/>
    <mergeCell ref="I25:I28"/>
    <mergeCell ref="H29:H30"/>
    <mergeCell ref="I29:I30"/>
    <mergeCell ref="D18:D20"/>
    <mergeCell ref="E18:E20"/>
    <mergeCell ref="D21:D24"/>
    <mergeCell ref="E21:E24"/>
    <mergeCell ref="E25:E28"/>
    <mergeCell ref="D25:D28"/>
    <mergeCell ref="F25:F28"/>
    <mergeCell ref="G25:G28"/>
    <mergeCell ref="F29:F30"/>
    <mergeCell ref="G29:G30"/>
    <mergeCell ref="F18:F20"/>
    <mergeCell ref="F21:F24"/>
    <mergeCell ref="A7:A8"/>
    <mergeCell ref="F1:N1"/>
    <mergeCell ref="F2:N2"/>
    <mergeCell ref="F3:N4"/>
    <mergeCell ref="A5:N6"/>
    <mergeCell ref="B1:E2"/>
    <mergeCell ref="B3:E4"/>
    <mergeCell ref="E7:E8"/>
    <mergeCell ref="D7:D8"/>
    <mergeCell ref="B7:C8"/>
  </mergeCells>
  <phoneticPr fontId="55" type="noConversion"/>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G19"/>
  <sheetViews>
    <sheetView topLeftCell="A16" zoomScale="57" zoomScaleNormal="57" workbookViewId="0">
      <selection activeCell="H18" sqref="H18"/>
    </sheetView>
  </sheetViews>
  <sheetFormatPr baseColWidth="10" defaultRowHeight="15"/>
  <cols>
    <col min="1" max="1" width="31" customWidth="1"/>
    <col min="2" max="2" width="8.1640625" customWidth="1"/>
    <col min="3" max="3" width="55" customWidth="1"/>
    <col min="4" max="4" width="70.33203125" customWidth="1"/>
    <col min="5" max="5" width="28.83203125" customWidth="1"/>
    <col min="6" max="6" width="43.83203125" customWidth="1"/>
    <col min="7" max="7" width="19.1640625" customWidth="1"/>
    <col min="256" max="256" width="31" customWidth="1"/>
    <col min="257" max="257" width="5.1640625" bestFit="1" customWidth="1"/>
    <col min="258" max="258" width="51.6640625" customWidth="1"/>
    <col min="259" max="259" width="31.5" customWidth="1"/>
    <col min="260" max="260" width="20.83203125" customWidth="1"/>
    <col min="261" max="261" width="41.1640625" customWidth="1"/>
    <col min="262" max="262" width="19.1640625" customWidth="1"/>
    <col min="263" max="263" width="26" customWidth="1"/>
    <col min="512" max="512" width="31" customWidth="1"/>
    <col min="513" max="513" width="5.1640625" bestFit="1" customWidth="1"/>
    <col min="514" max="514" width="51.6640625" customWidth="1"/>
    <col min="515" max="515" width="31.5" customWidth="1"/>
    <col min="516" max="516" width="20.83203125" customWidth="1"/>
    <col min="517" max="517" width="41.1640625" customWidth="1"/>
    <col min="518" max="518" width="19.1640625" customWidth="1"/>
    <col min="519" max="519" width="26" customWidth="1"/>
    <col min="768" max="768" width="31" customWidth="1"/>
    <col min="769" max="769" width="5.1640625" bestFit="1" customWidth="1"/>
    <col min="770" max="770" width="51.6640625" customWidth="1"/>
    <col min="771" max="771" width="31.5" customWidth="1"/>
    <col min="772" max="772" width="20.83203125" customWidth="1"/>
    <col min="773" max="773" width="41.1640625" customWidth="1"/>
    <col min="774" max="774" width="19.1640625" customWidth="1"/>
    <col min="775" max="775" width="26" customWidth="1"/>
    <col min="1024" max="1024" width="31" customWidth="1"/>
    <col min="1025" max="1025" width="5.1640625" bestFit="1" customWidth="1"/>
    <col min="1026" max="1026" width="51.6640625" customWidth="1"/>
    <col min="1027" max="1027" width="31.5" customWidth="1"/>
    <col min="1028" max="1028" width="20.83203125" customWidth="1"/>
    <col min="1029" max="1029" width="41.1640625" customWidth="1"/>
    <col min="1030" max="1030" width="19.1640625" customWidth="1"/>
    <col min="1031" max="1031" width="26" customWidth="1"/>
    <col min="1280" max="1280" width="31" customWidth="1"/>
    <col min="1281" max="1281" width="5.1640625" bestFit="1" customWidth="1"/>
    <col min="1282" max="1282" width="51.6640625" customWidth="1"/>
    <col min="1283" max="1283" width="31.5" customWidth="1"/>
    <col min="1284" max="1284" width="20.83203125" customWidth="1"/>
    <col min="1285" max="1285" width="41.1640625" customWidth="1"/>
    <col min="1286" max="1286" width="19.1640625" customWidth="1"/>
    <col min="1287" max="1287" width="26" customWidth="1"/>
    <col min="1536" max="1536" width="31" customWidth="1"/>
    <col min="1537" max="1537" width="5.1640625" bestFit="1" customWidth="1"/>
    <col min="1538" max="1538" width="51.6640625" customWidth="1"/>
    <col min="1539" max="1539" width="31.5" customWidth="1"/>
    <col min="1540" max="1540" width="20.83203125" customWidth="1"/>
    <col min="1541" max="1541" width="41.1640625" customWidth="1"/>
    <col min="1542" max="1542" width="19.1640625" customWidth="1"/>
    <col min="1543" max="1543" width="26" customWidth="1"/>
    <col min="1792" max="1792" width="31" customWidth="1"/>
    <col min="1793" max="1793" width="5.1640625" bestFit="1" customWidth="1"/>
    <col min="1794" max="1794" width="51.6640625" customWidth="1"/>
    <col min="1795" max="1795" width="31.5" customWidth="1"/>
    <col min="1796" max="1796" width="20.83203125" customWidth="1"/>
    <col min="1797" max="1797" width="41.1640625" customWidth="1"/>
    <col min="1798" max="1798" width="19.1640625" customWidth="1"/>
    <col min="1799" max="1799" width="26" customWidth="1"/>
    <col min="2048" max="2048" width="31" customWidth="1"/>
    <col min="2049" max="2049" width="5.1640625" bestFit="1" customWidth="1"/>
    <col min="2050" max="2050" width="51.6640625" customWidth="1"/>
    <col min="2051" max="2051" width="31.5" customWidth="1"/>
    <col min="2052" max="2052" width="20.83203125" customWidth="1"/>
    <col min="2053" max="2053" width="41.1640625" customWidth="1"/>
    <col min="2054" max="2054" width="19.1640625" customWidth="1"/>
    <col min="2055" max="2055" width="26" customWidth="1"/>
    <col min="2304" max="2304" width="31" customWidth="1"/>
    <col min="2305" max="2305" width="5.1640625" bestFit="1" customWidth="1"/>
    <col min="2306" max="2306" width="51.6640625" customWidth="1"/>
    <col min="2307" max="2307" width="31.5" customWidth="1"/>
    <col min="2308" max="2308" width="20.83203125" customWidth="1"/>
    <col min="2309" max="2309" width="41.1640625" customWidth="1"/>
    <col min="2310" max="2310" width="19.1640625" customWidth="1"/>
    <col min="2311" max="2311" width="26" customWidth="1"/>
    <col min="2560" max="2560" width="31" customWidth="1"/>
    <col min="2561" max="2561" width="5.1640625" bestFit="1" customWidth="1"/>
    <col min="2562" max="2562" width="51.6640625" customWidth="1"/>
    <col min="2563" max="2563" width="31.5" customWidth="1"/>
    <col min="2564" max="2564" width="20.83203125" customWidth="1"/>
    <col min="2565" max="2565" width="41.1640625" customWidth="1"/>
    <col min="2566" max="2566" width="19.1640625" customWidth="1"/>
    <col min="2567" max="2567" width="26" customWidth="1"/>
    <col min="2816" max="2816" width="31" customWidth="1"/>
    <col min="2817" max="2817" width="5.1640625" bestFit="1" customWidth="1"/>
    <col min="2818" max="2818" width="51.6640625" customWidth="1"/>
    <col min="2819" max="2819" width="31.5" customWidth="1"/>
    <col min="2820" max="2820" width="20.83203125" customWidth="1"/>
    <col min="2821" max="2821" width="41.1640625" customWidth="1"/>
    <col min="2822" max="2822" width="19.1640625" customWidth="1"/>
    <col min="2823" max="2823" width="26" customWidth="1"/>
    <col min="3072" max="3072" width="31" customWidth="1"/>
    <col min="3073" max="3073" width="5.1640625" bestFit="1" customWidth="1"/>
    <col min="3074" max="3074" width="51.6640625" customWidth="1"/>
    <col min="3075" max="3075" width="31.5" customWidth="1"/>
    <col min="3076" max="3076" width="20.83203125" customWidth="1"/>
    <col min="3077" max="3077" width="41.1640625" customWidth="1"/>
    <col min="3078" max="3078" width="19.1640625" customWidth="1"/>
    <col min="3079" max="3079" width="26" customWidth="1"/>
    <col min="3328" max="3328" width="31" customWidth="1"/>
    <col min="3329" max="3329" width="5.1640625" bestFit="1" customWidth="1"/>
    <col min="3330" max="3330" width="51.6640625" customWidth="1"/>
    <col min="3331" max="3331" width="31.5" customWidth="1"/>
    <col min="3332" max="3332" width="20.83203125" customWidth="1"/>
    <col min="3333" max="3333" width="41.1640625" customWidth="1"/>
    <col min="3334" max="3334" width="19.1640625" customWidth="1"/>
    <col min="3335" max="3335" width="26" customWidth="1"/>
    <col min="3584" max="3584" width="31" customWidth="1"/>
    <col min="3585" max="3585" width="5.1640625" bestFit="1" customWidth="1"/>
    <col min="3586" max="3586" width="51.6640625" customWidth="1"/>
    <col min="3587" max="3587" width="31.5" customWidth="1"/>
    <col min="3588" max="3588" width="20.83203125" customWidth="1"/>
    <col min="3589" max="3589" width="41.1640625" customWidth="1"/>
    <col min="3590" max="3590" width="19.1640625" customWidth="1"/>
    <col min="3591" max="3591" width="26" customWidth="1"/>
    <col min="3840" max="3840" width="31" customWidth="1"/>
    <col min="3841" max="3841" width="5.1640625" bestFit="1" customWidth="1"/>
    <col min="3842" max="3842" width="51.6640625" customWidth="1"/>
    <col min="3843" max="3843" width="31.5" customWidth="1"/>
    <col min="3844" max="3844" width="20.83203125" customWidth="1"/>
    <col min="3845" max="3845" width="41.1640625" customWidth="1"/>
    <col min="3846" max="3846" width="19.1640625" customWidth="1"/>
    <col min="3847" max="3847" width="26" customWidth="1"/>
    <col min="4096" max="4096" width="31" customWidth="1"/>
    <col min="4097" max="4097" width="5.1640625" bestFit="1" customWidth="1"/>
    <col min="4098" max="4098" width="51.6640625" customWidth="1"/>
    <col min="4099" max="4099" width="31.5" customWidth="1"/>
    <col min="4100" max="4100" width="20.83203125" customWidth="1"/>
    <col min="4101" max="4101" width="41.1640625" customWidth="1"/>
    <col min="4102" max="4102" width="19.1640625" customWidth="1"/>
    <col min="4103" max="4103" width="26" customWidth="1"/>
    <col min="4352" max="4352" width="31" customWidth="1"/>
    <col min="4353" max="4353" width="5.1640625" bestFit="1" customWidth="1"/>
    <col min="4354" max="4354" width="51.6640625" customWidth="1"/>
    <col min="4355" max="4355" width="31.5" customWidth="1"/>
    <col min="4356" max="4356" width="20.83203125" customWidth="1"/>
    <col min="4357" max="4357" width="41.1640625" customWidth="1"/>
    <col min="4358" max="4358" width="19.1640625" customWidth="1"/>
    <col min="4359" max="4359" width="26" customWidth="1"/>
    <col min="4608" max="4608" width="31" customWidth="1"/>
    <col min="4609" max="4609" width="5.1640625" bestFit="1" customWidth="1"/>
    <col min="4610" max="4610" width="51.6640625" customWidth="1"/>
    <col min="4611" max="4611" width="31.5" customWidth="1"/>
    <col min="4612" max="4612" width="20.83203125" customWidth="1"/>
    <col min="4613" max="4613" width="41.1640625" customWidth="1"/>
    <col min="4614" max="4614" width="19.1640625" customWidth="1"/>
    <col min="4615" max="4615" width="26" customWidth="1"/>
    <col min="4864" max="4864" width="31" customWidth="1"/>
    <col min="4865" max="4865" width="5.1640625" bestFit="1" customWidth="1"/>
    <col min="4866" max="4866" width="51.6640625" customWidth="1"/>
    <col min="4867" max="4867" width="31.5" customWidth="1"/>
    <col min="4868" max="4868" width="20.83203125" customWidth="1"/>
    <col min="4869" max="4869" width="41.1640625" customWidth="1"/>
    <col min="4870" max="4870" width="19.1640625" customWidth="1"/>
    <col min="4871" max="4871" width="26" customWidth="1"/>
    <col min="5120" max="5120" width="31" customWidth="1"/>
    <col min="5121" max="5121" width="5.1640625" bestFit="1" customWidth="1"/>
    <col min="5122" max="5122" width="51.6640625" customWidth="1"/>
    <col min="5123" max="5123" width="31.5" customWidth="1"/>
    <col min="5124" max="5124" width="20.83203125" customWidth="1"/>
    <col min="5125" max="5125" width="41.1640625" customWidth="1"/>
    <col min="5126" max="5126" width="19.1640625" customWidth="1"/>
    <col min="5127" max="5127" width="26" customWidth="1"/>
    <col min="5376" max="5376" width="31" customWidth="1"/>
    <col min="5377" max="5377" width="5.1640625" bestFit="1" customWidth="1"/>
    <col min="5378" max="5378" width="51.6640625" customWidth="1"/>
    <col min="5379" max="5379" width="31.5" customWidth="1"/>
    <col min="5380" max="5380" width="20.83203125" customWidth="1"/>
    <col min="5381" max="5381" width="41.1640625" customWidth="1"/>
    <col min="5382" max="5382" width="19.1640625" customWidth="1"/>
    <col min="5383" max="5383" width="26" customWidth="1"/>
    <col min="5632" max="5632" width="31" customWidth="1"/>
    <col min="5633" max="5633" width="5.1640625" bestFit="1" customWidth="1"/>
    <col min="5634" max="5634" width="51.6640625" customWidth="1"/>
    <col min="5635" max="5635" width="31.5" customWidth="1"/>
    <col min="5636" max="5636" width="20.83203125" customWidth="1"/>
    <col min="5637" max="5637" width="41.1640625" customWidth="1"/>
    <col min="5638" max="5638" width="19.1640625" customWidth="1"/>
    <col min="5639" max="5639" width="26" customWidth="1"/>
    <col min="5888" max="5888" width="31" customWidth="1"/>
    <col min="5889" max="5889" width="5.1640625" bestFit="1" customWidth="1"/>
    <col min="5890" max="5890" width="51.6640625" customWidth="1"/>
    <col min="5891" max="5891" width="31.5" customWidth="1"/>
    <col min="5892" max="5892" width="20.83203125" customWidth="1"/>
    <col min="5893" max="5893" width="41.1640625" customWidth="1"/>
    <col min="5894" max="5894" width="19.1640625" customWidth="1"/>
    <col min="5895" max="5895" width="26" customWidth="1"/>
    <col min="6144" max="6144" width="31" customWidth="1"/>
    <col min="6145" max="6145" width="5.1640625" bestFit="1" customWidth="1"/>
    <col min="6146" max="6146" width="51.6640625" customWidth="1"/>
    <col min="6147" max="6147" width="31.5" customWidth="1"/>
    <col min="6148" max="6148" width="20.83203125" customWidth="1"/>
    <col min="6149" max="6149" width="41.1640625" customWidth="1"/>
    <col min="6150" max="6150" width="19.1640625" customWidth="1"/>
    <col min="6151" max="6151" width="26" customWidth="1"/>
    <col min="6400" max="6400" width="31" customWidth="1"/>
    <col min="6401" max="6401" width="5.1640625" bestFit="1" customWidth="1"/>
    <col min="6402" max="6402" width="51.6640625" customWidth="1"/>
    <col min="6403" max="6403" width="31.5" customWidth="1"/>
    <col min="6404" max="6404" width="20.83203125" customWidth="1"/>
    <col min="6405" max="6405" width="41.1640625" customWidth="1"/>
    <col min="6406" max="6406" width="19.1640625" customWidth="1"/>
    <col min="6407" max="6407" width="26" customWidth="1"/>
    <col min="6656" max="6656" width="31" customWidth="1"/>
    <col min="6657" max="6657" width="5.1640625" bestFit="1" customWidth="1"/>
    <col min="6658" max="6658" width="51.6640625" customWidth="1"/>
    <col min="6659" max="6659" width="31.5" customWidth="1"/>
    <col min="6660" max="6660" width="20.83203125" customWidth="1"/>
    <col min="6661" max="6661" width="41.1640625" customWidth="1"/>
    <col min="6662" max="6662" width="19.1640625" customWidth="1"/>
    <col min="6663" max="6663" width="26" customWidth="1"/>
    <col min="6912" max="6912" width="31" customWidth="1"/>
    <col min="6913" max="6913" width="5.1640625" bestFit="1" customWidth="1"/>
    <col min="6914" max="6914" width="51.6640625" customWidth="1"/>
    <col min="6915" max="6915" width="31.5" customWidth="1"/>
    <col min="6916" max="6916" width="20.83203125" customWidth="1"/>
    <col min="6917" max="6917" width="41.1640625" customWidth="1"/>
    <col min="6918" max="6918" width="19.1640625" customWidth="1"/>
    <col min="6919" max="6919" width="26" customWidth="1"/>
    <col min="7168" max="7168" width="31" customWidth="1"/>
    <col min="7169" max="7169" width="5.1640625" bestFit="1" customWidth="1"/>
    <col min="7170" max="7170" width="51.6640625" customWidth="1"/>
    <col min="7171" max="7171" width="31.5" customWidth="1"/>
    <col min="7172" max="7172" width="20.83203125" customWidth="1"/>
    <col min="7173" max="7173" width="41.1640625" customWidth="1"/>
    <col min="7174" max="7174" width="19.1640625" customWidth="1"/>
    <col min="7175" max="7175" width="26" customWidth="1"/>
    <col min="7424" max="7424" width="31" customWidth="1"/>
    <col min="7425" max="7425" width="5.1640625" bestFit="1" customWidth="1"/>
    <col min="7426" max="7426" width="51.6640625" customWidth="1"/>
    <col min="7427" max="7427" width="31.5" customWidth="1"/>
    <col min="7428" max="7428" width="20.83203125" customWidth="1"/>
    <col min="7429" max="7429" width="41.1640625" customWidth="1"/>
    <col min="7430" max="7430" width="19.1640625" customWidth="1"/>
    <col min="7431" max="7431" width="26" customWidth="1"/>
    <col min="7680" max="7680" width="31" customWidth="1"/>
    <col min="7681" max="7681" width="5.1640625" bestFit="1" customWidth="1"/>
    <col min="7682" max="7682" width="51.6640625" customWidth="1"/>
    <col min="7683" max="7683" width="31.5" customWidth="1"/>
    <col min="7684" max="7684" width="20.83203125" customWidth="1"/>
    <col min="7685" max="7685" width="41.1640625" customWidth="1"/>
    <col min="7686" max="7686" width="19.1640625" customWidth="1"/>
    <col min="7687" max="7687" width="26" customWidth="1"/>
    <col min="7936" max="7936" width="31" customWidth="1"/>
    <col min="7937" max="7937" width="5.1640625" bestFit="1" customWidth="1"/>
    <col min="7938" max="7938" width="51.6640625" customWidth="1"/>
    <col min="7939" max="7939" width="31.5" customWidth="1"/>
    <col min="7940" max="7940" width="20.83203125" customWidth="1"/>
    <col min="7941" max="7941" width="41.1640625" customWidth="1"/>
    <col min="7942" max="7942" width="19.1640625" customWidth="1"/>
    <col min="7943" max="7943" width="26" customWidth="1"/>
    <col min="8192" max="8192" width="31" customWidth="1"/>
    <col min="8193" max="8193" width="5.1640625" bestFit="1" customWidth="1"/>
    <col min="8194" max="8194" width="51.6640625" customWidth="1"/>
    <col min="8195" max="8195" width="31.5" customWidth="1"/>
    <col min="8196" max="8196" width="20.83203125" customWidth="1"/>
    <col min="8197" max="8197" width="41.1640625" customWidth="1"/>
    <col min="8198" max="8198" width="19.1640625" customWidth="1"/>
    <col min="8199" max="8199" width="26" customWidth="1"/>
    <col min="8448" max="8448" width="31" customWidth="1"/>
    <col min="8449" max="8449" width="5.1640625" bestFit="1" customWidth="1"/>
    <col min="8450" max="8450" width="51.6640625" customWidth="1"/>
    <col min="8451" max="8451" width="31.5" customWidth="1"/>
    <col min="8452" max="8452" width="20.83203125" customWidth="1"/>
    <col min="8453" max="8453" width="41.1640625" customWidth="1"/>
    <col min="8454" max="8454" width="19.1640625" customWidth="1"/>
    <col min="8455" max="8455" width="26" customWidth="1"/>
    <col min="8704" max="8704" width="31" customWidth="1"/>
    <col min="8705" max="8705" width="5.1640625" bestFit="1" customWidth="1"/>
    <col min="8706" max="8706" width="51.6640625" customWidth="1"/>
    <col min="8707" max="8707" width="31.5" customWidth="1"/>
    <col min="8708" max="8708" width="20.83203125" customWidth="1"/>
    <col min="8709" max="8709" width="41.1640625" customWidth="1"/>
    <col min="8710" max="8710" width="19.1640625" customWidth="1"/>
    <col min="8711" max="8711" width="26" customWidth="1"/>
    <col min="8960" max="8960" width="31" customWidth="1"/>
    <col min="8961" max="8961" width="5.1640625" bestFit="1" customWidth="1"/>
    <col min="8962" max="8962" width="51.6640625" customWidth="1"/>
    <col min="8963" max="8963" width="31.5" customWidth="1"/>
    <col min="8964" max="8964" width="20.83203125" customWidth="1"/>
    <col min="8965" max="8965" width="41.1640625" customWidth="1"/>
    <col min="8966" max="8966" width="19.1640625" customWidth="1"/>
    <col min="8967" max="8967" width="26" customWidth="1"/>
    <col min="9216" max="9216" width="31" customWidth="1"/>
    <col min="9217" max="9217" width="5.1640625" bestFit="1" customWidth="1"/>
    <col min="9218" max="9218" width="51.6640625" customWidth="1"/>
    <col min="9219" max="9219" width="31.5" customWidth="1"/>
    <col min="9220" max="9220" width="20.83203125" customWidth="1"/>
    <col min="9221" max="9221" width="41.1640625" customWidth="1"/>
    <col min="9222" max="9222" width="19.1640625" customWidth="1"/>
    <col min="9223" max="9223" width="26" customWidth="1"/>
    <col min="9472" max="9472" width="31" customWidth="1"/>
    <col min="9473" max="9473" width="5.1640625" bestFit="1" customWidth="1"/>
    <col min="9474" max="9474" width="51.6640625" customWidth="1"/>
    <col min="9475" max="9475" width="31.5" customWidth="1"/>
    <col min="9476" max="9476" width="20.83203125" customWidth="1"/>
    <col min="9477" max="9477" width="41.1640625" customWidth="1"/>
    <col min="9478" max="9478" width="19.1640625" customWidth="1"/>
    <col min="9479" max="9479" width="26" customWidth="1"/>
    <col min="9728" max="9728" width="31" customWidth="1"/>
    <col min="9729" max="9729" width="5.1640625" bestFit="1" customWidth="1"/>
    <col min="9730" max="9730" width="51.6640625" customWidth="1"/>
    <col min="9731" max="9731" width="31.5" customWidth="1"/>
    <col min="9732" max="9732" width="20.83203125" customWidth="1"/>
    <col min="9733" max="9733" width="41.1640625" customWidth="1"/>
    <col min="9734" max="9734" width="19.1640625" customWidth="1"/>
    <col min="9735" max="9735" width="26" customWidth="1"/>
    <col min="9984" max="9984" width="31" customWidth="1"/>
    <col min="9985" max="9985" width="5.1640625" bestFit="1" customWidth="1"/>
    <col min="9986" max="9986" width="51.6640625" customWidth="1"/>
    <col min="9987" max="9987" width="31.5" customWidth="1"/>
    <col min="9988" max="9988" width="20.83203125" customWidth="1"/>
    <col min="9989" max="9989" width="41.1640625" customWidth="1"/>
    <col min="9990" max="9990" width="19.1640625" customWidth="1"/>
    <col min="9991" max="9991" width="26" customWidth="1"/>
    <col min="10240" max="10240" width="31" customWidth="1"/>
    <col min="10241" max="10241" width="5.1640625" bestFit="1" customWidth="1"/>
    <col min="10242" max="10242" width="51.6640625" customWidth="1"/>
    <col min="10243" max="10243" width="31.5" customWidth="1"/>
    <col min="10244" max="10244" width="20.83203125" customWidth="1"/>
    <col min="10245" max="10245" width="41.1640625" customWidth="1"/>
    <col min="10246" max="10246" width="19.1640625" customWidth="1"/>
    <col min="10247" max="10247" width="26" customWidth="1"/>
    <col min="10496" max="10496" width="31" customWidth="1"/>
    <col min="10497" max="10497" width="5.1640625" bestFit="1" customWidth="1"/>
    <col min="10498" max="10498" width="51.6640625" customWidth="1"/>
    <col min="10499" max="10499" width="31.5" customWidth="1"/>
    <col min="10500" max="10500" width="20.83203125" customWidth="1"/>
    <col min="10501" max="10501" width="41.1640625" customWidth="1"/>
    <col min="10502" max="10502" width="19.1640625" customWidth="1"/>
    <col min="10503" max="10503" width="26" customWidth="1"/>
    <col min="10752" max="10752" width="31" customWidth="1"/>
    <col min="10753" max="10753" width="5.1640625" bestFit="1" customWidth="1"/>
    <col min="10754" max="10754" width="51.6640625" customWidth="1"/>
    <col min="10755" max="10755" width="31.5" customWidth="1"/>
    <col min="10756" max="10756" width="20.83203125" customWidth="1"/>
    <col min="10757" max="10757" width="41.1640625" customWidth="1"/>
    <col min="10758" max="10758" width="19.1640625" customWidth="1"/>
    <col min="10759" max="10759" width="26" customWidth="1"/>
    <col min="11008" max="11008" width="31" customWidth="1"/>
    <col min="11009" max="11009" width="5.1640625" bestFit="1" customWidth="1"/>
    <col min="11010" max="11010" width="51.6640625" customWidth="1"/>
    <col min="11011" max="11011" width="31.5" customWidth="1"/>
    <col min="11012" max="11012" width="20.83203125" customWidth="1"/>
    <col min="11013" max="11013" width="41.1640625" customWidth="1"/>
    <col min="11014" max="11014" width="19.1640625" customWidth="1"/>
    <col min="11015" max="11015" width="26" customWidth="1"/>
    <col min="11264" max="11264" width="31" customWidth="1"/>
    <col min="11265" max="11265" width="5.1640625" bestFit="1" customWidth="1"/>
    <col min="11266" max="11266" width="51.6640625" customWidth="1"/>
    <col min="11267" max="11267" width="31.5" customWidth="1"/>
    <col min="11268" max="11268" width="20.83203125" customWidth="1"/>
    <col min="11269" max="11269" width="41.1640625" customWidth="1"/>
    <col min="11270" max="11270" width="19.1640625" customWidth="1"/>
    <col min="11271" max="11271" width="26" customWidth="1"/>
    <col min="11520" max="11520" width="31" customWidth="1"/>
    <col min="11521" max="11521" width="5.1640625" bestFit="1" customWidth="1"/>
    <col min="11522" max="11522" width="51.6640625" customWidth="1"/>
    <col min="11523" max="11523" width="31.5" customWidth="1"/>
    <col min="11524" max="11524" width="20.83203125" customWidth="1"/>
    <col min="11525" max="11525" width="41.1640625" customWidth="1"/>
    <col min="11526" max="11526" width="19.1640625" customWidth="1"/>
    <col min="11527" max="11527" width="26" customWidth="1"/>
    <col min="11776" max="11776" width="31" customWidth="1"/>
    <col min="11777" max="11777" width="5.1640625" bestFit="1" customWidth="1"/>
    <col min="11778" max="11778" width="51.6640625" customWidth="1"/>
    <col min="11779" max="11779" width="31.5" customWidth="1"/>
    <col min="11780" max="11780" width="20.83203125" customWidth="1"/>
    <col min="11781" max="11781" width="41.1640625" customWidth="1"/>
    <col min="11782" max="11782" width="19.1640625" customWidth="1"/>
    <col min="11783" max="11783" width="26" customWidth="1"/>
    <col min="12032" max="12032" width="31" customWidth="1"/>
    <col min="12033" max="12033" width="5.1640625" bestFit="1" customWidth="1"/>
    <col min="12034" max="12034" width="51.6640625" customWidth="1"/>
    <col min="12035" max="12035" width="31.5" customWidth="1"/>
    <col min="12036" max="12036" width="20.83203125" customWidth="1"/>
    <col min="12037" max="12037" width="41.1640625" customWidth="1"/>
    <col min="12038" max="12038" width="19.1640625" customWidth="1"/>
    <col min="12039" max="12039" width="26" customWidth="1"/>
    <col min="12288" max="12288" width="31" customWidth="1"/>
    <col min="12289" max="12289" width="5.1640625" bestFit="1" customWidth="1"/>
    <col min="12290" max="12290" width="51.6640625" customWidth="1"/>
    <col min="12291" max="12291" width="31.5" customWidth="1"/>
    <col min="12292" max="12292" width="20.83203125" customWidth="1"/>
    <col min="12293" max="12293" width="41.1640625" customWidth="1"/>
    <col min="12294" max="12294" width="19.1640625" customWidth="1"/>
    <col min="12295" max="12295" width="26" customWidth="1"/>
    <col min="12544" max="12544" width="31" customWidth="1"/>
    <col min="12545" max="12545" width="5.1640625" bestFit="1" customWidth="1"/>
    <col min="12546" max="12546" width="51.6640625" customWidth="1"/>
    <col min="12547" max="12547" width="31.5" customWidth="1"/>
    <col min="12548" max="12548" width="20.83203125" customWidth="1"/>
    <col min="12549" max="12549" width="41.1640625" customWidth="1"/>
    <col min="12550" max="12550" width="19.1640625" customWidth="1"/>
    <col min="12551" max="12551" width="26" customWidth="1"/>
    <col min="12800" max="12800" width="31" customWidth="1"/>
    <col min="12801" max="12801" width="5.1640625" bestFit="1" customWidth="1"/>
    <col min="12802" max="12802" width="51.6640625" customWidth="1"/>
    <col min="12803" max="12803" width="31.5" customWidth="1"/>
    <col min="12804" max="12804" width="20.83203125" customWidth="1"/>
    <col min="12805" max="12805" width="41.1640625" customWidth="1"/>
    <col min="12806" max="12806" width="19.1640625" customWidth="1"/>
    <col min="12807" max="12807" width="26" customWidth="1"/>
    <col min="13056" max="13056" width="31" customWidth="1"/>
    <col min="13057" max="13057" width="5.1640625" bestFit="1" customWidth="1"/>
    <col min="13058" max="13058" width="51.6640625" customWidth="1"/>
    <col min="13059" max="13059" width="31.5" customWidth="1"/>
    <col min="13060" max="13060" width="20.83203125" customWidth="1"/>
    <col min="13061" max="13061" width="41.1640625" customWidth="1"/>
    <col min="13062" max="13062" width="19.1640625" customWidth="1"/>
    <col min="13063" max="13063" width="26" customWidth="1"/>
    <col min="13312" max="13312" width="31" customWidth="1"/>
    <col min="13313" max="13313" width="5.1640625" bestFit="1" customWidth="1"/>
    <col min="13314" max="13314" width="51.6640625" customWidth="1"/>
    <col min="13315" max="13315" width="31.5" customWidth="1"/>
    <col min="13316" max="13316" width="20.83203125" customWidth="1"/>
    <col min="13317" max="13317" width="41.1640625" customWidth="1"/>
    <col min="13318" max="13318" width="19.1640625" customWidth="1"/>
    <col min="13319" max="13319" width="26" customWidth="1"/>
    <col min="13568" max="13568" width="31" customWidth="1"/>
    <col min="13569" max="13569" width="5.1640625" bestFit="1" customWidth="1"/>
    <col min="13570" max="13570" width="51.6640625" customWidth="1"/>
    <col min="13571" max="13571" width="31.5" customWidth="1"/>
    <col min="13572" max="13572" width="20.83203125" customWidth="1"/>
    <col min="13573" max="13573" width="41.1640625" customWidth="1"/>
    <col min="13574" max="13574" width="19.1640625" customWidth="1"/>
    <col min="13575" max="13575" width="26" customWidth="1"/>
    <col min="13824" max="13824" width="31" customWidth="1"/>
    <col min="13825" max="13825" width="5.1640625" bestFit="1" customWidth="1"/>
    <col min="13826" max="13826" width="51.6640625" customWidth="1"/>
    <col min="13827" max="13827" width="31.5" customWidth="1"/>
    <col min="13828" max="13828" width="20.83203125" customWidth="1"/>
    <col min="13829" max="13829" width="41.1640625" customWidth="1"/>
    <col min="13830" max="13830" width="19.1640625" customWidth="1"/>
    <col min="13831" max="13831" width="26" customWidth="1"/>
    <col min="14080" max="14080" width="31" customWidth="1"/>
    <col min="14081" max="14081" width="5.1640625" bestFit="1" customWidth="1"/>
    <col min="14082" max="14082" width="51.6640625" customWidth="1"/>
    <col min="14083" max="14083" width="31.5" customWidth="1"/>
    <col min="14084" max="14084" width="20.83203125" customWidth="1"/>
    <col min="14085" max="14085" width="41.1640625" customWidth="1"/>
    <col min="14086" max="14086" width="19.1640625" customWidth="1"/>
    <col min="14087" max="14087" width="26" customWidth="1"/>
    <col min="14336" max="14336" width="31" customWidth="1"/>
    <col min="14337" max="14337" width="5.1640625" bestFit="1" customWidth="1"/>
    <col min="14338" max="14338" width="51.6640625" customWidth="1"/>
    <col min="14339" max="14339" width="31.5" customWidth="1"/>
    <col min="14340" max="14340" width="20.83203125" customWidth="1"/>
    <col min="14341" max="14341" width="41.1640625" customWidth="1"/>
    <col min="14342" max="14342" width="19.1640625" customWidth="1"/>
    <col min="14343" max="14343" width="26" customWidth="1"/>
    <col min="14592" max="14592" width="31" customWidth="1"/>
    <col min="14593" max="14593" width="5.1640625" bestFit="1" customWidth="1"/>
    <col min="14594" max="14594" width="51.6640625" customWidth="1"/>
    <col min="14595" max="14595" width="31.5" customWidth="1"/>
    <col min="14596" max="14596" width="20.83203125" customWidth="1"/>
    <col min="14597" max="14597" width="41.1640625" customWidth="1"/>
    <col min="14598" max="14598" width="19.1640625" customWidth="1"/>
    <col min="14599" max="14599" width="26" customWidth="1"/>
    <col min="14848" max="14848" width="31" customWidth="1"/>
    <col min="14849" max="14849" width="5.1640625" bestFit="1" customWidth="1"/>
    <col min="14850" max="14850" width="51.6640625" customWidth="1"/>
    <col min="14851" max="14851" width="31.5" customWidth="1"/>
    <col min="14852" max="14852" width="20.83203125" customWidth="1"/>
    <col min="14853" max="14853" width="41.1640625" customWidth="1"/>
    <col min="14854" max="14854" width="19.1640625" customWidth="1"/>
    <col min="14855" max="14855" width="26" customWidth="1"/>
    <col min="15104" max="15104" width="31" customWidth="1"/>
    <col min="15105" max="15105" width="5.1640625" bestFit="1" customWidth="1"/>
    <col min="15106" max="15106" width="51.6640625" customWidth="1"/>
    <col min="15107" max="15107" width="31.5" customWidth="1"/>
    <col min="15108" max="15108" width="20.83203125" customWidth="1"/>
    <col min="15109" max="15109" width="41.1640625" customWidth="1"/>
    <col min="15110" max="15110" width="19.1640625" customWidth="1"/>
    <col min="15111" max="15111" width="26" customWidth="1"/>
    <col min="15360" max="15360" width="31" customWidth="1"/>
    <col min="15361" max="15361" width="5.1640625" bestFit="1" customWidth="1"/>
    <col min="15362" max="15362" width="51.6640625" customWidth="1"/>
    <col min="15363" max="15363" width="31.5" customWidth="1"/>
    <col min="15364" max="15364" width="20.83203125" customWidth="1"/>
    <col min="15365" max="15365" width="41.1640625" customWidth="1"/>
    <col min="15366" max="15366" width="19.1640625" customWidth="1"/>
    <col min="15367" max="15367" width="26" customWidth="1"/>
    <col min="15616" max="15616" width="31" customWidth="1"/>
    <col min="15617" max="15617" width="5.1640625" bestFit="1" customWidth="1"/>
    <col min="15618" max="15618" width="51.6640625" customWidth="1"/>
    <col min="15619" max="15619" width="31.5" customWidth="1"/>
    <col min="15620" max="15620" width="20.83203125" customWidth="1"/>
    <col min="15621" max="15621" width="41.1640625" customWidth="1"/>
    <col min="15622" max="15622" width="19.1640625" customWidth="1"/>
    <col min="15623" max="15623" width="26" customWidth="1"/>
    <col min="15872" max="15872" width="31" customWidth="1"/>
    <col min="15873" max="15873" width="5.1640625" bestFit="1" customWidth="1"/>
    <col min="15874" max="15874" width="51.6640625" customWidth="1"/>
    <col min="15875" max="15875" width="31.5" customWidth="1"/>
    <col min="15876" max="15876" width="20.83203125" customWidth="1"/>
    <col min="15877" max="15877" width="41.1640625" customWidth="1"/>
    <col min="15878" max="15878" width="19.1640625" customWidth="1"/>
    <col min="15879" max="15879" width="26" customWidth="1"/>
    <col min="16128" max="16128" width="31" customWidth="1"/>
    <col min="16129" max="16129" width="5.1640625" bestFit="1" customWidth="1"/>
    <col min="16130" max="16130" width="51.6640625" customWidth="1"/>
    <col min="16131" max="16131" width="31.5" customWidth="1"/>
    <col min="16132" max="16132" width="20.83203125" customWidth="1"/>
    <col min="16133" max="16133" width="41.1640625" customWidth="1"/>
    <col min="16134" max="16134" width="19.1640625" customWidth="1"/>
    <col min="16135" max="16135" width="26" customWidth="1"/>
  </cols>
  <sheetData>
    <row r="1" spans="1:7" ht="16" thickBot="1">
      <c r="A1" s="392"/>
      <c r="B1" s="394" t="s">
        <v>32</v>
      </c>
      <c r="C1" s="395"/>
      <c r="D1" s="395"/>
      <c r="E1" s="396"/>
      <c r="F1" s="36" t="s">
        <v>251</v>
      </c>
      <c r="G1" s="37"/>
    </row>
    <row r="2" spans="1:7" ht="16" thickBot="1">
      <c r="A2" s="392"/>
      <c r="B2" s="394"/>
      <c r="C2" s="395"/>
      <c r="D2" s="395"/>
      <c r="E2" s="396"/>
      <c r="F2" s="38" t="s">
        <v>252</v>
      </c>
      <c r="G2" s="39"/>
    </row>
    <row r="3" spans="1:7" ht="16" thickBot="1">
      <c r="A3" s="392"/>
      <c r="B3" s="394" t="s">
        <v>33</v>
      </c>
      <c r="C3" s="395"/>
      <c r="D3" s="395"/>
      <c r="E3" s="396"/>
      <c r="F3" s="40" t="s">
        <v>253</v>
      </c>
      <c r="G3" s="39"/>
    </row>
    <row r="4" spans="1:7" ht="16" thickBot="1">
      <c r="A4" s="393"/>
      <c r="B4" s="394"/>
      <c r="C4" s="395"/>
      <c r="D4" s="395"/>
      <c r="E4" s="396"/>
      <c r="F4" s="397"/>
      <c r="G4" s="398"/>
    </row>
    <row r="5" spans="1:7" ht="22" thickBot="1">
      <c r="A5" s="399" t="s">
        <v>254</v>
      </c>
      <c r="B5" s="399"/>
      <c r="C5" s="399"/>
      <c r="D5" s="399"/>
      <c r="E5" s="399"/>
      <c r="F5" s="399"/>
      <c r="G5" s="399"/>
    </row>
    <row r="6" spans="1:7" ht="35" thickBot="1">
      <c r="A6" s="41" t="s">
        <v>0</v>
      </c>
      <c r="B6" s="400" t="s">
        <v>242</v>
      </c>
      <c r="C6" s="400"/>
      <c r="D6" s="42" t="s">
        <v>1</v>
      </c>
      <c r="E6" s="41" t="s">
        <v>15</v>
      </c>
      <c r="F6" s="42" t="s">
        <v>429</v>
      </c>
      <c r="G6" s="49" t="s">
        <v>2</v>
      </c>
    </row>
    <row r="7" spans="1:7" ht="131.25" customHeight="1" thickBot="1">
      <c r="A7" s="389" t="s">
        <v>255</v>
      </c>
      <c r="B7" s="43" t="s">
        <v>3</v>
      </c>
      <c r="C7" s="45" t="s">
        <v>410</v>
      </c>
      <c r="D7" s="45" t="s">
        <v>368</v>
      </c>
      <c r="E7" s="45" t="s">
        <v>256</v>
      </c>
      <c r="F7" s="45" t="s">
        <v>369</v>
      </c>
      <c r="G7" s="96">
        <v>44377</v>
      </c>
    </row>
    <row r="8" spans="1:7" ht="190.5" customHeight="1" thickBot="1">
      <c r="A8" s="401"/>
      <c r="B8" s="43" t="s">
        <v>4</v>
      </c>
      <c r="C8" s="45" t="s">
        <v>370</v>
      </c>
      <c r="D8" s="79" t="s">
        <v>418</v>
      </c>
      <c r="E8" s="45" t="s">
        <v>256</v>
      </c>
      <c r="F8" s="45" t="s">
        <v>406</v>
      </c>
      <c r="G8" s="44" t="s">
        <v>376</v>
      </c>
    </row>
    <row r="9" spans="1:7" ht="138.75" customHeight="1" thickBot="1">
      <c r="A9" s="391" t="s">
        <v>257</v>
      </c>
      <c r="B9" s="43" t="s">
        <v>5</v>
      </c>
      <c r="C9" s="45" t="s">
        <v>411</v>
      </c>
      <c r="D9" s="45" t="s">
        <v>372</v>
      </c>
      <c r="E9" s="45" t="s">
        <v>407</v>
      </c>
      <c r="F9" s="45" t="s">
        <v>371</v>
      </c>
      <c r="G9" s="44" t="s">
        <v>373</v>
      </c>
    </row>
    <row r="10" spans="1:7" ht="129.75" customHeight="1" thickBot="1">
      <c r="A10" s="391"/>
      <c r="B10" s="43" t="s">
        <v>6</v>
      </c>
      <c r="C10" s="45" t="s">
        <v>259</v>
      </c>
      <c r="D10" s="45" t="s">
        <v>260</v>
      </c>
      <c r="E10" s="45" t="s">
        <v>245</v>
      </c>
      <c r="F10" s="45" t="s">
        <v>258</v>
      </c>
      <c r="G10" s="44">
        <v>44561</v>
      </c>
    </row>
    <row r="11" spans="1:7" ht="134" thickBot="1">
      <c r="A11" s="391"/>
      <c r="B11" s="43" t="s">
        <v>7</v>
      </c>
      <c r="C11" s="95" t="s">
        <v>576</v>
      </c>
      <c r="D11" s="45" t="s">
        <v>419</v>
      </c>
      <c r="E11" s="45" t="s">
        <v>374</v>
      </c>
      <c r="F11" s="45" t="s">
        <v>345</v>
      </c>
      <c r="G11" s="83">
        <v>44560</v>
      </c>
    </row>
    <row r="12" spans="1:7" ht="104.25" customHeight="1" thickBot="1">
      <c r="A12" s="391"/>
      <c r="B12" s="43" t="s">
        <v>249</v>
      </c>
      <c r="C12" s="45" t="s">
        <v>375</v>
      </c>
      <c r="D12" s="45" t="s">
        <v>420</v>
      </c>
      <c r="E12" s="45" t="s">
        <v>256</v>
      </c>
      <c r="F12" s="45" t="s">
        <v>256</v>
      </c>
      <c r="G12" s="44" t="s">
        <v>376</v>
      </c>
    </row>
    <row r="13" spans="1:7" ht="358.5" customHeight="1" thickBot="1">
      <c r="A13" s="391"/>
      <c r="B13" s="43" t="s">
        <v>261</v>
      </c>
      <c r="C13" s="45" t="s">
        <v>377</v>
      </c>
      <c r="D13" s="80" t="s">
        <v>421</v>
      </c>
      <c r="E13" s="45" t="s">
        <v>262</v>
      </c>
      <c r="F13" s="45" t="s">
        <v>378</v>
      </c>
      <c r="G13" s="84" t="s">
        <v>460</v>
      </c>
    </row>
    <row r="14" spans="1:7" ht="152.25" customHeight="1" thickBot="1">
      <c r="A14" s="389" t="s">
        <v>349</v>
      </c>
      <c r="B14" s="43" t="s">
        <v>8</v>
      </c>
      <c r="C14" s="45" t="s">
        <v>379</v>
      </c>
      <c r="D14" s="80" t="s">
        <v>412</v>
      </c>
      <c r="E14" s="45" t="s">
        <v>264</v>
      </c>
      <c r="F14" s="45" t="s">
        <v>263</v>
      </c>
      <c r="G14" s="44" t="s">
        <v>430</v>
      </c>
    </row>
    <row r="15" spans="1:7" ht="152.25" customHeight="1" thickBot="1">
      <c r="A15" s="390"/>
      <c r="B15" s="97" t="s">
        <v>17</v>
      </c>
      <c r="C15" s="95" t="s">
        <v>577</v>
      </c>
      <c r="D15" s="98" t="s">
        <v>581</v>
      </c>
      <c r="E15" s="95" t="s">
        <v>579</v>
      </c>
      <c r="F15" s="95" t="s">
        <v>578</v>
      </c>
      <c r="G15" s="96" t="s">
        <v>580</v>
      </c>
    </row>
    <row r="16" spans="1:7" ht="111.75" customHeight="1" thickBot="1">
      <c r="A16" s="391" t="s">
        <v>265</v>
      </c>
      <c r="B16" s="43" t="s">
        <v>9</v>
      </c>
      <c r="C16" s="45" t="s">
        <v>380</v>
      </c>
      <c r="D16" s="45" t="s">
        <v>413</v>
      </c>
      <c r="E16" s="45" t="s">
        <v>266</v>
      </c>
      <c r="F16" s="45" t="s">
        <v>267</v>
      </c>
      <c r="G16" s="44">
        <v>44561</v>
      </c>
    </row>
    <row r="17" spans="1:7" ht="133.5" customHeight="1" thickBot="1">
      <c r="A17" s="391"/>
      <c r="B17" s="43" t="s">
        <v>10</v>
      </c>
      <c r="C17" s="45" t="s">
        <v>408</v>
      </c>
      <c r="D17" s="80" t="s">
        <v>422</v>
      </c>
      <c r="E17" s="45" t="s">
        <v>256</v>
      </c>
      <c r="F17" s="45" t="s">
        <v>268</v>
      </c>
      <c r="G17" s="44" t="s">
        <v>459</v>
      </c>
    </row>
    <row r="18" spans="1:7" ht="118.5" customHeight="1" thickBot="1">
      <c r="A18" s="389" t="s">
        <v>269</v>
      </c>
      <c r="B18" s="43" t="s">
        <v>43</v>
      </c>
      <c r="C18" s="45" t="s">
        <v>414</v>
      </c>
      <c r="D18" s="80" t="s">
        <v>416</v>
      </c>
      <c r="E18" s="45" t="s">
        <v>256</v>
      </c>
      <c r="F18" s="45" t="s">
        <v>250</v>
      </c>
      <c r="G18" s="44">
        <v>44561</v>
      </c>
    </row>
    <row r="19" spans="1:7" ht="99" customHeight="1" thickBot="1">
      <c r="A19" s="390"/>
      <c r="B19" s="43" t="s">
        <v>45</v>
      </c>
      <c r="C19" s="45" t="s">
        <v>415</v>
      </c>
      <c r="D19" s="80" t="s">
        <v>417</v>
      </c>
      <c r="E19" s="45" t="s">
        <v>256</v>
      </c>
      <c r="F19" s="45" t="s">
        <v>381</v>
      </c>
      <c r="G19" s="44">
        <v>44561</v>
      </c>
    </row>
  </sheetData>
  <mergeCells count="11">
    <mergeCell ref="F4:G4"/>
    <mergeCell ref="A5:G5"/>
    <mergeCell ref="B6:C6"/>
    <mergeCell ref="A9:A13"/>
    <mergeCell ref="A7:A8"/>
    <mergeCell ref="A18:A19"/>
    <mergeCell ref="A16:A17"/>
    <mergeCell ref="A1:A4"/>
    <mergeCell ref="B1:E2"/>
    <mergeCell ref="B3:E4"/>
    <mergeCell ref="A14:A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tabSelected="1" topLeftCell="A19" zoomScale="59" zoomScaleNormal="53" workbookViewId="0">
      <selection activeCell="E20" sqref="E20"/>
    </sheetView>
  </sheetViews>
  <sheetFormatPr baseColWidth="10" defaultRowHeight="15"/>
  <cols>
    <col min="1" max="1" width="27" customWidth="1"/>
    <col min="2" max="2" width="7.33203125" customWidth="1"/>
    <col min="3" max="3" width="40.6640625" customWidth="1"/>
    <col min="4" max="4" width="36" customWidth="1"/>
    <col min="5" max="5" width="41.83203125" customWidth="1"/>
    <col min="6" max="6" width="20.83203125" customWidth="1"/>
    <col min="7" max="7" width="35.6640625" customWidth="1"/>
    <col min="8" max="8" width="26.5" customWidth="1"/>
    <col min="9" max="9" width="32.33203125" customWidth="1"/>
    <col min="257" max="257" width="27" customWidth="1"/>
    <col min="258" max="258" width="7.33203125" customWidth="1"/>
    <col min="259" max="259" width="34.5" customWidth="1"/>
    <col min="260" max="260" width="28" customWidth="1"/>
    <col min="261" max="261" width="37.33203125" customWidth="1"/>
    <col min="262" max="262" width="20.83203125" customWidth="1"/>
    <col min="263" max="263" width="35.6640625" customWidth="1"/>
    <col min="264" max="264" width="26.5" customWidth="1"/>
    <col min="265" max="265" width="32.33203125" customWidth="1"/>
    <col min="513" max="513" width="27" customWidth="1"/>
    <col min="514" max="514" width="7.33203125" customWidth="1"/>
    <col min="515" max="515" width="34.5" customWidth="1"/>
    <col min="516" max="516" width="28" customWidth="1"/>
    <col min="517" max="517" width="37.33203125" customWidth="1"/>
    <col min="518" max="518" width="20.83203125" customWidth="1"/>
    <col min="519" max="519" width="35.6640625" customWidth="1"/>
    <col min="520" max="520" width="26.5" customWidth="1"/>
    <col min="521" max="521" width="32.33203125" customWidth="1"/>
    <col min="769" max="769" width="27" customWidth="1"/>
    <col min="770" max="770" width="7.33203125" customWidth="1"/>
    <col min="771" max="771" width="34.5" customWidth="1"/>
    <col min="772" max="772" width="28" customWidth="1"/>
    <col min="773" max="773" width="37.33203125" customWidth="1"/>
    <col min="774" max="774" width="20.83203125" customWidth="1"/>
    <col min="775" max="775" width="35.6640625" customWidth="1"/>
    <col min="776" max="776" width="26.5" customWidth="1"/>
    <col min="777" max="777" width="32.33203125" customWidth="1"/>
    <col min="1025" max="1025" width="27" customWidth="1"/>
    <col min="1026" max="1026" width="7.33203125" customWidth="1"/>
    <col min="1027" max="1027" width="34.5" customWidth="1"/>
    <col min="1028" max="1028" width="28" customWidth="1"/>
    <col min="1029" max="1029" width="37.33203125" customWidth="1"/>
    <col min="1030" max="1030" width="20.83203125" customWidth="1"/>
    <col min="1031" max="1031" width="35.6640625" customWidth="1"/>
    <col min="1032" max="1032" width="26.5" customWidth="1"/>
    <col min="1033" max="1033" width="32.33203125" customWidth="1"/>
    <col min="1281" max="1281" width="27" customWidth="1"/>
    <col min="1282" max="1282" width="7.33203125" customWidth="1"/>
    <col min="1283" max="1283" width="34.5" customWidth="1"/>
    <col min="1284" max="1284" width="28" customWidth="1"/>
    <col min="1285" max="1285" width="37.33203125" customWidth="1"/>
    <col min="1286" max="1286" width="20.83203125" customWidth="1"/>
    <col min="1287" max="1287" width="35.6640625" customWidth="1"/>
    <col min="1288" max="1288" width="26.5" customWidth="1"/>
    <col min="1289" max="1289" width="32.33203125" customWidth="1"/>
    <col min="1537" max="1537" width="27" customWidth="1"/>
    <col min="1538" max="1538" width="7.33203125" customWidth="1"/>
    <col min="1539" max="1539" width="34.5" customWidth="1"/>
    <col min="1540" max="1540" width="28" customWidth="1"/>
    <col min="1541" max="1541" width="37.33203125" customWidth="1"/>
    <col min="1542" max="1542" width="20.83203125" customWidth="1"/>
    <col min="1543" max="1543" width="35.6640625" customWidth="1"/>
    <col min="1544" max="1544" width="26.5" customWidth="1"/>
    <col min="1545" max="1545" width="32.33203125" customWidth="1"/>
    <col min="1793" max="1793" width="27" customWidth="1"/>
    <col min="1794" max="1794" width="7.33203125" customWidth="1"/>
    <col min="1795" max="1795" width="34.5" customWidth="1"/>
    <col min="1796" max="1796" width="28" customWidth="1"/>
    <col min="1797" max="1797" width="37.33203125" customWidth="1"/>
    <col min="1798" max="1798" width="20.83203125" customWidth="1"/>
    <col min="1799" max="1799" width="35.6640625" customWidth="1"/>
    <col min="1800" max="1800" width="26.5" customWidth="1"/>
    <col min="1801" max="1801" width="32.33203125" customWidth="1"/>
    <col min="2049" max="2049" width="27" customWidth="1"/>
    <col min="2050" max="2050" width="7.33203125" customWidth="1"/>
    <col min="2051" max="2051" width="34.5" customWidth="1"/>
    <col min="2052" max="2052" width="28" customWidth="1"/>
    <col min="2053" max="2053" width="37.33203125" customWidth="1"/>
    <col min="2054" max="2054" width="20.83203125" customWidth="1"/>
    <col min="2055" max="2055" width="35.6640625" customWidth="1"/>
    <col min="2056" max="2056" width="26.5" customWidth="1"/>
    <col min="2057" max="2057" width="32.33203125" customWidth="1"/>
    <col min="2305" max="2305" width="27" customWidth="1"/>
    <col min="2306" max="2306" width="7.33203125" customWidth="1"/>
    <col min="2307" max="2307" width="34.5" customWidth="1"/>
    <col min="2308" max="2308" width="28" customWidth="1"/>
    <col min="2309" max="2309" width="37.33203125" customWidth="1"/>
    <col min="2310" max="2310" width="20.83203125" customWidth="1"/>
    <col min="2311" max="2311" width="35.6640625" customWidth="1"/>
    <col min="2312" max="2312" width="26.5" customWidth="1"/>
    <col min="2313" max="2313" width="32.33203125" customWidth="1"/>
    <col min="2561" max="2561" width="27" customWidth="1"/>
    <col min="2562" max="2562" width="7.33203125" customWidth="1"/>
    <col min="2563" max="2563" width="34.5" customWidth="1"/>
    <col min="2564" max="2564" width="28" customWidth="1"/>
    <col min="2565" max="2565" width="37.33203125" customWidth="1"/>
    <col min="2566" max="2566" width="20.83203125" customWidth="1"/>
    <col min="2567" max="2567" width="35.6640625" customWidth="1"/>
    <col min="2568" max="2568" width="26.5" customWidth="1"/>
    <col min="2569" max="2569" width="32.33203125" customWidth="1"/>
    <col min="2817" max="2817" width="27" customWidth="1"/>
    <col min="2818" max="2818" width="7.33203125" customWidth="1"/>
    <col min="2819" max="2819" width="34.5" customWidth="1"/>
    <col min="2820" max="2820" width="28" customWidth="1"/>
    <col min="2821" max="2821" width="37.33203125" customWidth="1"/>
    <col min="2822" max="2822" width="20.83203125" customWidth="1"/>
    <col min="2823" max="2823" width="35.6640625" customWidth="1"/>
    <col min="2824" max="2824" width="26.5" customWidth="1"/>
    <col min="2825" max="2825" width="32.33203125" customWidth="1"/>
    <col min="3073" max="3073" width="27" customWidth="1"/>
    <col min="3074" max="3074" width="7.33203125" customWidth="1"/>
    <col min="3075" max="3075" width="34.5" customWidth="1"/>
    <col min="3076" max="3076" width="28" customWidth="1"/>
    <col min="3077" max="3077" width="37.33203125" customWidth="1"/>
    <col min="3078" max="3078" width="20.83203125" customWidth="1"/>
    <col min="3079" max="3079" width="35.6640625" customWidth="1"/>
    <col min="3080" max="3080" width="26.5" customWidth="1"/>
    <col min="3081" max="3081" width="32.33203125" customWidth="1"/>
    <col min="3329" max="3329" width="27" customWidth="1"/>
    <col min="3330" max="3330" width="7.33203125" customWidth="1"/>
    <col min="3331" max="3331" width="34.5" customWidth="1"/>
    <col min="3332" max="3332" width="28" customWidth="1"/>
    <col min="3333" max="3333" width="37.33203125" customWidth="1"/>
    <col min="3334" max="3334" width="20.83203125" customWidth="1"/>
    <col min="3335" max="3335" width="35.6640625" customWidth="1"/>
    <col min="3336" max="3336" width="26.5" customWidth="1"/>
    <col min="3337" max="3337" width="32.33203125" customWidth="1"/>
    <col min="3585" max="3585" width="27" customWidth="1"/>
    <col min="3586" max="3586" width="7.33203125" customWidth="1"/>
    <col min="3587" max="3587" width="34.5" customWidth="1"/>
    <col min="3588" max="3588" width="28" customWidth="1"/>
    <col min="3589" max="3589" width="37.33203125" customWidth="1"/>
    <col min="3590" max="3590" width="20.83203125" customWidth="1"/>
    <col min="3591" max="3591" width="35.6640625" customWidth="1"/>
    <col min="3592" max="3592" width="26.5" customWidth="1"/>
    <col min="3593" max="3593" width="32.33203125" customWidth="1"/>
    <col min="3841" max="3841" width="27" customWidth="1"/>
    <col min="3842" max="3842" width="7.33203125" customWidth="1"/>
    <col min="3843" max="3843" width="34.5" customWidth="1"/>
    <col min="3844" max="3844" width="28" customWidth="1"/>
    <col min="3845" max="3845" width="37.33203125" customWidth="1"/>
    <col min="3846" max="3846" width="20.83203125" customWidth="1"/>
    <col min="3847" max="3847" width="35.6640625" customWidth="1"/>
    <col min="3848" max="3848" width="26.5" customWidth="1"/>
    <col min="3849" max="3849" width="32.33203125" customWidth="1"/>
    <col min="4097" max="4097" width="27" customWidth="1"/>
    <col min="4098" max="4098" width="7.33203125" customWidth="1"/>
    <col min="4099" max="4099" width="34.5" customWidth="1"/>
    <col min="4100" max="4100" width="28" customWidth="1"/>
    <col min="4101" max="4101" width="37.33203125" customWidth="1"/>
    <col min="4102" max="4102" width="20.83203125" customWidth="1"/>
    <col min="4103" max="4103" width="35.6640625" customWidth="1"/>
    <col min="4104" max="4104" width="26.5" customWidth="1"/>
    <col min="4105" max="4105" width="32.33203125" customWidth="1"/>
    <col min="4353" max="4353" width="27" customWidth="1"/>
    <col min="4354" max="4354" width="7.33203125" customWidth="1"/>
    <col min="4355" max="4355" width="34.5" customWidth="1"/>
    <col min="4356" max="4356" width="28" customWidth="1"/>
    <col min="4357" max="4357" width="37.33203125" customWidth="1"/>
    <col min="4358" max="4358" width="20.83203125" customWidth="1"/>
    <col min="4359" max="4359" width="35.6640625" customWidth="1"/>
    <col min="4360" max="4360" width="26.5" customWidth="1"/>
    <col min="4361" max="4361" width="32.33203125" customWidth="1"/>
    <col min="4609" max="4609" width="27" customWidth="1"/>
    <col min="4610" max="4610" width="7.33203125" customWidth="1"/>
    <col min="4611" max="4611" width="34.5" customWidth="1"/>
    <col min="4612" max="4612" width="28" customWidth="1"/>
    <col min="4613" max="4613" width="37.33203125" customWidth="1"/>
    <col min="4614" max="4614" width="20.83203125" customWidth="1"/>
    <col min="4615" max="4615" width="35.6640625" customWidth="1"/>
    <col min="4616" max="4616" width="26.5" customWidth="1"/>
    <col min="4617" max="4617" width="32.33203125" customWidth="1"/>
    <col min="4865" max="4865" width="27" customWidth="1"/>
    <col min="4866" max="4866" width="7.33203125" customWidth="1"/>
    <col min="4867" max="4867" width="34.5" customWidth="1"/>
    <col min="4868" max="4868" width="28" customWidth="1"/>
    <col min="4869" max="4869" width="37.33203125" customWidth="1"/>
    <col min="4870" max="4870" width="20.83203125" customWidth="1"/>
    <col min="4871" max="4871" width="35.6640625" customWidth="1"/>
    <col min="4872" max="4872" width="26.5" customWidth="1"/>
    <col min="4873" max="4873" width="32.33203125" customWidth="1"/>
    <col min="5121" max="5121" width="27" customWidth="1"/>
    <col min="5122" max="5122" width="7.33203125" customWidth="1"/>
    <col min="5123" max="5123" width="34.5" customWidth="1"/>
    <col min="5124" max="5124" width="28" customWidth="1"/>
    <col min="5125" max="5125" width="37.33203125" customWidth="1"/>
    <col min="5126" max="5126" width="20.83203125" customWidth="1"/>
    <col min="5127" max="5127" width="35.6640625" customWidth="1"/>
    <col min="5128" max="5128" width="26.5" customWidth="1"/>
    <col min="5129" max="5129" width="32.33203125" customWidth="1"/>
    <col min="5377" max="5377" width="27" customWidth="1"/>
    <col min="5378" max="5378" width="7.33203125" customWidth="1"/>
    <col min="5379" max="5379" width="34.5" customWidth="1"/>
    <col min="5380" max="5380" width="28" customWidth="1"/>
    <col min="5381" max="5381" width="37.33203125" customWidth="1"/>
    <col min="5382" max="5382" width="20.83203125" customWidth="1"/>
    <col min="5383" max="5383" width="35.6640625" customWidth="1"/>
    <col min="5384" max="5384" width="26.5" customWidth="1"/>
    <col min="5385" max="5385" width="32.33203125" customWidth="1"/>
    <col min="5633" max="5633" width="27" customWidth="1"/>
    <col min="5634" max="5634" width="7.33203125" customWidth="1"/>
    <col min="5635" max="5635" width="34.5" customWidth="1"/>
    <col min="5636" max="5636" width="28" customWidth="1"/>
    <col min="5637" max="5637" width="37.33203125" customWidth="1"/>
    <col min="5638" max="5638" width="20.83203125" customWidth="1"/>
    <col min="5639" max="5639" width="35.6640625" customWidth="1"/>
    <col min="5640" max="5640" width="26.5" customWidth="1"/>
    <col min="5641" max="5641" width="32.33203125" customWidth="1"/>
    <col min="5889" max="5889" width="27" customWidth="1"/>
    <col min="5890" max="5890" width="7.33203125" customWidth="1"/>
    <col min="5891" max="5891" width="34.5" customWidth="1"/>
    <col min="5892" max="5892" width="28" customWidth="1"/>
    <col min="5893" max="5893" width="37.33203125" customWidth="1"/>
    <col min="5894" max="5894" width="20.83203125" customWidth="1"/>
    <col min="5895" max="5895" width="35.6640625" customWidth="1"/>
    <col min="5896" max="5896" width="26.5" customWidth="1"/>
    <col min="5897" max="5897" width="32.33203125" customWidth="1"/>
    <col min="6145" max="6145" width="27" customWidth="1"/>
    <col min="6146" max="6146" width="7.33203125" customWidth="1"/>
    <col min="6147" max="6147" width="34.5" customWidth="1"/>
    <col min="6148" max="6148" width="28" customWidth="1"/>
    <col min="6149" max="6149" width="37.33203125" customWidth="1"/>
    <col min="6150" max="6150" width="20.83203125" customWidth="1"/>
    <col min="6151" max="6151" width="35.6640625" customWidth="1"/>
    <col min="6152" max="6152" width="26.5" customWidth="1"/>
    <col min="6153" max="6153" width="32.33203125" customWidth="1"/>
    <col min="6401" max="6401" width="27" customWidth="1"/>
    <col min="6402" max="6402" width="7.33203125" customWidth="1"/>
    <col min="6403" max="6403" width="34.5" customWidth="1"/>
    <col min="6404" max="6404" width="28" customWidth="1"/>
    <col min="6405" max="6405" width="37.33203125" customWidth="1"/>
    <col min="6406" max="6406" width="20.83203125" customWidth="1"/>
    <col min="6407" max="6407" width="35.6640625" customWidth="1"/>
    <col min="6408" max="6408" width="26.5" customWidth="1"/>
    <col min="6409" max="6409" width="32.33203125" customWidth="1"/>
    <col min="6657" max="6657" width="27" customWidth="1"/>
    <col min="6658" max="6658" width="7.33203125" customWidth="1"/>
    <col min="6659" max="6659" width="34.5" customWidth="1"/>
    <col min="6660" max="6660" width="28" customWidth="1"/>
    <col min="6661" max="6661" width="37.33203125" customWidth="1"/>
    <col min="6662" max="6662" width="20.83203125" customWidth="1"/>
    <col min="6663" max="6663" width="35.6640625" customWidth="1"/>
    <col min="6664" max="6664" width="26.5" customWidth="1"/>
    <col min="6665" max="6665" width="32.33203125" customWidth="1"/>
    <col min="6913" max="6913" width="27" customWidth="1"/>
    <col min="6914" max="6914" width="7.33203125" customWidth="1"/>
    <col min="6915" max="6915" width="34.5" customWidth="1"/>
    <col min="6916" max="6916" width="28" customWidth="1"/>
    <col min="6917" max="6917" width="37.33203125" customWidth="1"/>
    <col min="6918" max="6918" width="20.83203125" customWidth="1"/>
    <col min="6919" max="6919" width="35.6640625" customWidth="1"/>
    <col min="6920" max="6920" width="26.5" customWidth="1"/>
    <col min="6921" max="6921" width="32.33203125" customWidth="1"/>
    <col min="7169" max="7169" width="27" customWidth="1"/>
    <col min="7170" max="7170" width="7.33203125" customWidth="1"/>
    <col min="7171" max="7171" width="34.5" customWidth="1"/>
    <col min="7172" max="7172" width="28" customWidth="1"/>
    <col min="7173" max="7173" width="37.33203125" customWidth="1"/>
    <col min="7174" max="7174" width="20.83203125" customWidth="1"/>
    <col min="7175" max="7175" width="35.6640625" customWidth="1"/>
    <col min="7176" max="7176" width="26.5" customWidth="1"/>
    <col min="7177" max="7177" width="32.33203125" customWidth="1"/>
    <col min="7425" max="7425" width="27" customWidth="1"/>
    <col min="7426" max="7426" width="7.33203125" customWidth="1"/>
    <col min="7427" max="7427" width="34.5" customWidth="1"/>
    <col min="7428" max="7428" width="28" customWidth="1"/>
    <col min="7429" max="7429" width="37.33203125" customWidth="1"/>
    <col min="7430" max="7430" width="20.83203125" customWidth="1"/>
    <col min="7431" max="7431" width="35.6640625" customWidth="1"/>
    <col min="7432" max="7432" width="26.5" customWidth="1"/>
    <col min="7433" max="7433" width="32.33203125" customWidth="1"/>
    <col min="7681" max="7681" width="27" customWidth="1"/>
    <col min="7682" max="7682" width="7.33203125" customWidth="1"/>
    <col min="7683" max="7683" width="34.5" customWidth="1"/>
    <col min="7684" max="7684" width="28" customWidth="1"/>
    <col min="7685" max="7685" width="37.33203125" customWidth="1"/>
    <col min="7686" max="7686" width="20.83203125" customWidth="1"/>
    <col min="7687" max="7687" width="35.6640625" customWidth="1"/>
    <col min="7688" max="7688" width="26.5" customWidth="1"/>
    <col min="7689" max="7689" width="32.33203125" customWidth="1"/>
    <col min="7937" max="7937" width="27" customWidth="1"/>
    <col min="7938" max="7938" width="7.33203125" customWidth="1"/>
    <col min="7939" max="7939" width="34.5" customWidth="1"/>
    <col min="7940" max="7940" width="28" customWidth="1"/>
    <col min="7941" max="7941" width="37.33203125" customWidth="1"/>
    <col min="7942" max="7942" width="20.83203125" customWidth="1"/>
    <col min="7943" max="7943" width="35.6640625" customWidth="1"/>
    <col min="7944" max="7944" width="26.5" customWidth="1"/>
    <col min="7945" max="7945" width="32.33203125" customWidth="1"/>
    <col min="8193" max="8193" width="27" customWidth="1"/>
    <col min="8194" max="8194" width="7.33203125" customWidth="1"/>
    <col min="8195" max="8195" width="34.5" customWidth="1"/>
    <col min="8196" max="8196" width="28" customWidth="1"/>
    <col min="8197" max="8197" width="37.33203125" customWidth="1"/>
    <col min="8198" max="8198" width="20.83203125" customWidth="1"/>
    <col min="8199" max="8199" width="35.6640625" customWidth="1"/>
    <col min="8200" max="8200" width="26.5" customWidth="1"/>
    <col min="8201" max="8201" width="32.33203125" customWidth="1"/>
    <col min="8449" max="8449" width="27" customWidth="1"/>
    <col min="8450" max="8450" width="7.33203125" customWidth="1"/>
    <col min="8451" max="8451" width="34.5" customWidth="1"/>
    <col min="8452" max="8452" width="28" customWidth="1"/>
    <col min="8453" max="8453" width="37.33203125" customWidth="1"/>
    <col min="8454" max="8454" width="20.83203125" customWidth="1"/>
    <col min="8455" max="8455" width="35.6640625" customWidth="1"/>
    <col min="8456" max="8456" width="26.5" customWidth="1"/>
    <col min="8457" max="8457" width="32.33203125" customWidth="1"/>
    <col min="8705" max="8705" width="27" customWidth="1"/>
    <col min="8706" max="8706" width="7.33203125" customWidth="1"/>
    <col min="8707" max="8707" width="34.5" customWidth="1"/>
    <col min="8708" max="8708" width="28" customWidth="1"/>
    <col min="8709" max="8709" width="37.33203125" customWidth="1"/>
    <col min="8710" max="8710" width="20.83203125" customWidth="1"/>
    <col min="8711" max="8711" width="35.6640625" customWidth="1"/>
    <col min="8712" max="8712" width="26.5" customWidth="1"/>
    <col min="8713" max="8713" width="32.33203125" customWidth="1"/>
    <col min="8961" max="8961" width="27" customWidth="1"/>
    <col min="8962" max="8962" width="7.33203125" customWidth="1"/>
    <col min="8963" max="8963" width="34.5" customWidth="1"/>
    <col min="8964" max="8964" width="28" customWidth="1"/>
    <col min="8965" max="8965" width="37.33203125" customWidth="1"/>
    <col min="8966" max="8966" width="20.83203125" customWidth="1"/>
    <col min="8967" max="8967" width="35.6640625" customWidth="1"/>
    <col min="8968" max="8968" width="26.5" customWidth="1"/>
    <col min="8969" max="8969" width="32.33203125" customWidth="1"/>
    <col min="9217" max="9217" width="27" customWidth="1"/>
    <col min="9218" max="9218" width="7.33203125" customWidth="1"/>
    <col min="9219" max="9219" width="34.5" customWidth="1"/>
    <col min="9220" max="9220" width="28" customWidth="1"/>
    <col min="9221" max="9221" width="37.33203125" customWidth="1"/>
    <col min="9222" max="9222" width="20.83203125" customWidth="1"/>
    <col min="9223" max="9223" width="35.6640625" customWidth="1"/>
    <col min="9224" max="9224" width="26.5" customWidth="1"/>
    <col min="9225" max="9225" width="32.33203125" customWidth="1"/>
    <col min="9473" max="9473" width="27" customWidth="1"/>
    <col min="9474" max="9474" width="7.33203125" customWidth="1"/>
    <col min="9475" max="9475" width="34.5" customWidth="1"/>
    <col min="9476" max="9476" width="28" customWidth="1"/>
    <col min="9477" max="9477" width="37.33203125" customWidth="1"/>
    <col min="9478" max="9478" width="20.83203125" customWidth="1"/>
    <col min="9479" max="9479" width="35.6640625" customWidth="1"/>
    <col min="9480" max="9480" width="26.5" customWidth="1"/>
    <col min="9481" max="9481" width="32.33203125" customWidth="1"/>
    <col min="9729" max="9729" width="27" customWidth="1"/>
    <col min="9730" max="9730" width="7.33203125" customWidth="1"/>
    <col min="9731" max="9731" width="34.5" customWidth="1"/>
    <col min="9732" max="9732" width="28" customWidth="1"/>
    <col min="9733" max="9733" width="37.33203125" customWidth="1"/>
    <col min="9734" max="9734" width="20.83203125" customWidth="1"/>
    <col min="9735" max="9735" width="35.6640625" customWidth="1"/>
    <col min="9736" max="9736" width="26.5" customWidth="1"/>
    <col min="9737" max="9737" width="32.33203125" customWidth="1"/>
    <col min="9985" max="9985" width="27" customWidth="1"/>
    <col min="9986" max="9986" width="7.33203125" customWidth="1"/>
    <col min="9987" max="9987" width="34.5" customWidth="1"/>
    <col min="9988" max="9988" width="28" customWidth="1"/>
    <col min="9989" max="9989" width="37.33203125" customWidth="1"/>
    <col min="9990" max="9990" width="20.83203125" customWidth="1"/>
    <col min="9991" max="9991" width="35.6640625" customWidth="1"/>
    <col min="9992" max="9992" width="26.5" customWidth="1"/>
    <col min="9993" max="9993" width="32.33203125" customWidth="1"/>
    <col min="10241" max="10241" width="27" customWidth="1"/>
    <col min="10242" max="10242" width="7.33203125" customWidth="1"/>
    <col min="10243" max="10243" width="34.5" customWidth="1"/>
    <col min="10244" max="10244" width="28" customWidth="1"/>
    <col min="10245" max="10245" width="37.33203125" customWidth="1"/>
    <col min="10246" max="10246" width="20.83203125" customWidth="1"/>
    <col min="10247" max="10247" width="35.6640625" customWidth="1"/>
    <col min="10248" max="10248" width="26.5" customWidth="1"/>
    <col min="10249" max="10249" width="32.33203125" customWidth="1"/>
    <col min="10497" max="10497" width="27" customWidth="1"/>
    <col min="10498" max="10498" width="7.33203125" customWidth="1"/>
    <col min="10499" max="10499" width="34.5" customWidth="1"/>
    <col min="10500" max="10500" width="28" customWidth="1"/>
    <col min="10501" max="10501" width="37.33203125" customWidth="1"/>
    <col min="10502" max="10502" width="20.83203125" customWidth="1"/>
    <col min="10503" max="10503" width="35.6640625" customWidth="1"/>
    <col min="10504" max="10504" width="26.5" customWidth="1"/>
    <col min="10505" max="10505" width="32.33203125" customWidth="1"/>
    <col min="10753" max="10753" width="27" customWidth="1"/>
    <col min="10754" max="10754" width="7.33203125" customWidth="1"/>
    <col min="10755" max="10755" width="34.5" customWidth="1"/>
    <col min="10756" max="10756" width="28" customWidth="1"/>
    <col min="10757" max="10757" width="37.33203125" customWidth="1"/>
    <col min="10758" max="10758" width="20.83203125" customWidth="1"/>
    <col min="10759" max="10759" width="35.6640625" customWidth="1"/>
    <col min="10760" max="10760" width="26.5" customWidth="1"/>
    <col min="10761" max="10761" width="32.33203125" customWidth="1"/>
    <col min="11009" max="11009" width="27" customWidth="1"/>
    <col min="11010" max="11010" width="7.33203125" customWidth="1"/>
    <col min="11011" max="11011" width="34.5" customWidth="1"/>
    <col min="11012" max="11012" width="28" customWidth="1"/>
    <col min="11013" max="11013" width="37.33203125" customWidth="1"/>
    <col min="11014" max="11014" width="20.83203125" customWidth="1"/>
    <col min="11015" max="11015" width="35.6640625" customWidth="1"/>
    <col min="11016" max="11016" width="26.5" customWidth="1"/>
    <col min="11017" max="11017" width="32.33203125" customWidth="1"/>
    <col min="11265" max="11265" width="27" customWidth="1"/>
    <col min="11266" max="11266" width="7.33203125" customWidth="1"/>
    <col min="11267" max="11267" width="34.5" customWidth="1"/>
    <col min="11268" max="11268" width="28" customWidth="1"/>
    <col min="11269" max="11269" width="37.33203125" customWidth="1"/>
    <col min="11270" max="11270" width="20.83203125" customWidth="1"/>
    <col min="11271" max="11271" width="35.6640625" customWidth="1"/>
    <col min="11272" max="11272" width="26.5" customWidth="1"/>
    <col min="11273" max="11273" width="32.33203125" customWidth="1"/>
    <col min="11521" max="11521" width="27" customWidth="1"/>
    <col min="11522" max="11522" width="7.33203125" customWidth="1"/>
    <col min="11523" max="11523" width="34.5" customWidth="1"/>
    <col min="11524" max="11524" width="28" customWidth="1"/>
    <col min="11525" max="11525" width="37.33203125" customWidth="1"/>
    <col min="11526" max="11526" width="20.83203125" customWidth="1"/>
    <col min="11527" max="11527" width="35.6640625" customWidth="1"/>
    <col min="11528" max="11528" width="26.5" customWidth="1"/>
    <col min="11529" max="11529" width="32.33203125" customWidth="1"/>
    <col min="11777" max="11777" width="27" customWidth="1"/>
    <col min="11778" max="11778" width="7.33203125" customWidth="1"/>
    <col min="11779" max="11779" width="34.5" customWidth="1"/>
    <col min="11780" max="11780" width="28" customWidth="1"/>
    <col min="11781" max="11781" width="37.33203125" customWidth="1"/>
    <col min="11782" max="11782" width="20.83203125" customWidth="1"/>
    <col min="11783" max="11783" width="35.6640625" customWidth="1"/>
    <col min="11784" max="11784" width="26.5" customWidth="1"/>
    <col min="11785" max="11785" width="32.33203125" customWidth="1"/>
    <col min="12033" max="12033" width="27" customWidth="1"/>
    <col min="12034" max="12034" width="7.33203125" customWidth="1"/>
    <col min="12035" max="12035" width="34.5" customWidth="1"/>
    <col min="12036" max="12036" width="28" customWidth="1"/>
    <col min="12037" max="12037" width="37.33203125" customWidth="1"/>
    <col min="12038" max="12038" width="20.83203125" customWidth="1"/>
    <col min="12039" max="12039" width="35.6640625" customWidth="1"/>
    <col min="12040" max="12040" width="26.5" customWidth="1"/>
    <col min="12041" max="12041" width="32.33203125" customWidth="1"/>
    <col min="12289" max="12289" width="27" customWidth="1"/>
    <col min="12290" max="12290" width="7.33203125" customWidth="1"/>
    <col min="12291" max="12291" width="34.5" customWidth="1"/>
    <col min="12292" max="12292" width="28" customWidth="1"/>
    <col min="12293" max="12293" width="37.33203125" customWidth="1"/>
    <col min="12294" max="12294" width="20.83203125" customWidth="1"/>
    <col min="12295" max="12295" width="35.6640625" customWidth="1"/>
    <col min="12296" max="12296" width="26.5" customWidth="1"/>
    <col min="12297" max="12297" width="32.33203125" customWidth="1"/>
    <col min="12545" max="12545" width="27" customWidth="1"/>
    <col min="12546" max="12546" width="7.33203125" customWidth="1"/>
    <col min="12547" max="12547" width="34.5" customWidth="1"/>
    <col min="12548" max="12548" width="28" customWidth="1"/>
    <col min="12549" max="12549" width="37.33203125" customWidth="1"/>
    <col min="12550" max="12550" width="20.83203125" customWidth="1"/>
    <col min="12551" max="12551" width="35.6640625" customWidth="1"/>
    <col min="12552" max="12552" width="26.5" customWidth="1"/>
    <col min="12553" max="12553" width="32.33203125" customWidth="1"/>
    <col min="12801" max="12801" width="27" customWidth="1"/>
    <col min="12802" max="12802" width="7.33203125" customWidth="1"/>
    <col min="12803" max="12803" width="34.5" customWidth="1"/>
    <col min="12804" max="12804" width="28" customWidth="1"/>
    <col min="12805" max="12805" width="37.33203125" customWidth="1"/>
    <col min="12806" max="12806" width="20.83203125" customWidth="1"/>
    <col min="12807" max="12807" width="35.6640625" customWidth="1"/>
    <col min="12808" max="12808" width="26.5" customWidth="1"/>
    <col min="12809" max="12809" width="32.33203125" customWidth="1"/>
    <col min="13057" max="13057" width="27" customWidth="1"/>
    <col min="13058" max="13058" width="7.33203125" customWidth="1"/>
    <col min="13059" max="13059" width="34.5" customWidth="1"/>
    <col min="13060" max="13060" width="28" customWidth="1"/>
    <col min="13061" max="13061" width="37.33203125" customWidth="1"/>
    <col min="13062" max="13062" width="20.83203125" customWidth="1"/>
    <col min="13063" max="13063" width="35.6640625" customWidth="1"/>
    <col min="13064" max="13064" width="26.5" customWidth="1"/>
    <col min="13065" max="13065" width="32.33203125" customWidth="1"/>
    <col min="13313" max="13313" width="27" customWidth="1"/>
    <col min="13314" max="13314" width="7.33203125" customWidth="1"/>
    <col min="13315" max="13315" width="34.5" customWidth="1"/>
    <col min="13316" max="13316" width="28" customWidth="1"/>
    <col min="13317" max="13317" width="37.33203125" customWidth="1"/>
    <col min="13318" max="13318" width="20.83203125" customWidth="1"/>
    <col min="13319" max="13319" width="35.6640625" customWidth="1"/>
    <col min="13320" max="13320" width="26.5" customWidth="1"/>
    <col min="13321" max="13321" width="32.33203125" customWidth="1"/>
    <col min="13569" max="13569" width="27" customWidth="1"/>
    <col min="13570" max="13570" width="7.33203125" customWidth="1"/>
    <col min="13571" max="13571" width="34.5" customWidth="1"/>
    <col min="13572" max="13572" width="28" customWidth="1"/>
    <col min="13573" max="13573" width="37.33203125" customWidth="1"/>
    <col min="13574" max="13574" width="20.83203125" customWidth="1"/>
    <col min="13575" max="13575" width="35.6640625" customWidth="1"/>
    <col min="13576" max="13576" width="26.5" customWidth="1"/>
    <col min="13577" max="13577" width="32.33203125" customWidth="1"/>
    <col min="13825" max="13825" width="27" customWidth="1"/>
    <col min="13826" max="13826" width="7.33203125" customWidth="1"/>
    <col min="13827" max="13827" width="34.5" customWidth="1"/>
    <col min="13828" max="13828" width="28" customWidth="1"/>
    <col min="13829" max="13829" width="37.33203125" customWidth="1"/>
    <col min="13830" max="13830" width="20.83203125" customWidth="1"/>
    <col min="13831" max="13831" width="35.6640625" customWidth="1"/>
    <col min="13832" max="13832" width="26.5" customWidth="1"/>
    <col min="13833" max="13833" width="32.33203125" customWidth="1"/>
    <col min="14081" max="14081" width="27" customWidth="1"/>
    <col min="14082" max="14082" width="7.33203125" customWidth="1"/>
    <col min="14083" max="14083" width="34.5" customWidth="1"/>
    <col min="14084" max="14084" width="28" customWidth="1"/>
    <col min="14085" max="14085" width="37.33203125" customWidth="1"/>
    <col min="14086" max="14086" width="20.83203125" customWidth="1"/>
    <col min="14087" max="14087" width="35.6640625" customWidth="1"/>
    <col min="14088" max="14088" width="26.5" customWidth="1"/>
    <col min="14089" max="14089" width="32.33203125" customWidth="1"/>
    <col min="14337" max="14337" width="27" customWidth="1"/>
    <col min="14338" max="14338" width="7.33203125" customWidth="1"/>
    <col min="14339" max="14339" width="34.5" customWidth="1"/>
    <col min="14340" max="14340" width="28" customWidth="1"/>
    <col min="14341" max="14341" width="37.33203125" customWidth="1"/>
    <col min="14342" max="14342" width="20.83203125" customWidth="1"/>
    <col min="14343" max="14343" width="35.6640625" customWidth="1"/>
    <col min="14344" max="14344" width="26.5" customWidth="1"/>
    <col min="14345" max="14345" width="32.33203125" customWidth="1"/>
    <col min="14593" max="14593" width="27" customWidth="1"/>
    <col min="14594" max="14594" width="7.33203125" customWidth="1"/>
    <col min="14595" max="14595" width="34.5" customWidth="1"/>
    <col min="14596" max="14596" width="28" customWidth="1"/>
    <col min="14597" max="14597" width="37.33203125" customWidth="1"/>
    <col min="14598" max="14598" width="20.83203125" customWidth="1"/>
    <col min="14599" max="14599" width="35.6640625" customWidth="1"/>
    <col min="14600" max="14600" width="26.5" customWidth="1"/>
    <col min="14601" max="14601" width="32.33203125" customWidth="1"/>
    <col min="14849" max="14849" width="27" customWidth="1"/>
    <col min="14850" max="14850" width="7.33203125" customWidth="1"/>
    <col min="14851" max="14851" width="34.5" customWidth="1"/>
    <col min="14852" max="14852" width="28" customWidth="1"/>
    <col min="14853" max="14853" width="37.33203125" customWidth="1"/>
    <col min="14854" max="14854" width="20.83203125" customWidth="1"/>
    <col min="14855" max="14855" width="35.6640625" customWidth="1"/>
    <col min="14856" max="14856" width="26.5" customWidth="1"/>
    <col min="14857" max="14857" width="32.33203125" customWidth="1"/>
    <col min="15105" max="15105" width="27" customWidth="1"/>
    <col min="15106" max="15106" width="7.33203125" customWidth="1"/>
    <col min="15107" max="15107" width="34.5" customWidth="1"/>
    <col min="15108" max="15108" width="28" customWidth="1"/>
    <col min="15109" max="15109" width="37.33203125" customWidth="1"/>
    <col min="15110" max="15110" width="20.83203125" customWidth="1"/>
    <col min="15111" max="15111" width="35.6640625" customWidth="1"/>
    <col min="15112" max="15112" width="26.5" customWidth="1"/>
    <col min="15113" max="15113" width="32.33203125" customWidth="1"/>
    <col min="15361" max="15361" width="27" customWidth="1"/>
    <col min="15362" max="15362" width="7.33203125" customWidth="1"/>
    <col min="15363" max="15363" width="34.5" customWidth="1"/>
    <col min="15364" max="15364" width="28" customWidth="1"/>
    <col min="15365" max="15365" width="37.33203125" customWidth="1"/>
    <col min="15366" max="15366" width="20.83203125" customWidth="1"/>
    <col min="15367" max="15367" width="35.6640625" customWidth="1"/>
    <col min="15368" max="15368" width="26.5" customWidth="1"/>
    <col min="15369" max="15369" width="32.33203125" customWidth="1"/>
    <col min="15617" max="15617" width="27" customWidth="1"/>
    <col min="15618" max="15618" width="7.33203125" customWidth="1"/>
    <col min="15619" max="15619" width="34.5" customWidth="1"/>
    <col min="15620" max="15620" width="28" customWidth="1"/>
    <col min="15621" max="15621" width="37.33203125" customWidth="1"/>
    <col min="15622" max="15622" width="20.83203125" customWidth="1"/>
    <col min="15623" max="15623" width="35.6640625" customWidth="1"/>
    <col min="15624" max="15624" width="26.5" customWidth="1"/>
    <col min="15625" max="15625" width="32.33203125" customWidth="1"/>
    <col min="15873" max="15873" width="27" customWidth="1"/>
    <col min="15874" max="15874" width="7.33203125" customWidth="1"/>
    <col min="15875" max="15875" width="34.5" customWidth="1"/>
    <col min="15876" max="15876" width="28" customWidth="1"/>
    <col min="15877" max="15877" width="37.33203125" customWidth="1"/>
    <col min="15878" max="15878" width="20.83203125" customWidth="1"/>
    <col min="15879" max="15879" width="35.6640625" customWidth="1"/>
    <col min="15880" max="15880" width="26.5" customWidth="1"/>
    <col min="15881" max="15881" width="32.33203125" customWidth="1"/>
    <col min="16129" max="16129" width="27" customWidth="1"/>
    <col min="16130" max="16130" width="7.33203125" customWidth="1"/>
    <col min="16131" max="16131" width="34.5" customWidth="1"/>
    <col min="16132" max="16132" width="28" customWidth="1"/>
    <col min="16133" max="16133" width="37.33203125" customWidth="1"/>
    <col min="16134" max="16134" width="20.83203125" customWidth="1"/>
    <col min="16135" max="16135" width="35.6640625" customWidth="1"/>
    <col min="16136" max="16136" width="26.5" customWidth="1"/>
    <col min="16137" max="16137" width="32.33203125" customWidth="1"/>
  </cols>
  <sheetData>
    <row r="1" spans="1:9">
      <c r="A1" s="405"/>
      <c r="B1" s="406"/>
      <c r="C1" s="406"/>
      <c r="D1" s="406"/>
      <c r="E1" s="406"/>
      <c r="F1" s="406"/>
      <c r="G1" s="406"/>
      <c r="H1" s="406"/>
      <c r="I1" s="407"/>
    </row>
    <row r="2" spans="1:9" s="46" customFormat="1" ht="24">
      <c r="A2" s="408" t="s">
        <v>270</v>
      </c>
      <c r="B2" s="409"/>
      <c r="C2" s="409"/>
      <c r="D2" s="409"/>
      <c r="E2" s="409"/>
      <c r="F2" s="409"/>
      <c r="G2" s="409"/>
      <c r="H2" s="409"/>
      <c r="I2" s="410"/>
    </row>
    <row r="3" spans="1:9" ht="20" thickBot="1">
      <c r="A3" s="411" t="s">
        <v>271</v>
      </c>
      <c r="B3" s="412"/>
      <c r="C3" s="412"/>
      <c r="D3" s="412"/>
      <c r="E3" s="412"/>
      <c r="F3" s="412"/>
      <c r="G3" s="412"/>
      <c r="H3" s="412"/>
      <c r="I3" s="413"/>
    </row>
    <row r="4" spans="1:9">
      <c r="A4" s="414"/>
      <c r="B4" s="198" t="s">
        <v>32</v>
      </c>
      <c r="C4" s="196"/>
      <c r="D4" s="196"/>
      <c r="E4" s="196"/>
      <c r="F4" s="196"/>
      <c r="G4" s="196"/>
      <c r="H4" s="416"/>
      <c r="I4" s="36" t="s">
        <v>272</v>
      </c>
    </row>
    <row r="5" spans="1:9">
      <c r="A5" s="415"/>
      <c r="B5" s="202"/>
      <c r="C5" s="203"/>
      <c r="D5" s="203"/>
      <c r="E5" s="203"/>
      <c r="F5" s="203"/>
      <c r="G5" s="203"/>
      <c r="H5" s="417"/>
      <c r="I5" s="38" t="s">
        <v>273</v>
      </c>
    </row>
    <row r="6" spans="1:9">
      <c r="A6" s="415"/>
      <c r="B6" s="198" t="s">
        <v>33</v>
      </c>
      <c r="C6" s="196"/>
      <c r="D6" s="196"/>
      <c r="E6" s="196"/>
      <c r="F6" s="196"/>
      <c r="G6" s="196"/>
      <c r="H6" s="416"/>
      <c r="I6" s="40" t="s">
        <v>274</v>
      </c>
    </row>
    <row r="7" spans="1:9">
      <c r="A7" s="415"/>
      <c r="B7" s="202"/>
      <c r="C7" s="203"/>
      <c r="D7" s="203"/>
      <c r="E7" s="203"/>
      <c r="F7" s="203"/>
      <c r="G7" s="203"/>
      <c r="H7" s="417"/>
      <c r="I7" s="47"/>
    </row>
    <row r="8" spans="1:9" ht="30" thickBot="1">
      <c r="A8" s="418" t="s">
        <v>271</v>
      </c>
      <c r="B8" s="419"/>
      <c r="C8" s="419"/>
      <c r="D8" s="419"/>
      <c r="E8" s="419"/>
      <c r="F8" s="419"/>
      <c r="G8" s="419"/>
      <c r="H8" s="419"/>
      <c r="I8" s="420"/>
    </row>
    <row r="9" spans="1:9" s="51" customFormat="1" ht="35" thickBot="1">
      <c r="A9" s="48" t="s">
        <v>0</v>
      </c>
      <c r="B9" s="421" t="s">
        <v>242</v>
      </c>
      <c r="C9" s="421"/>
      <c r="D9" s="49" t="s">
        <v>1</v>
      </c>
      <c r="E9" s="49" t="s">
        <v>275</v>
      </c>
      <c r="F9" s="50" t="s">
        <v>15</v>
      </c>
      <c r="G9" s="49" t="s">
        <v>432</v>
      </c>
      <c r="H9" s="49" t="s">
        <v>2</v>
      </c>
      <c r="I9" s="49" t="s">
        <v>276</v>
      </c>
    </row>
    <row r="10" spans="1:9" s="51" customFormat="1" ht="134" thickBot="1">
      <c r="A10" s="402" t="s">
        <v>277</v>
      </c>
      <c r="B10" s="52" t="s">
        <v>3</v>
      </c>
      <c r="C10" s="52" t="s">
        <v>278</v>
      </c>
      <c r="D10" s="53" t="s">
        <v>279</v>
      </c>
      <c r="E10" s="52" t="s">
        <v>341</v>
      </c>
      <c r="F10" s="52" t="s">
        <v>42</v>
      </c>
      <c r="G10" s="52" t="s">
        <v>280</v>
      </c>
      <c r="H10" s="54">
        <v>44561</v>
      </c>
      <c r="I10" s="55"/>
    </row>
    <row r="11" spans="1:9" s="51" customFormat="1" ht="100.5" customHeight="1" thickBot="1">
      <c r="A11" s="422"/>
      <c r="B11" s="52" t="s">
        <v>4</v>
      </c>
      <c r="C11" s="52" t="s">
        <v>437</v>
      </c>
      <c r="D11" s="53" t="s">
        <v>439</v>
      </c>
      <c r="E11" s="52" t="s">
        <v>438</v>
      </c>
      <c r="F11" s="52" t="s">
        <v>281</v>
      </c>
      <c r="G11" s="52" t="s">
        <v>282</v>
      </c>
      <c r="H11" s="54">
        <v>44561</v>
      </c>
      <c r="I11" s="55"/>
    </row>
    <row r="12" spans="1:9" s="51" customFormat="1" ht="84" customHeight="1" thickBot="1">
      <c r="A12" s="422"/>
      <c r="B12" s="53" t="s">
        <v>244</v>
      </c>
      <c r="C12" s="53" t="s">
        <v>283</v>
      </c>
      <c r="D12" s="53" t="s">
        <v>284</v>
      </c>
      <c r="E12" s="53" t="s">
        <v>342</v>
      </c>
      <c r="F12" s="53" t="s">
        <v>347</v>
      </c>
      <c r="G12" s="53" t="s">
        <v>433</v>
      </c>
      <c r="H12" s="54">
        <v>44561</v>
      </c>
      <c r="I12" s="55"/>
    </row>
    <row r="13" spans="1:9" s="51" customFormat="1" ht="158.25" customHeight="1" thickBot="1">
      <c r="A13" s="422"/>
      <c r="B13" s="53" t="s">
        <v>246</v>
      </c>
      <c r="C13" s="53" t="s">
        <v>386</v>
      </c>
      <c r="D13" s="53" t="s">
        <v>382</v>
      </c>
      <c r="E13" s="53" t="s">
        <v>383</v>
      </c>
      <c r="F13" s="53" t="s">
        <v>384</v>
      </c>
      <c r="G13" s="53" t="s">
        <v>385</v>
      </c>
      <c r="H13" s="54" t="s">
        <v>387</v>
      </c>
      <c r="I13" s="56"/>
    </row>
    <row r="14" spans="1:9" s="51" customFormat="1" ht="91.5" customHeight="1" thickBot="1">
      <c r="A14" s="422"/>
      <c r="B14" s="53" t="s">
        <v>285</v>
      </c>
      <c r="C14" s="53" t="s">
        <v>286</v>
      </c>
      <c r="D14" s="53" t="s">
        <v>287</v>
      </c>
      <c r="E14" s="53" t="s">
        <v>343</v>
      </c>
      <c r="F14" s="53" t="s">
        <v>87</v>
      </c>
      <c r="G14" s="53" t="s">
        <v>221</v>
      </c>
      <c r="H14" s="54" t="s">
        <v>387</v>
      </c>
      <c r="I14" s="56"/>
    </row>
    <row r="15" spans="1:9" s="51" customFormat="1" ht="91.5" customHeight="1" thickBot="1">
      <c r="A15" s="402" t="s">
        <v>288</v>
      </c>
      <c r="B15" s="55" t="s">
        <v>5</v>
      </c>
      <c r="C15" s="53" t="s">
        <v>289</v>
      </c>
      <c r="D15" s="53" t="s">
        <v>290</v>
      </c>
      <c r="E15" s="53" t="s">
        <v>291</v>
      </c>
      <c r="F15" s="53" t="s">
        <v>292</v>
      </c>
      <c r="G15" s="53" t="s">
        <v>385</v>
      </c>
      <c r="H15" s="57">
        <v>44530</v>
      </c>
      <c r="I15" s="52"/>
    </row>
    <row r="16" spans="1:9" s="51" customFormat="1" ht="120.75" customHeight="1" thickBot="1">
      <c r="A16" s="422"/>
      <c r="B16" s="55" t="s">
        <v>6</v>
      </c>
      <c r="C16" s="53" t="s">
        <v>440</v>
      </c>
      <c r="D16" s="53" t="s">
        <v>441</v>
      </c>
      <c r="E16" s="53" t="s">
        <v>442</v>
      </c>
      <c r="F16" s="53" t="s">
        <v>281</v>
      </c>
      <c r="G16" s="53" t="s">
        <v>506</v>
      </c>
      <c r="H16" s="57">
        <v>44561</v>
      </c>
      <c r="I16" s="52"/>
    </row>
    <row r="17" spans="1:9" s="51" customFormat="1" ht="132.75" customHeight="1" thickBot="1">
      <c r="A17" s="422"/>
      <c r="B17" s="55">
        <v>2.2999999999999998</v>
      </c>
      <c r="C17" s="53" t="s">
        <v>443</v>
      </c>
      <c r="D17" s="53" t="s">
        <v>444</v>
      </c>
      <c r="E17" s="53" t="s">
        <v>445</v>
      </c>
      <c r="F17" s="53" t="s">
        <v>281</v>
      </c>
      <c r="G17" s="53" t="s">
        <v>506</v>
      </c>
      <c r="H17" s="57">
        <v>44561</v>
      </c>
      <c r="I17" s="52"/>
    </row>
    <row r="18" spans="1:9" s="51" customFormat="1" ht="210" thickBot="1">
      <c r="A18" s="402" t="s">
        <v>294</v>
      </c>
      <c r="B18" s="53" t="s">
        <v>8</v>
      </c>
      <c r="C18" s="53" t="s">
        <v>887</v>
      </c>
      <c r="D18" s="53" t="s">
        <v>295</v>
      </c>
      <c r="E18" s="53" t="s">
        <v>942</v>
      </c>
      <c r="F18" s="53" t="s">
        <v>296</v>
      </c>
      <c r="G18" s="53" t="s">
        <v>297</v>
      </c>
      <c r="H18" s="57">
        <v>44530</v>
      </c>
      <c r="I18" s="53"/>
    </row>
    <row r="19" spans="1:9" s="51" customFormat="1" ht="138.75" customHeight="1" thickBot="1">
      <c r="A19" s="422"/>
      <c r="B19" s="53" t="s">
        <v>17</v>
      </c>
      <c r="C19" s="53" t="s">
        <v>388</v>
      </c>
      <c r="D19" s="53" t="s">
        <v>390</v>
      </c>
      <c r="E19" s="53" t="s">
        <v>389</v>
      </c>
      <c r="F19" s="53" t="s">
        <v>293</v>
      </c>
      <c r="G19" s="53" t="s">
        <v>298</v>
      </c>
      <c r="H19" s="53" t="s">
        <v>391</v>
      </c>
      <c r="I19" s="53"/>
    </row>
    <row r="20" spans="1:9" s="51" customFormat="1" ht="229" thickBot="1">
      <c r="A20" s="422"/>
      <c r="B20" s="53" t="s">
        <v>457</v>
      </c>
      <c r="C20" s="53" t="s">
        <v>943</v>
      </c>
      <c r="D20" s="53" t="s">
        <v>944</v>
      </c>
      <c r="E20" s="52" t="s">
        <v>945</v>
      </c>
      <c r="F20" s="53" t="s">
        <v>293</v>
      </c>
      <c r="G20" s="53" t="s">
        <v>298</v>
      </c>
      <c r="H20" s="57">
        <v>44560</v>
      </c>
      <c r="I20" s="53"/>
    </row>
    <row r="21" spans="1:9" s="51" customFormat="1" ht="77" thickBot="1">
      <c r="A21" s="422"/>
      <c r="B21" s="53" t="s">
        <v>299</v>
      </c>
      <c r="C21" s="53" t="s">
        <v>392</v>
      </c>
      <c r="D21" s="53" t="s">
        <v>300</v>
      </c>
      <c r="E21" s="53" t="s">
        <v>301</v>
      </c>
      <c r="F21" s="53" t="s">
        <v>393</v>
      </c>
      <c r="G21" s="53" t="s">
        <v>393</v>
      </c>
      <c r="H21" s="57">
        <v>44530</v>
      </c>
      <c r="I21" s="53"/>
    </row>
    <row r="22" spans="1:9" s="51" customFormat="1" ht="72.75" customHeight="1" thickBot="1">
      <c r="A22" s="422"/>
      <c r="B22" s="53" t="s">
        <v>302</v>
      </c>
      <c r="C22" s="53" t="s">
        <v>394</v>
      </c>
      <c r="D22" s="53" t="s">
        <v>395</v>
      </c>
      <c r="E22" s="53" t="s">
        <v>396</v>
      </c>
      <c r="F22" s="53" t="s">
        <v>397</v>
      </c>
      <c r="G22" s="53" t="s">
        <v>431</v>
      </c>
      <c r="H22" s="57">
        <v>44560</v>
      </c>
      <c r="I22" s="53"/>
    </row>
    <row r="23" spans="1:9" s="51" customFormat="1" ht="115" thickBot="1">
      <c r="A23" s="404" t="s">
        <v>303</v>
      </c>
      <c r="B23" s="52" t="s">
        <v>9</v>
      </c>
      <c r="C23" s="52" t="s">
        <v>398</v>
      </c>
      <c r="D23" s="52" t="s">
        <v>399</v>
      </c>
      <c r="E23" s="52" t="s">
        <v>304</v>
      </c>
      <c r="F23" s="52" t="s">
        <v>400</v>
      </c>
      <c r="G23" s="52" t="s">
        <v>401</v>
      </c>
      <c r="H23" s="58">
        <v>44560</v>
      </c>
      <c r="I23" s="55"/>
    </row>
    <row r="24" spans="1:9" s="51" customFormat="1" ht="95.25" customHeight="1" thickBot="1">
      <c r="A24" s="404"/>
      <c r="B24" s="52" t="s">
        <v>10</v>
      </c>
      <c r="C24" s="52" t="s">
        <v>305</v>
      </c>
      <c r="D24" s="52" t="s">
        <v>306</v>
      </c>
      <c r="E24" s="53" t="s">
        <v>307</v>
      </c>
      <c r="F24" s="52" t="s">
        <v>293</v>
      </c>
      <c r="G24" s="55" t="s">
        <v>308</v>
      </c>
      <c r="H24" s="57">
        <v>44560</v>
      </c>
      <c r="I24" s="52"/>
    </row>
    <row r="25" spans="1:9" s="51" customFormat="1" ht="134" thickBot="1">
      <c r="A25" s="402" t="s">
        <v>309</v>
      </c>
      <c r="B25" s="52" t="s">
        <v>43</v>
      </c>
      <c r="C25" s="53" t="s">
        <v>310</v>
      </c>
      <c r="D25" s="53" t="s">
        <v>402</v>
      </c>
      <c r="E25" s="53" t="s">
        <v>311</v>
      </c>
      <c r="F25" s="52" t="s">
        <v>296</v>
      </c>
      <c r="G25" s="53" t="s">
        <v>393</v>
      </c>
      <c r="H25" s="52" t="s">
        <v>403</v>
      </c>
      <c r="I25" s="52"/>
    </row>
    <row r="26" spans="1:9" s="51" customFormat="1" ht="77" thickBot="1">
      <c r="A26" s="403"/>
      <c r="B26" s="52" t="s">
        <v>45</v>
      </c>
      <c r="C26" s="53" t="s">
        <v>404</v>
      </c>
      <c r="D26" s="53" t="s">
        <v>405</v>
      </c>
      <c r="E26" s="53" t="s">
        <v>409</v>
      </c>
      <c r="F26" s="53" t="s">
        <v>296</v>
      </c>
      <c r="G26" s="53" t="s">
        <v>250</v>
      </c>
      <c r="H26" s="53" t="s">
        <v>391</v>
      </c>
      <c r="I26" s="81"/>
    </row>
    <row r="27" spans="1:9" s="51" customFormat="1"/>
    <row r="28" spans="1:9" s="51" customFormat="1"/>
  </sheetData>
  <mergeCells count="13">
    <mergeCell ref="A25:A26"/>
    <mergeCell ref="A23:A24"/>
    <mergeCell ref="A1:I1"/>
    <mergeCell ref="A2:I2"/>
    <mergeCell ref="A3:I3"/>
    <mergeCell ref="A4:A7"/>
    <mergeCell ref="B4:H5"/>
    <mergeCell ref="B6:H7"/>
    <mergeCell ref="A8:I8"/>
    <mergeCell ref="B9:C9"/>
    <mergeCell ref="A10:A14"/>
    <mergeCell ref="A15:A17"/>
    <mergeCell ref="A18:A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1"/>
  <sheetViews>
    <sheetView zoomScale="77" zoomScaleNormal="77" workbookViewId="0">
      <selection activeCell="A6" sqref="A6:A8"/>
    </sheetView>
  </sheetViews>
  <sheetFormatPr baseColWidth="10" defaultColWidth="10.1640625" defaultRowHeight="15"/>
  <cols>
    <col min="1" max="1" width="26" style="59" customWidth="1"/>
    <col min="2" max="2" width="10.1640625" style="59" customWidth="1"/>
    <col min="3" max="3" width="36.6640625" style="59" customWidth="1"/>
    <col min="4" max="4" width="33.5" style="59" customWidth="1"/>
    <col min="5" max="5" width="26" style="59" customWidth="1"/>
    <col min="6" max="6" width="17.6640625" style="59" customWidth="1"/>
    <col min="7" max="7" width="23" style="59" customWidth="1"/>
    <col min="8" max="8" width="33.5" style="59" customWidth="1"/>
    <col min="9" max="9" width="22" style="59" customWidth="1"/>
    <col min="10" max="253" width="11.5" style="59" customWidth="1"/>
    <col min="254" max="254" width="18.33203125" style="59" customWidth="1"/>
    <col min="255" max="256" width="10.1640625" style="59"/>
    <col min="257" max="257" width="26" style="59" customWidth="1"/>
    <col min="258" max="258" width="10.1640625" style="59" customWidth="1"/>
    <col min="259" max="259" width="35.1640625" style="59" customWidth="1"/>
    <col min="260" max="260" width="31.5" style="59" customWidth="1"/>
    <col min="261" max="261" width="26" style="59" customWidth="1"/>
    <col min="262" max="262" width="15.83203125" style="59" customWidth="1"/>
    <col min="263" max="263" width="23" style="59" customWidth="1"/>
    <col min="264" max="264" width="33.5" style="59" customWidth="1"/>
    <col min="265" max="265" width="22" style="59" customWidth="1"/>
    <col min="266" max="509" width="11.5" style="59" customWidth="1"/>
    <col min="510" max="510" width="18.33203125" style="59" customWidth="1"/>
    <col min="511" max="512" width="10.1640625" style="59"/>
    <col min="513" max="513" width="26" style="59" customWidth="1"/>
    <col min="514" max="514" width="10.1640625" style="59" customWidth="1"/>
    <col min="515" max="515" width="35.1640625" style="59" customWidth="1"/>
    <col min="516" max="516" width="31.5" style="59" customWidth="1"/>
    <col min="517" max="517" width="26" style="59" customWidth="1"/>
    <col min="518" max="518" width="15.83203125" style="59" customWidth="1"/>
    <col min="519" max="519" width="23" style="59" customWidth="1"/>
    <col min="520" max="520" width="33.5" style="59" customWidth="1"/>
    <col min="521" max="521" width="22" style="59" customWidth="1"/>
    <col min="522" max="765" width="11.5" style="59" customWidth="1"/>
    <col min="766" max="766" width="18.33203125" style="59" customWidth="1"/>
    <col min="767" max="768" width="10.1640625" style="59"/>
    <col min="769" max="769" width="26" style="59" customWidth="1"/>
    <col min="770" max="770" width="10.1640625" style="59" customWidth="1"/>
    <col min="771" max="771" width="35.1640625" style="59" customWidth="1"/>
    <col min="772" max="772" width="31.5" style="59" customWidth="1"/>
    <col min="773" max="773" width="26" style="59" customWidth="1"/>
    <col min="774" max="774" width="15.83203125" style="59" customWidth="1"/>
    <col min="775" max="775" width="23" style="59" customWidth="1"/>
    <col min="776" max="776" width="33.5" style="59" customWidth="1"/>
    <col min="777" max="777" width="22" style="59" customWidth="1"/>
    <col min="778" max="1021" width="11.5" style="59" customWidth="1"/>
    <col min="1022" max="1022" width="18.33203125" style="59" customWidth="1"/>
    <col min="1023" max="1024" width="10.1640625" style="59"/>
    <col min="1025" max="1025" width="26" style="59" customWidth="1"/>
    <col min="1026" max="1026" width="10.1640625" style="59" customWidth="1"/>
    <col min="1027" max="1027" width="35.1640625" style="59" customWidth="1"/>
    <col min="1028" max="1028" width="31.5" style="59" customWidth="1"/>
    <col min="1029" max="1029" width="26" style="59" customWidth="1"/>
    <col min="1030" max="1030" width="15.83203125" style="59" customWidth="1"/>
    <col min="1031" max="1031" width="23" style="59" customWidth="1"/>
    <col min="1032" max="1032" width="33.5" style="59" customWidth="1"/>
    <col min="1033" max="1033" width="22" style="59" customWidth="1"/>
    <col min="1034" max="1277" width="11.5" style="59" customWidth="1"/>
    <col min="1278" max="1278" width="18.33203125" style="59" customWidth="1"/>
    <col min="1279" max="1280" width="10.1640625" style="59"/>
    <col min="1281" max="1281" width="26" style="59" customWidth="1"/>
    <col min="1282" max="1282" width="10.1640625" style="59" customWidth="1"/>
    <col min="1283" max="1283" width="35.1640625" style="59" customWidth="1"/>
    <col min="1284" max="1284" width="31.5" style="59" customWidth="1"/>
    <col min="1285" max="1285" width="26" style="59" customWidth="1"/>
    <col min="1286" max="1286" width="15.83203125" style="59" customWidth="1"/>
    <col min="1287" max="1287" width="23" style="59" customWidth="1"/>
    <col min="1288" max="1288" width="33.5" style="59" customWidth="1"/>
    <col min="1289" max="1289" width="22" style="59" customWidth="1"/>
    <col min="1290" max="1533" width="11.5" style="59" customWidth="1"/>
    <col min="1534" max="1534" width="18.33203125" style="59" customWidth="1"/>
    <col min="1535" max="1536" width="10.1640625" style="59"/>
    <col min="1537" max="1537" width="26" style="59" customWidth="1"/>
    <col min="1538" max="1538" width="10.1640625" style="59" customWidth="1"/>
    <col min="1539" max="1539" width="35.1640625" style="59" customWidth="1"/>
    <col min="1540" max="1540" width="31.5" style="59" customWidth="1"/>
    <col min="1541" max="1541" width="26" style="59" customWidth="1"/>
    <col min="1542" max="1542" width="15.83203125" style="59" customWidth="1"/>
    <col min="1543" max="1543" width="23" style="59" customWidth="1"/>
    <col min="1544" max="1544" width="33.5" style="59" customWidth="1"/>
    <col min="1545" max="1545" width="22" style="59" customWidth="1"/>
    <col min="1546" max="1789" width="11.5" style="59" customWidth="1"/>
    <col min="1790" max="1790" width="18.33203125" style="59" customWidth="1"/>
    <col min="1791" max="1792" width="10.1640625" style="59"/>
    <col min="1793" max="1793" width="26" style="59" customWidth="1"/>
    <col min="1794" max="1794" width="10.1640625" style="59" customWidth="1"/>
    <col min="1795" max="1795" width="35.1640625" style="59" customWidth="1"/>
    <col min="1796" max="1796" width="31.5" style="59" customWidth="1"/>
    <col min="1797" max="1797" width="26" style="59" customWidth="1"/>
    <col min="1798" max="1798" width="15.83203125" style="59" customWidth="1"/>
    <col min="1799" max="1799" width="23" style="59" customWidth="1"/>
    <col min="1800" max="1800" width="33.5" style="59" customWidth="1"/>
    <col min="1801" max="1801" width="22" style="59" customWidth="1"/>
    <col min="1802" max="2045" width="11.5" style="59" customWidth="1"/>
    <col min="2046" max="2046" width="18.33203125" style="59" customWidth="1"/>
    <col min="2047" max="2048" width="10.1640625" style="59"/>
    <col min="2049" max="2049" width="26" style="59" customWidth="1"/>
    <col min="2050" max="2050" width="10.1640625" style="59" customWidth="1"/>
    <col min="2051" max="2051" width="35.1640625" style="59" customWidth="1"/>
    <col min="2052" max="2052" width="31.5" style="59" customWidth="1"/>
    <col min="2053" max="2053" width="26" style="59" customWidth="1"/>
    <col min="2054" max="2054" width="15.83203125" style="59" customWidth="1"/>
    <col min="2055" max="2055" width="23" style="59" customWidth="1"/>
    <col min="2056" max="2056" width="33.5" style="59" customWidth="1"/>
    <col min="2057" max="2057" width="22" style="59" customWidth="1"/>
    <col min="2058" max="2301" width="11.5" style="59" customWidth="1"/>
    <col min="2302" max="2302" width="18.33203125" style="59" customWidth="1"/>
    <col min="2303" max="2304" width="10.1640625" style="59"/>
    <col min="2305" max="2305" width="26" style="59" customWidth="1"/>
    <col min="2306" max="2306" width="10.1640625" style="59" customWidth="1"/>
    <col min="2307" max="2307" width="35.1640625" style="59" customWidth="1"/>
    <col min="2308" max="2308" width="31.5" style="59" customWidth="1"/>
    <col min="2309" max="2309" width="26" style="59" customWidth="1"/>
    <col min="2310" max="2310" width="15.83203125" style="59" customWidth="1"/>
    <col min="2311" max="2311" width="23" style="59" customWidth="1"/>
    <col min="2312" max="2312" width="33.5" style="59" customWidth="1"/>
    <col min="2313" max="2313" width="22" style="59" customWidth="1"/>
    <col min="2314" max="2557" width="11.5" style="59" customWidth="1"/>
    <col min="2558" max="2558" width="18.33203125" style="59" customWidth="1"/>
    <col min="2559" max="2560" width="10.1640625" style="59"/>
    <col min="2561" max="2561" width="26" style="59" customWidth="1"/>
    <col min="2562" max="2562" width="10.1640625" style="59" customWidth="1"/>
    <col min="2563" max="2563" width="35.1640625" style="59" customWidth="1"/>
    <col min="2564" max="2564" width="31.5" style="59" customWidth="1"/>
    <col min="2565" max="2565" width="26" style="59" customWidth="1"/>
    <col min="2566" max="2566" width="15.83203125" style="59" customWidth="1"/>
    <col min="2567" max="2567" width="23" style="59" customWidth="1"/>
    <col min="2568" max="2568" width="33.5" style="59" customWidth="1"/>
    <col min="2569" max="2569" width="22" style="59" customWidth="1"/>
    <col min="2570" max="2813" width="11.5" style="59" customWidth="1"/>
    <col min="2814" max="2814" width="18.33203125" style="59" customWidth="1"/>
    <col min="2815" max="2816" width="10.1640625" style="59"/>
    <col min="2817" max="2817" width="26" style="59" customWidth="1"/>
    <col min="2818" max="2818" width="10.1640625" style="59" customWidth="1"/>
    <col min="2819" max="2819" width="35.1640625" style="59" customWidth="1"/>
    <col min="2820" max="2820" width="31.5" style="59" customWidth="1"/>
    <col min="2821" max="2821" width="26" style="59" customWidth="1"/>
    <col min="2822" max="2822" width="15.83203125" style="59" customWidth="1"/>
    <col min="2823" max="2823" width="23" style="59" customWidth="1"/>
    <col min="2824" max="2824" width="33.5" style="59" customWidth="1"/>
    <col min="2825" max="2825" width="22" style="59" customWidth="1"/>
    <col min="2826" max="3069" width="11.5" style="59" customWidth="1"/>
    <col min="3070" max="3070" width="18.33203125" style="59" customWidth="1"/>
    <col min="3071" max="3072" width="10.1640625" style="59"/>
    <col min="3073" max="3073" width="26" style="59" customWidth="1"/>
    <col min="3074" max="3074" width="10.1640625" style="59" customWidth="1"/>
    <col min="3075" max="3075" width="35.1640625" style="59" customWidth="1"/>
    <col min="3076" max="3076" width="31.5" style="59" customWidth="1"/>
    <col min="3077" max="3077" width="26" style="59" customWidth="1"/>
    <col min="3078" max="3078" width="15.83203125" style="59" customWidth="1"/>
    <col min="3079" max="3079" width="23" style="59" customWidth="1"/>
    <col min="3080" max="3080" width="33.5" style="59" customWidth="1"/>
    <col min="3081" max="3081" width="22" style="59" customWidth="1"/>
    <col min="3082" max="3325" width="11.5" style="59" customWidth="1"/>
    <col min="3326" max="3326" width="18.33203125" style="59" customWidth="1"/>
    <col min="3327" max="3328" width="10.1640625" style="59"/>
    <col min="3329" max="3329" width="26" style="59" customWidth="1"/>
    <col min="3330" max="3330" width="10.1640625" style="59" customWidth="1"/>
    <col min="3331" max="3331" width="35.1640625" style="59" customWidth="1"/>
    <col min="3332" max="3332" width="31.5" style="59" customWidth="1"/>
    <col min="3333" max="3333" width="26" style="59" customWidth="1"/>
    <col min="3334" max="3334" width="15.83203125" style="59" customWidth="1"/>
    <col min="3335" max="3335" width="23" style="59" customWidth="1"/>
    <col min="3336" max="3336" width="33.5" style="59" customWidth="1"/>
    <col min="3337" max="3337" width="22" style="59" customWidth="1"/>
    <col min="3338" max="3581" width="11.5" style="59" customWidth="1"/>
    <col min="3582" max="3582" width="18.33203125" style="59" customWidth="1"/>
    <col min="3583" max="3584" width="10.1640625" style="59"/>
    <col min="3585" max="3585" width="26" style="59" customWidth="1"/>
    <col min="3586" max="3586" width="10.1640625" style="59" customWidth="1"/>
    <col min="3587" max="3587" width="35.1640625" style="59" customWidth="1"/>
    <col min="3588" max="3588" width="31.5" style="59" customWidth="1"/>
    <col min="3589" max="3589" width="26" style="59" customWidth="1"/>
    <col min="3590" max="3590" width="15.83203125" style="59" customWidth="1"/>
    <col min="3591" max="3591" width="23" style="59" customWidth="1"/>
    <col min="3592" max="3592" width="33.5" style="59" customWidth="1"/>
    <col min="3593" max="3593" width="22" style="59" customWidth="1"/>
    <col min="3594" max="3837" width="11.5" style="59" customWidth="1"/>
    <col min="3838" max="3838" width="18.33203125" style="59" customWidth="1"/>
    <col min="3839" max="3840" width="10.1640625" style="59"/>
    <col min="3841" max="3841" width="26" style="59" customWidth="1"/>
    <col min="3842" max="3842" width="10.1640625" style="59" customWidth="1"/>
    <col min="3843" max="3843" width="35.1640625" style="59" customWidth="1"/>
    <col min="3844" max="3844" width="31.5" style="59" customWidth="1"/>
    <col min="3845" max="3845" width="26" style="59" customWidth="1"/>
    <col min="3846" max="3846" width="15.83203125" style="59" customWidth="1"/>
    <col min="3847" max="3847" width="23" style="59" customWidth="1"/>
    <col min="3848" max="3848" width="33.5" style="59" customWidth="1"/>
    <col min="3849" max="3849" width="22" style="59" customWidth="1"/>
    <col min="3850" max="4093" width="11.5" style="59" customWidth="1"/>
    <col min="4094" max="4094" width="18.33203125" style="59" customWidth="1"/>
    <col min="4095" max="4096" width="10.1640625" style="59"/>
    <col min="4097" max="4097" width="26" style="59" customWidth="1"/>
    <col min="4098" max="4098" width="10.1640625" style="59" customWidth="1"/>
    <col min="4099" max="4099" width="35.1640625" style="59" customWidth="1"/>
    <col min="4100" max="4100" width="31.5" style="59" customWidth="1"/>
    <col min="4101" max="4101" width="26" style="59" customWidth="1"/>
    <col min="4102" max="4102" width="15.83203125" style="59" customWidth="1"/>
    <col min="4103" max="4103" width="23" style="59" customWidth="1"/>
    <col min="4104" max="4104" width="33.5" style="59" customWidth="1"/>
    <col min="4105" max="4105" width="22" style="59" customWidth="1"/>
    <col min="4106" max="4349" width="11.5" style="59" customWidth="1"/>
    <col min="4350" max="4350" width="18.33203125" style="59" customWidth="1"/>
    <col min="4351" max="4352" width="10.1640625" style="59"/>
    <col min="4353" max="4353" width="26" style="59" customWidth="1"/>
    <col min="4354" max="4354" width="10.1640625" style="59" customWidth="1"/>
    <col min="4355" max="4355" width="35.1640625" style="59" customWidth="1"/>
    <col min="4356" max="4356" width="31.5" style="59" customWidth="1"/>
    <col min="4357" max="4357" width="26" style="59" customWidth="1"/>
    <col min="4358" max="4358" width="15.83203125" style="59" customWidth="1"/>
    <col min="4359" max="4359" width="23" style="59" customWidth="1"/>
    <col min="4360" max="4360" width="33.5" style="59" customWidth="1"/>
    <col min="4361" max="4361" width="22" style="59" customWidth="1"/>
    <col min="4362" max="4605" width="11.5" style="59" customWidth="1"/>
    <col min="4606" max="4606" width="18.33203125" style="59" customWidth="1"/>
    <col min="4607" max="4608" width="10.1640625" style="59"/>
    <col min="4609" max="4609" width="26" style="59" customWidth="1"/>
    <col min="4610" max="4610" width="10.1640625" style="59" customWidth="1"/>
    <col min="4611" max="4611" width="35.1640625" style="59" customWidth="1"/>
    <col min="4612" max="4612" width="31.5" style="59" customWidth="1"/>
    <col min="4613" max="4613" width="26" style="59" customWidth="1"/>
    <col min="4614" max="4614" width="15.83203125" style="59" customWidth="1"/>
    <col min="4615" max="4615" width="23" style="59" customWidth="1"/>
    <col min="4616" max="4616" width="33.5" style="59" customWidth="1"/>
    <col min="4617" max="4617" width="22" style="59" customWidth="1"/>
    <col min="4618" max="4861" width="11.5" style="59" customWidth="1"/>
    <col min="4862" max="4862" width="18.33203125" style="59" customWidth="1"/>
    <col min="4863" max="4864" width="10.1640625" style="59"/>
    <col min="4865" max="4865" width="26" style="59" customWidth="1"/>
    <col min="4866" max="4866" width="10.1640625" style="59" customWidth="1"/>
    <col min="4867" max="4867" width="35.1640625" style="59" customWidth="1"/>
    <col min="4868" max="4868" width="31.5" style="59" customWidth="1"/>
    <col min="4869" max="4869" width="26" style="59" customWidth="1"/>
    <col min="4870" max="4870" width="15.83203125" style="59" customWidth="1"/>
    <col min="4871" max="4871" width="23" style="59" customWidth="1"/>
    <col min="4872" max="4872" width="33.5" style="59" customWidth="1"/>
    <col min="4873" max="4873" width="22" style="59" customWidth="1"/>
    <col min="4874" max="5117" width="11.5" style="59" customWidth="1"/>
    <col min="5118" max="5118" width="18.33203125" style="59" customWidth="1"/>
    <col min="5119" max="5120" width="10.1640625" style="59"/>
    <col min="5121" max="5121" width="26" style="59" customWidth="1"/>
    <col min="5122" max="5122" width="10.1640625" style="59" customWidth="1"/>
    <col min="5123" max="5123" width="35.1640625" style="59" customWidth="1"/>
    <col min="5124" max="5124" width="31.5" style="59" customWidth="1"/>
    <col min="5125" max="5125" width="26" style="59" customWidth="1"/>
    <col min="5126" max="5126" width="15.83203125" style="59" customWidth="1"/>
    <col min="5127" max="5127" width="23" style="59" customWidth="1"/>
    <col min="5128" max="5128" width="33.5" style="59" customWidth="1"/>
    <col min="5129" max="5129" width="22" style="59" customWidth="1"/>
    <col min="5130" max="5373" width="11.5" style="59" customWidth="1"/>
    <col min="5374" max="5374" width="18.33203125" style="59" customWidth="1"/>
    <col min="5375" max="5376" width="10.1640625" style="59"/>
    <col min="5377" max="5377" width="26" style="59" customWidth="1"/>
    <col min="5378" max="5378" width="10.1640625" style="59" customWidth="1"/>
    <col min="5379" max="5379" width="35.1640625" style="59" customWidth="1"/>
    <col min="5380" max="5380" width="31.5" style="59" customWidth="1"/>
    <col min="5381" max="5381" width="26" style="59" customWidth="1"/>
    <col min="5382" max="5382" width="15.83203125" style="59" customWidth="1"/>
    <col min="5383" max="5383" width="23" style="59" customWidth="1"/>
    <col min="5384" max="5384" width="33.5" style="59" customWidth="1"/>
    <col min="5385" max="5385" width="22" style="59" customWidth="1"/>
    <col min="5386" max="5629" width="11.5" style="59" customWidth="1"/>
    <col min="5630" max="5630" width="18.33203125" style="59" customWidth="1"/>
    <col min="5631" max="5632" width="10.1640625" style="59"/>
    <col min="5633" max="5633" width="26" style="59" customWidth="1"/>
    <col min="5634" max="5634" width="10.1640625" style="59" customWidth="1"/>
    <col min="5635" max="5635" width="35.1640625" style="59" customWidth="1"/>
    <col min="5636" max="5636" width="31.5" style="59" customWidth="1"/>
    <col min="5637" max="5637" width="26" style="59" customWidth="1"/>
    <col min="5638" max="5638" width="15.83203125" style="59" customWidth="1"/>
    <col min="5639" max="5639" width="23" style="59" customWidth="1"/>
    <col min="5640" max="5640" width="33.5" style="59" customWidth="1"/>
    <col min="5641" max="5641" width="22" style="59" customWidth="1"/>
    <col min="5642" max="5885" width="11.5" style="59" customWidth="1"/>
    <col min="5886" max="5886" width="18.33203125" style="59" customWidth="1"/>
    <col min="5887" max="5888" width="10.1640625" style="59"/>
    <col min="5889" max="5889" width="26" style="59" customWidth="1"/>
    <col min="5890" max="5890" width="10.1640625" style="59" customWidth="1"/>
    <col min="5891" max="5891" width="35.1640625" style="59" customWidth="1"/>
    <col min="5892" max="5892" width="31.5" style="59" customWidth="1"/>
    <col min="5893" max="5893" width="26" style="59" customWidth="1"/>
    <col min="5894" max="5894" width="15.83203125" style="59" customWidth="1"/>
    <col min="5895" max="5895" width="23" style="59" customWidth="1"/>
    <col min="5896" max="5896" width="33.5" style="59" customWidth="1"/>
    <col min="5897" max="5897" width="22" style="59" customWidth="1"/>
    <col min="5898" max="6141" width="11.5" style="59" customWidth="1"/>
    <col min="6142" max="6142" width="18.33203125" style="59" customWidth="1"/>
    <col min="6143" max="6144" width="10.1640625" style="59"/>
    <col min="6145" max="6145" width="26" style="59" customWidth="1"/>
    <col min="6146" max="6146" width="10.1640625" style="59" customWidth="1"/>
    <col min="6147" max="6147" width="35.1640625" style="59" customWidth="1"/>
    <col min="6148" max="6148" width="31.5" style="59" customWidth="1"/>
    <col min="6149" max="6149" width="26" style="59" customWidth="1"/>
    <col min="6150" max="6150" width="15.83203125" style="59" customWidth="1"/>
    <col min="6151" max="6151" width="23" style="59" customWidth="1"/>
    <col min="6152" max="6152" width="33.5" style="59" customWidth="1"/>
    <col min="6153" max="6153" width="22" style="59" customWidth="1"/>
    <col min="6154" max="6397" width="11.5" style="59" customWidth="1"/>
    <col min="6398" max="6398" width="18.33203125" style="59" customWidth="1"/>
    <col min="6399" max="6400" width="10.1640625" style="59"/>
    <col min="6401" max="6401" width="26" style="59" customWidth="1"/>
    <col min="6402" max="6402" width="10.1640625" style="59" customWidth="1"/>
    <col min="6403" max="6403" width="35.1640625" style="59" customWidth="1"/>
    <col min="6404" max="6404" width="31.5" style="59" customWidth="1"/>
    <col min="6405" max="6405" width="26" style="59" customWidth="1"/>
    <col min="6406" max="6406" width="15.83203125" style="59" customWidth="1"/>
    <col min="6407" max="6407" width="23" style="59" customWidth="1"/>
    <col min="6408" max="6408" width="33.5" style="59" customWidth="1"/>
    <col min="6409" max="6409" width="22" style="59" customWidth="1"/>
    <col min="6410" max="6653" width="11.5" style="59" customWidth="1"/>
    <col min="6654" max="6654" width="18.33203125" style="59" customWidth="1"/>
    <col min="6655" max="6656" width="10.1640625" style="59"/>
    <col min="6657" max="6657" width="26" style="59" customWidth="1"/>
    <col min="6658" max="6658" width="10.1640625" style="59" customWidth="1"/>
    <col min="6659" max="6659" width="35.1640625" style="59" customWidth="1"/>
    <col min="6660" max="6660" width="31.5" style="59" customWidth="1"/>
    <col min="6661" max="6661" width="26" style="59" customWidth="1"/>
    <col min="6662" max="6662" width="15.83203125" style="59" customWidth="1"/>
    <col min="6663" max="6663" width="23" style="59" customWidth="1"/>
    <col min="6664" max="6664" width="33.5" style="59" customWidth="1"/>
    <col min="6665" max="6665" width="22" style="59" customWidth="1"/>
    <col min="6666" max="6909" width="11.5" style="59" customWidth="1"/>
    <col min="6910" max="6910" width="18.33203125" style="59" customWidth="1"/>
    <col min="6911" max="6912" width="10.1640625" style="59"/>
    <col min="6913" max="6913" width="26" style="59" customWidth="1"/>
    <col min="6914" max="6914" width="10.1640625" style="59" customWidth="1"/>
    <col min="6915" max="6915" width="35.1640625" style="59" customWidth="1"/>
    <col min="6916" max="6916" width="31.5" style="59" customWidth="1"/>
    <col min="6917" max="6917" width="26" style="59" customWidth="1"/>
    <col min="6918" max="6918" width="15.83203125" style="59" customWidth="1"/>
    <col min="6919" max="6919" width="23" style="59" customWidth="1"/>
    <col min="6920" max="6920" width="33.5" style="59" customWidth="1"/>
    <col min="6921" max="6921" width="22" style="59" customWidth="1"/>
    <col min="6922" max="7165" width="11.5" style="59" customWidth="1"/>
    <col min="7166" max="7166" width="18.33203125" style="59" customWidth="1"/>
    <col min="7167" max="7168" width="10.1640625" style="59"/>
    <col min="7169" max="7169" width="26" style="59" customWidth="1"/>
    <col min="7170" max="7170" width="10.1640625" style="59" customWidth="1"/>
    <col min="7171" max="7171" width="35.1640625" style="59" customWidth="1"/>
    <col min="7172" max="7172" width="31.5" style="59" customWidth="1"/>
    <col min="7173" max="7173" width="26" style="59" customWidth="1"/>
    <col min="7174" max="7174" width="15.83203125" style="59" customWidth="1"/>
    <col min="7175" max="7175" width="23" style="59" customWidth="1"/>
    <col min="7176" max="7176" width="33.5" style="59" customWidth="1"/>
    <col min="7177" max="7177" width="22" style="59" customWidth="1"/>
    <col min="7178" max="7421" width="11.5" style="59" customWidth="1"/>
    <col min="7422" max="7422" width="18.33203125" style="59" customWidth="1"/>
    <col min="7423" max="7424" width="10.1640625" style="59"/>
    <col min="7425" max="7425" width="26" style="59" customWidth="1"/>
    <col min="7426" max="7426" width="10.1640625" style="59" customWidth="1"/>
    <col min="7427" max="7427" width="35.1640625" style="59" customWidth="1"/>
    <col min="7428" max="7428" width="31.5" style="59" customWidth="1"/>
    <col min="7429" max="7429" width="26" style="59" customWidth="1"/>
    <col min="7430" max="7430" width="15.83203125" style="59" customWidth="1"/>
    <col min="7431" max="7431" width="23" style="59" customWidth="1"/>
    <col min="7432" max="7432" width="33.5" style="59" customWidth="1"/>
    <col min="7433" max="7433" width="22" style="59" customWidth="1"/>
    <col min="7434" max="7677" width="11.5" style="59" customWidth="1"/>
    <col min="7678" max="7678" width="18.33203125" style="59" customWidth="1"/>
    <col min="7679" max="7680" width="10.1640625" style="59"/>
    <col min="7681" max="7681" width="26" style="59" customWidth="1"/>
    <col min="7682" max="7682" width="10.1640625" style="59" customWidth="1"/>
    <col min="7683" max="7683" width="35.1640625" style="59" customWidth="1"/>
    <col min="7684" max="7684" width="31.5" style="59" customWidth="1"/>
    <col min="7685" max="7685" width="26" style="59" customWidth="1"/>
    <col min="7686" max="7686" width="15.83203125" style="59" customWidth="1"/>
    <col min="7687" max="7687" width="23" style="59" customWidth="1"/>
    <col min="7688" max="7688" width="33.5" style="59" customWidth="1"/>
    <col min="7689" max="7689" width="22" style="59" customWidth="1"/>
    <col min="7690" max="7933" width="11.5" style="59" customWidth="1"/>
    <col min="7934" max="7934" width="18.33203125" style="59" customWidth="1"/>
    <col min="7935" max="7936" width="10.1640625" style="59"/>
    <col min="7937" max="7937" width="26" style="59" customWidth="1"/>
    <col min="7938" max="7938" width="10.1640625" style="59" customWidth="1"/>
    <col min="7939" max="7939" width="35.1640625" style="59" customWidth="1"/>
    <col min="7940" max="7940" width="31.5" style="59" customWidth="1"/>
    <col min="7941" max="7941" width="26" style="59" customWidth="1"/>
    <col min="7942" max="7942" width="15.83203125" style="59" customWidth="1"/>
    <col min="7943" max="7943" width="23" style="59" customWidth="1"/>
    <col min="7944" max="7944" width="33.5" style="59" customWidth="1"/>
    <col min="7945" max="7945" width="22" style="59" customWidth="1"/>
    <col min="7946" max="8189" width="11.5" style="59" customWidth="1"/>
    <col min="8190" max="8190" width="18.33203125" style="59" customWidth="1"/>
    <col min="8191" max="8192" width="10.1640625" style="59"/>
    <col min="8193" max="8193" width="26" style="59" customWidth="1"/>
    <col min="8194" max="8194" width="10.1640625" style="59" customWidth="1"/>
    <col min="8195" max="8195" width="35.1640625" style="59" customWidth="1"/>
    <col min="8196" max="8196" width="31.5" style="59" customWidth="1"/>
    <col min="8197" max="8197" width="26" style="59" customWidth="1"/>
    <col min="8198" max="8198" width="15.83203125" style="59" customWidth="1"/>
    <col min="8199" max="8199" width="23" style="59" customWidth="1"/>
    <col min="8200" max="8200" width="33.5" style="59" customWidth="1"/>
    <col min="8201" max="8201" width="22" style="59" customWidth="1"/>
    <col min="8202" max="8445" width="11.5" style="59" customWidth="1"/>
    <col min="8446" max="8446" width="18.33203125" style="59" customWidth="1"/>
    <col min="8447" max="8448" width="10.1640625" style="59"/>
    <col min="8449" max="8449" width="26" style="59" customWidth="1"/>
    <col min="8450" max="8450" width="10.1640625" style="59" customWidth="1"/>
    <col min="8451" max="8451" width="35.1640625" style="59" customWidth="1"/>
    <col min="8452" max="8452" width="31.5" style="59" customWidth="1"/>
    <col min="8453" max="8453" width="26" style="59" customWidth="1"/>
    <col min="8454" max="8454" width="15.83203125" style="59" customWidth="1"/>
    <col min="8455" max="8455" width="23" style="59" customWidth="1"/>
    <col min="8456" max="8456" width="33.5" style="59" customWidth="1"/>
    <col min="8457" max="8457" width="22" style="59" customWidth="1"/>
    <col min="8458" max="8701" width="11.5" style="59" customWidth="1"/>
    <col min="8702" max="8702" width="18.33203125" style="59" customWidth="1"/>
    <col min="8703" max="8704" width="10.1640625" style="59"/>
    <col min="8705" max="8705" width="26" style="59" customWidth="1"/>
    <col min="8706" max="8706" width="10.1640625" style="59" customWidth="1"/>
    <col min="8707" max="8707" width="35.1640625" style="59" customWidth="1"/>
    <col min="8708" max="8708" width="31.5" style="59" customWidth="1"/>
    <col min="8709" max="8709" width="26" style="59" customWidth="1"/>
    <col min="8710" max="8710" width="15.83203125" style="59" customWidth="1"/>
    <col min="8711" max="8711" width="23" style="59" customWidth="1"/>
    <col min="8712" max="8712" width="33.5" style="59" customWidth="1"/>
    <col min="8713" max="8713" width="22" style="59" customWidth="1"/>
    <col min="8714" max="8957" width="11.5" style="59" customWidth="1"/>
    <col min="8958" max="8958" width="18.33203125" style="59" customWidth="1"/>
    <col min="8959" max="8960" width="10.1640625" style="59"/>
    <col min="8961" max="8961" width="26" style="59" customWidth="1"/>
    <col min="8962" max="8962" width="10.1640625" style="59" customWidth="1"/>
    <col min="8963" max="8963" width="35.1640625" style="59" customWidth="1"/>
    <col min="8964" max="8964" width="31.5" style="59" customWidth="1"/>
    <col min="8965" max="8965" width="26" style="59" customWidth="1"/>
    <col min="8966" max="8966" width="15.83203125" style="59" customWidth="1"/>
    <col min="8967" max="8967" width="23" style="59" customWidth="1"/>
    <col min="8968" max="8968" width="33.5" style="59" customWidth="1"/>
    <col min="8969" max="8969" width="22" style="59" customWidth="1"/>
    <col min="8970" max="9213" width="11.5" style="59" customWidth="1"/>
    <col min="9214" max="9214" width="18.33203125" style="59" customWidth="1"/>
    <col min="9215" max="9216" width="10.1640625" style="59"/>
    <col min="9217" max="9217" width="26" style="59" customWidth="1"/>
    <col min="9218" max="9218" width="10.1640625" style="59" customWidth="1"/>
    <col min="9219" max="9219" width="35.1640625" style="59" customWidth="1"/>
    <col min="9220" max="9220" width="31.5" style="59" customWidth="1"/>
    <col min="9221" max="9221" width="26" style="59" customWidth="1"/>
    <col min="9222" max="9222" width="15.83203125" style="59" customWidth="1"/>
    <col min="9223" max="9223" width="23" style="59" customWidth="1"/>
    <col min="9224" max="9224" width="33.5" style="59" customWidth="1"/>
    <col min="9225" max="9225" width="22" style="59" customWidth="1"/>
    <col min="9226" max="9469" width="11.5" style="59" customWidth="1"/>
    <col min="9470" max="9470" width="18.33203125" style="59" customWidth="1"/>
    <col min="9471" max="9472" width="10.1640625" style="59"/>
    <col min="9473" max="9473" width="26" style="59" customWidth="1"/>
    <col min="9474" max="9474" width="10.1640625" style="59" customWidth="1"/>
    <col min="9475" max="9475" width="35.1640625" style="59" customWidth="1"/>
    <col min="9476" max="9476" width="31.5" style="59" customWidth="1"/>
    <col min="9477" max="9477" width="26" style="59" customWidth="1"/>
    <col min="9478" max="9478" width="15.83203125" style="59" customWidth="1"/>
    <col min="9479" max="9479" width="23" style="59" customWidth="1"/>
    <col min="9480" max="9480" width="33.5" style="59" customWidth="1"/>
    <col min="9481" max="9481" width="22" style="59" customWidth="1"/>
    <col min="9482" max="9725" width="11.5" style="59" customWidth="1"/>
    <col min="9726" max="9726" width="18.33203125" style="59" customWidth="1"/>
    <col min="9727" max="9728" width="10.1640625" style="59"/>
    <col min="9729" max="9729" width="26" style="59" customWidth="1"/>
    <col min="9730" max="9730" width="10.1640625" style="59" customWidth="1"/>
    <col min="9731" max="9731" width="35.1640625" style="59" customWidth="1"/>
    <col min="9732" max="9732" width="31.5" style="59" customWidth="1"/>
    <col min="9733" max="9733" width="26" style="59" customWidth="1"/>
    <col min="9734" max="9734" width="15.83203125" style="59" customWidth="1"/>
    <col min="9735" max="9735" width="23" style="59" customWidth="1"/>
    <col min="9736" max="9736" width="33.5" style="59" customWidth="1"/>
    <col min="9737" max="9737" width="22" style="59" customWidth="1"/>
    <col min="9738" max="9981" width="11.5" style="59" customWidth="1"/>
    <col min="9982" max="9982" width="18.33203125" style="59" customWidth="1"/>
    <col min="9983" max="9984" width="10.1640625" style="59"/>
    <col min="9985" max="9985" width="26" style="59" customWidth="1"/>
    <col min="9986" max="9986" width="10.1640625" style="59" customWidth="1"/>
    <col min="9987" max="9987" width="35.1640625" style="59" customWidth="1"/>
    <col min="9988" max="9988" width="31.5" style="59" customWidth="1"/>
    <col min="9989" max="9989" width="26" style="59" customWidth="1"/>
    <col min="9990" max="9990" width="15.83203125" style="59" customWidth="1"/>
    <col min="9991" max="9991" width="23" style="59" customWidth="1"/>
    <col min="9992" max="9992" width="33.5" style="59" customWidth="1"/>
    <col min="9993" max="9993" width="22" style="59" customWidth="1"/>
    <col min="9994" max="10237" width="11.5" style="59" customWidth="1"/>
    <col min="10238" max="10238" width="18.33203125" style="59" customWidth="1"/>
    <col min="10239" max="10240" width="10.1640625" style="59"/>
    <col min="10241" max="10241" width="26" style="59" customWidth="1"/>
    <col min="10242" max="10242" width="10.1640625" style="59" customWidth="1"/>
    <col min="10243" max="10243" width="35.1640625" style="59" customWidth="1"/>
    <col min="10244" max="10244" width="31.5" style="59" customWidth="1"/>
    <col min="10245" max="10245" width="26" style="59" customWidth="1"/>
    <col min="10246" max="10246" width="15.83203125" style="59" customWidth="1"/>
    <col min="10247" max="10247" width="23" style="59" customWidth="1"/>
    <col min="10248" max="10248" width="33.5" style="59" customWidth="1"/>
    <col min="10249" max="10249" width="22" style="59" customWidth="1"/>
    <col min="10250" max="10493" width="11.5" style="59" customWidth="1"/>
    <col min="10494" max="10494" width="18.33203125" style="59" customWidth="1"/>
    <col min="10495" max="10496" width="10.1640625" style="59"/>
    <col min="10497" max="10497" width="26" style="59" customWidth="1"/>
    <col min="10498" max="10498" width="10.1640625" style="59" customWidth="1"/>
    <col min="10499" max="10499" width="35.1640625" style="59" customWidth="1"/>
    <col min="10500" max="10500" width="31.5" style="59" customWidth="1"/>
    <col min="10501" max="10501" width="26" style="59" customWidth="1"/>
    <col min="10502" max="10502" width="15.83203125" style="59" customWidth="1"/>
    <col min="10503" max="10503" width="23" style="59" customWidth="1"/>
    <col min="10504" max="10504" width="33.5" style="59" customWidth="1"/>
    <col min="10505" max="10505" width="22" style="59" customWidth="1"/>
    <col min="10506" max="10749" width="11.5" style="59" customWidth="1"/>
    <col min="10750" max="10750" width="18.33203125" style="59" customWidth="1"/>
    <col min="10751" max="10752" width="10.1640625" style="59"/>
    <col min="10753" max="10753" width="26" style="59" customWidth="1"/>
    <col min="10754" max="10754" width="10.1640625" style="59" customWidth="1"/>
    <col min="10755" max="10755" width="35.1640625" style="59" customWidth="1"/>
    <col min="10756" max="10756" width="31.5" style="59" customWidth="1"/>
    <col min="10757" max="10757" width="26" style="59" customWidth="1"/>
    <col min="10758" max="10758" width="15.83203125" style="59" customWidth="1"/>
    <col min="10759" max="10759" width="23" style="59" customWidth="1"/>
    <col min="10760" max="10760" width="33.5" style="59" customWidth="1"/>
    <col min="10761" max="10761" width="22" style="59" customWidth="1"/>
    <col min="10762" max="11005" width="11.5" style="59" customWidth="1"/>
    <col min="11006" max="11006" width="18.33203125" style="59" customWidth="1"/>
    <col min="11007" max="11008" width="10.1640625" style="59"/>
    <col min="11009" max="11009" width="26" style="59" customWidth="1"/>
    <col min="11010" max="11010" width="10.1640625" style="59" customWidth="1"/>
    <col min="11011" max="11011" width="35.1640625" style="59" customWidth="1"/>
    <col min="11012" max="11012" width="31.5" style="59" customWidth="1"/>
    <col min="11013" max="11013" width="26" style="59" customWidth="1"/>
    <col min="11014" max="11014" width="15.83203125" style="59" customWidth="1"/>
    <col min="11015" max="11015" width="23" style="59" customWidth="1"/>
    <col min="11016" max="11016" width="33.5" style="59" customWidth="1"/>
    <col min="11017" max="11017" width="22" style="59" customWidth="1"/>
    <col min="11018" max="11261" width="11.5" style="59" customWidth="1"/>
    <col min="11262" max="11262" width="18.33203125" style="59" customWidth="1"/>
    <col min="11263" max="11264" width="10.1640625" style="59"/>
    <col min="11265" max="11265" width="26" style="59" customWidth="1"/>
    <col min="11266" max="11266" width="10.1640625" style="59" customWidth="1"/>
    <col min="11267" max="11267" width="35.1640625" style="59" customWidth="1"/>
    <col min="11268" max="11268" width="31.5" style="59" customWidth="1"/>
    <col min="11269" max="11269" width="26" style="59" customWidth="1"/>
    <col min="11270" max="11270" width="15.83203125" style="59" customWidth="1"/>
    <col min="11271" max="11271" width="23" style="59" customWidth="1"/>
    <col min="11272" max="11272" width="33.5" style="59" customWidth="1"/>
    <col min="11273" max="11273" width="22" style="59" customWidth="1"/>
    <col min="11274" max="11517" width="11.5" style="59" customWidth="1"/>
    <col min="11518" max="11518" width="18.33203125" style="59" customWidth="1"/>
    <col min="11519" max="11520" width="10.1640625" style="59"/>
    <col min="11521" max="11521" width="26" style="59" customWidth="1"/>
    <col min="11522" max="11522" width="10.1640625" style="59" customWidth="1"/>
    <col min="11523" max="11523" width="35.1640625" style="59" customWidth="1"/>
    <col min="11524" max="11524" width="31.5" style="59" customWidth="1"/>
    <col min="11525" max="11525" width="26" style="59" customWidth="1"/>
    <col min="11526" max="11526" width="15.83203125" style="59" customWidth="1"/>
    <col min="11527" max="11527" width="23" style="59" customWidth="1"/>
    <col min="11528" max="11528" width="33.5" style="59" customWidth="1"/>
    <col min="11529" max="11529" width="22" style="59" customWidth="1"/>
    <col min="11530" max="11773" width="11.5" style="59" customWidth="1"/>
    <col min="11774" max="11774" width="18.33203125" style="59" customWidth="1"/>
    <col min="11775" max="11776" width="10.1640625" style="59"/>
    <col min="11777" max="11777" width="26" style="59" customWidth="1"/>
    <col min="11778" max="11778" width="10.1640625" style="59" customWidth="1"/>
    <col min="11779" max="11779" width="35.1640625" style="59" customWidth="1"/>
    <col min="11780" max="11780" width="31.5" style="59" customWidth="1"/>
    <col min="11781" max="11781" width="26" style="59" customWidth="1"/>
    <col min="11782" max="11782" width="15.83203125" style="59" customWidth="1"/>
    <col min="11783" max="11783" width="23" style="59" customWidth="1"/>
    <col min="11784" max="11784" width="33.5" style="59" customWidth="1"/>
    <col min="11785" max="11785" width="22" style="59" customWidth="1"/>
    <col min="11786" max="12029" width="11.5" style="59" customWidth="1"/>
    <col min="12030" max="12030" width="18.33203125" style="59" customWidth="1"/>
    <col min="12031" max="12032" width="10.1640625" style="59"/>
    <col min="12033" max="12033" width="26" style="59" customWidth="1"/>
    <col min="12034" max="12034" width="10.1640625" style="59" customWidth="1"/>
    <col min="12035" max="12035" width="35.1640625" style="59" customWidth="1"/>
    <col min="12036" max="12036" width="31.5" style="59" customWidth="1"/>
    <col min="12037" max="12037" width="26" style="59" customWidth="1"/>
    <col min="12038" max="12038" width="15.83203125" style="59" customWidth="1"/>
    <col min="12039" max="12039" width="23" style="59" customWidth="1"/>
    <col min="12040" max="12040" width="33.5" style="59" customWidth="1"/>
    <col min="12041" max="12041" width="22" style="59" customWidth="1"/>
    <col min="12042" max="12285" width="11.5" style="59" customWidth="1"/>
    <col min="12286" max="12286" width="18.33203125" style="59" customWidth="1"/>
    <col min="12287" max="12288" width="10.1640625" style="59"/>
    <col min="12289" max="12289" width="26" style="59" customWidth="1"/>
    <col min="12290" max="12290" width="10.1640625" style="59" customWidth="1"/>
    <col min="12291" max="12291" width="35.1640625" style="59" customWidth="1"/>
    <col min="12292" max="12292" width="31.5" style="59" customWidth="1"/>
    <col min="12293" max="12293" width="26" style="59" customWidth="1"/>
    <col min="12294" max="12294" width="15.83203125" style="59" customWidth="1"/>
    <col min="12295" max="12295" width="23" style="59" customWidth="1"/>
    <col min="12296" max="12296" width="33.5" style="59" customWidth="1"/>
    <col min="12297" max="12297" width="22" style="59" customWidth="1"/>
    <col min="12298" max="12541" width="11.5" style="59" customWidth="1"/>
    <col min="12542" max="12542" width="18.33203125" style="59" customWidth="1"/>
    <col min="12543" max="12544" width="10.1640625" style="59"/>
    <col min="12545" max="12545" width="26" style="59" customWidth="1"/>
    <col min="12546" max="12546" width="10.1640625" style="59" customWidth="1"/>
    <col min="12547" max="12547" width="35.1640625" style="59" customWidth="1"/>
    <col min="12548" max="12548" width="31.5" style="59" customWidth="1"/>
    <col min="12549" max="12549" width="26" style="59" customWidth="1"/>
    <col min="12550" max="12550" width="15.83203125" style="59" customWidth="1"/>
    <col min="12551" max="12551" width="23" style="59" customWidth="1"/>
    <col min="12552" max="12552" width="33.5" style="59" customWidth="1"/>
    <col min="12553" max="12553" width="22" style="59" customWidth="1"/>
    <col min="12554" max="12797" width="11.5" style="59" customWidth="1"/>
    <col min="12798" max="12798" width="18.33203125" style="59" customWidth="1"/>
    <col min="12799" max="12800" width="10.1640625" style="59"/>
    <col min="12801" max="12801" width="26" style="59" customWidth="1"/>
    <col min="12802" max="12802" width="10.1640625" style="59" customWidth="1"/>
    <col min="12803" max="12803" width="35.1640625" style="59" customWidth="1"/>
    <col min="12804" max="12804" width="31.5" style="59" customWidth="1"/>
    <col min="12805" max="12805" width="26" style="59" customWidth="1"/>
    <col min="12806" max="12806" width="15.83203125" style="59" customWidth="1"/>
    <col min="12807" max="12807" width="23" style="59" customWidth="1"/>
    <col min="12808" max="12808" width="33.5" style="59" customWidth="1"/>
    <col min="12809" max="12809" width="22" style="59" customWidth="1"/>
    <col min="12810" max="13053" width="11.5" style="59" customWidth="1"/>
    <col min="13054" max="13054" width="18.33203125" style="59" customWidth="1"/>
    <col min="13055" max="13056" width="10.1640625" style="59"/>
    <col min="13057" max="13057" width="26" style="59" customWidth="1"/>
    <col min="13058" max="13058" width="10.1640625" style="59" customWidth="1"/>
    <col min="13059" max="13059" width="35.1640625" style="59" customWidth="1"/>
    <col min="13060" max="13060" width="31.5" style="59" customWidth="1"/>
    <col min="13061" max="13061" width="26" style="59" customWidth="1"/>
    <col min="13062" max="13062" width="15.83203125" style="59" customWidth="1"/>
    <col min="13063" max="13063" width="23" style="59" customWidth="1"/>
    <col min="13064" max="13064" width="33.5" style="59" customWidth="1"/>
    <col min="13065" max="13065" width="22" style="59" customWidth="1"/>
    <col min="13066" max="13309" width="11.5" style="59" customWidth="1"/>
    <col min="13310" max="13310" width="18.33203125" style="59" customWidth="1"/>
    <col min="13311" max="13312" width="10.1640625" style="59"/>
    <col min="13313" max="13313" width="26" style="59" customWidth="1"/>
    <col min="13314" max="13314" width="10.1640625" style="59" customWidth="1"/>
    <col min="13315" max="13315" width="35.1640625" style="59" customWidth="1"/>
    <col min="13316" max="13316" width="31.5" style="59" customWidth="1"/>
    <col min="13317" max="13317" width="26" style="59" customWidth="1"/>
    <col min="13318" max="13318" width="15.83203125" style="59" customWidth="1"/>
    <col min="13319" max="13319" width="23" style="59" customWidth="1"/>
    <col min="13320" max="13320" width="33.5" style="59" customWidth="1"/>
    <col min="13321" max="13321" width="22" style="59" customWidth="1"/>
    <col min="13322" max="13565" width="11.5" style="59" customWidth="1"/>
    <col min="13566" max="13566" width="18.33203125" style="59" customWidth="1"/>
    <col min="13567" max="13568" width="10.1640625" style="59"/>
    <col min="13569" max="13569" width="26" style="59" customWidth="1"/>
    <col min="13570" max="13570" width="10.1640625" style="59" customWidth="1"/>
    <col min="13571" max="13571" width="35.1640625" style="59" customWidth="1"/>
    <col min="13572" max="13572" width="31.5" style="59" customWidth="1"/>
    <col min="13573" max="13573" width="26" style="59" customWidth="1"/>
    <col min="13574" max="13574" width="15.83203125" style="59" customWidth="1"/>
    <col min="13575" max="13575" width="23" style="59" customWidth="1"/>
    <col min="13576" max="13576" width="33.5" style="59" customWidth="1"/>
    <col min="13577" max="13577" width="22" style="59" customWidth="1"/>
    <col min="13578" max="13821" width="11.5" style="59" customWidth="1"/>
    <col min="13822" max="13822" width="18.33203125" style="59" customWidth="1"/>
    <col min="13823" max="13824" width="10.1640625" style="59"/>
    <col min="13825" max="13825" width="26" style="59" customWidth="1"/>
    <col min="13826" max="13826" width="10.1640625" style="59" customWidth="1"/>
    <col min="13827" max="13827" width="35.1640625" style="59" customWidth="1"/>
    <col min="13828" max="13828" width="31.5" style="59" customWidth="1"/>
    <col min="13829" max="13829" width="26" style="59" customWidth="1"/>
    <col min="13830" max="13830" width="15.83203125" style="59" customWidth="1"/>
    <col min="13831" max="13831" width="23" style="59" customWidth="1"/>
    <col min="13832" max="13832" width="33.5" style="59" customWidth="1"/>
    <col min="13833" max="13833" width="22" style="59" customWidth="1"/>
    <col min="13834" max="14077" width="11.5" style="59" customWidth="1"/>
    <col min="14078" max="14078" width="18.33203125" style="59" customWidth="1"/>
    <col min="14079" max="14080" width="10.1640625" style="59"/>
    <col min="14081" max="14081" width="26" style="59" customWidth="1"/>
    <col min="14082" max="14082" width="10.1640625" style="59" customWidth="1"/>
    <col min="14083" max="14083" width="35.1640625" style="59" customWidth="1"/>
    <col min="14084" max="14084" width="31.5" style="59" customWidth="1"/>
    <col min="14085" max="14085" width="26" style="59" customWidth="1"/>
    <col min="14086" max="14086" width="15.83203125" style="59" customWidth="1"/>
    <col min="14087" max="14087" width="23" style="59" customWidth="1"/>
    <col min="14088" max="14088" width="33.5" style="59" customWidth="1"/>
    <col min="14089" max="14089" width="22" style="59" customWidth="1"/>
    <col min="14090" max="14333" width="11.5" style="59" customWidth="1"/>
    <col min="14334" max="14334" width="18.33203125" style="59" customWidth="1"/>
    <col min="14335" max="14336" width="10.1640625" style="59"/>
    <col min="14337" max="14337" width="26" style="59" customWidth="1"/>
    <col min="14338" max="14338" width="10.1640625" style="59" customWidth="1"/>
    <col min="14339" max="14339" width="35.1640625" style="59" customWidth="1"/>
    <col min="14340" max="14340" width="31.5" style="59" customWidth="1"/>
    <col min="14341" max="14341" width="26" style="59" customWidth="1"/>
    <col min="14342" max="14342" width="15.83203125" style="59" customWidth="1"/>
    <col min="14343" max="14343" width="23" style="59" customWidth="1"/>
    <col min="14344" max="14344" width="33.5" style="59" customWidth="1"/>
    <col min="14345" max="14345" width="22" style="59" customWidth="1"/>
    <col min="14346" max="14589" width="11.5" style="59" customWidth="1"/>
    <col min="14590" max="14590" width="18.33203125" style="59" customWidth="1"/>
    <col min="14591" max="14592" width="10.1640625" style="59"/>
    <col min="14593" max="14593" width="26" style="59" customWidth="1"/>
    <col min="14594" max="14594" width="10.1640625" style="59" customWidth="1"/>
    <col min="14595" max="14595" width="35.1640625" style="59" customWidth="1"/>
    <col min="14596" max="14596" width="31.5" style="59" customWidth="1"/>
    <col min="14597" max="14597" width="26" style="59" customWidth="1"/>
    <col min="14598" max="14598" width="15.83203125" style="59" customWidth="1"/>
    <col min="14599" max="14599" width="23" style="59" customWidth="1"/>
    <col min="14600" max="14600" width="33.5" style="59" customWidth="1"/>
    <col min="14601" max="14601" width="22" style="59" customWidth="1"/>
    <col min="14602" max="14845" width="11.5" style="59" customWidth="1"/>
    <col min="14846" max="14846" width="18.33203125" style="59" customWidth="1"/>
    <col min="14847" max="14848" width="10.1640625" style="59"/>
    <col min="14849" max="14849" width="26" style="59" customWidth="1"/>
    <col min="14850" max="14850" width="10.1640625" style="59" customWidth="1"/>
    <col min="14851" max="14851" width="35.1640625" style="59" customWidth="1"/>
    <col min="14852" max="14852" width="31.5" style="59" customWidth="1"/>
    <col min="14853" max="14853" width="26" style="59" customWidth="1"/>
    <col min="14854" max="14854" width="15.83203125" style="59" customWidth="1"/>
    <col min="14855" max="14855" width="23" style="59" customWidth="1"/>
    <col min="14856" max="14856" width="33.5" style="59" customWidth="1"/>
    <col min="14857" max="14857" width="22" style="59" customWidth="1"/>
    <col min="14858" max="15101" width="11.5" style="59" customWidth="1"/>
    <col min="15102" max="15102" width="18.33203125" style="59" customWidth="1"/>
    <col min="15103" max="15104" width="10.1640625" style="59"/>
    <col min="15105" max="15105" width="26" style="59" customWidth="1"/>
    <col min="15106" max="15106" width="10.1640625" style="59" customWidth="1"/>
    <col min="15107" max="15107" width="35.1640625" style="59" customWidth="1"/>
    <col min="15108" max="15108" width="31.5" style="59" customWidth="1"/>
    <col min="15109" max="15109" width="26" style="59" customWidth="1"/>
    <col min="15110" max="15110" width="15.83203125" style="59" customWidth="1"/>
    <col min="15111" max="15111" width="23" style="59" customWidth="1"/>
    <col min="15112" max="15112" width="33.5" style="59" customWidth="1"/>
    <col min="15113" max="15113" width="22" style="59" customWidth="1"/>
    <col min="15114" max="15357" width="11.5" style="59" customWidth="1"/>
    <col min="15358" max="15358" width="18.33203125" style="59" customWidth="1"/>
    <col min="15359" max="15360" width="10.1640625" style="59"/>
    <col min="15361" max="15361" width="26" style="59" customWidth="1"/>
    <col min="15362" max="15362" width="10.1640625" style="59" customWidth="1"/>
    <col min="15363" max="15363" width="35.1640625" style="59" customWidth="1"/>
    <col min="15364" max="15364" width="31.5" style="59" customWidth="1"/>
    <col min="15365" max="15365" width="26" style="59" customWidth="1"/>
    <col min="15366" max="15366" width="15.83203125" style="59" customWidth="1"/>
    <col min="15367" max="15367" width="23" style="59" customWidth="1"/>
    <col min="15368" max="15368" width="33.5" style="59" customWidth="1"/>
    <col min="15369" max="15369" width="22" style="59" customWidth="1"/>
    <col min="15370" max="15613" width="11.5" style="59" customWidth="1"/>
    <col min="15614" max="15614" width="18.33203125" style="59" customWidth="1"/>
    <col min="15615" max="15616" width="10.1640625" style="59"/>
    <col min="15617" max="15617" width="26" style="59" customWidth="1"/>
    <col min="15618" max="15618" width="10.1640625" style="59" customWidth="1"/>
    <col min="15619" max="15619" width="35.1640625" style="59" customWidth="1"/>
    <col min="15620" max="15620" width="31.5" style="59" customWidth="1"/>
    <col min="15621" max="15621" width="26" style="59" customWidth="1"/>
    <col min="15622" max="15622" width="15.83203125" style="59" customWidth="1"/>
    <col min="15623" max="15623" width="23" style="59" customWidth="1"/>
    <col min="15624" max="15624" width="33.5" style="59" customWidth="1"/>
    <col min="15625" max="15625" width="22" style="59" customWidth="1"/>
    <col min="15626" max="15869" width="11.5" style="59" customWidth="1"/>
    <col min="15870" max="15870" width="18.33203125" style="59" customWidth="1"/>
    <col min="15871" max="15872" width="10.1640625" style="59"/>
    <col min="15873" max="15873" width="26" style="59" customWidth="1"/>
    <col min="15874" max="15874" width="10.1640625" style="59" customWidth="1"/>
    <col min="15875" max="15875" width="35.1640625" style="59" customWidth="1"/>
    <col min="15876" max="15876" width="31.5" style="59" customWidth="1"/>
    <col min="15877" max="15877" width="26" style="59" customWidth="1"/>
    <col min="15878" max="15878" width="15.83203125" style="59" customWidth="1"/>
    <col min="15879" max="15879" width="23" style="59" customWidth="1"/>
    <col min="15880" max="15880" width="33.5" style="59" customWidth="1"/>
    <col min="15881" max="15881" width="22" style="59" customWidth="1"/>
    <col min="15882" max="16125" width="11.5" style="59" customWidth="1"/>
    <col min="16126" max="16126" width="18.33203125" style="59" customWidth="1"/>
    <col min="16127" max="16128" width="10.1640625" style="59"/>
    <col min="16129" max="16129" width="26" style="59" customWidth="1"/>
    <col min="16130" max="16130" width="10.1640625" style="59" customWidth="1"/>
    <col min="16131" max="16131" width="35.1640625" style="59" customWidth="1"/>
    <col min="16132" max="16132" width="31.5" style="59" customWidth="1"/>
    <col min="16133" max="16133" width="26" style="59" customWidth="1"/>
    <col min="16134" max="16134" width="15.83203125" style="59" customWidth="1"/>
    <col min="16135" max="16135" width="23" style="59" customWidth="1"/>
    <col min="16136" max="16136" width="33.5" style="59" customWidth="1"/>
    <col min="16137" max="16137" width="22" style="59" customWidth="1"/>
    <col min="16138" max="16381" width="11.5" style="59" customWidth="1"/>
    <col min="16382" max="16382" width="18.33203125" style="59" customWidth="1"/>
    <col min="16383" max="16384" width="10.1640625" style="59"/>
  </cols>
  <sheetData>
    <row r="1" spans="1:256" customFormat="1">
      <c r="A1" s="427"/>
      <c r="B1" s="428" t="s">
        <v>312</v>
      </c>
      <c r="C1" s="429"/>
      <c r="D1" s="429"/>
      <c r="E1" s="429"/>
      <c r="F1" s="429"/>
      <c r="G1" s="429"/>
      <c r="H1" s="429"/>
      <c r="I1" s="430"/>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row>
    <row r="2" spans="1:256" customFormat="1" ht="16" thickBot="1">
      <c r="A2" s="427"/>
      <c r="B2" s="431"/>
      <c r="C2" s="432"/>
      <c r="D2" s="432"/>
      <c r="E2" s="432"/>
      <c r="F2" s="432"/>
      <c r="G2" s="432"/>
      <c r="H2" s="432"/>
      <c r="I2" s="433"/>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row>
    <row r="3" spans="1:256" customFormat="1" ht="41.25" customHeight="1" thickBot="1">
      <c r="A3" s="59"/>
      <c r="B3" s="434" t="s">
        <v>313</v>
      </c>
      <c r="C3" s="435"/>
      <c r="D3" s="435"/>
      <c r="E3" s="435"/>
      <c r="F3" s="435"/>
      <c r="G3" s="435"/>
      <c r="H3" s="435"/>
      <c r="I3" s="436"/>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256" customFormat="1" ht="21" thickBot="1">
      <c r="A4" s="437" t="s">
        <v>314</v>
      </c>
      <c r="B4" s="439" t="s">
        <v>315</v>
      </c>
      <c r="C4" s="439"/>
      <c r="D4" s="439"/>
      <c r="E4" s="439"/>
      <c r="F4" s="439"/>
      <c r="G4" s="439"/>
      <c r="H4" s="439"/>
      <c r="I4" s="440"/>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row>
    <row r="5" spans="1:256" customFormat="1" ht="39" thickBot="1">
      <c r="A5" s="438"/>
      <c r="B5" s="441" t="s">
        <v>242</v>
      </c>
      <c r="C5" s="442"/>
      <c r="D5" s="60" t="s">
        <v>316</v>
      </c>
      <c r="E5" s="60" t="s">
        <v>317</v>
      </c>
      <c r="F5" s="61" t="s">
        <v>318</v>
      </c>
      <c r="G5" s="60" t="s">
        <v>40</v>
      </c>
      <c r="H5" s="60" t="s">
        <v>429</v>
      </c>
      <c r="I5" s="60" t="s">
        <v>319</v>
      </c>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row>
    <row r="6" spans="1:256" ht="66" customHeight="1" thickBot="1">
      <c r="A6" s="426" t="s">
        <v>320</v>
      </c>
      <c r="B6" s="62" t="s">
        <v>3</v>
      </c>
      <c r="C6" s="85" t="s">
        <v>476</v>
      </c>
      <c r="D6" s="85" t="s">
        <v>321</v>
      </c>
      <c r="E6" s="85" t="s">
        <v>477</v>
      </c>
      <c r="F6" s="85" t="s">
        <v>478</v>
      </c>
      <c r="G6" s="63" t="s">
        <v>322</v>
      </c>
      <c r="H6" s="63" t="s">
        <v>458</v>
      </c>
      <c r="I6" s="64">
        <v>44530</v>
      </c>
      <c r="J6" s="65"/>
      <c r="K6" s="65"/>
      <c r="L6" s="65"/>
      <c r="M6" s="65"/>
      <c r="N6" s="65"/>
      <c r="O6" s="65"/>
      <c r="P6" s="65"/>
      <c r="Q6" s="65"/>
      <c r="R6" s="65"/>
      <c r="S6" s="65"/>
      <c r="T6" s="65"/>
      <c r="U6" s="65"/>
      <c r="V6" s="65"/>
      <c r="W6" s="65"/>
    </row>
    <row r="7" spans="1:256" ht="60" customHeight="1" thickBot="1">
      <c r="A7" s="426"/>
      <c r="B7" s="62">
        <v>1.2</v>
      </c>
      <c r="C7" s="85" t="s">
        <v>479</v>
      </c>
      <c r="D7" s="85" t="s">
        <v>480</v>
      </c>
      <c r="E7" s="85" t="s">
        <v>323</v>
      </c>
      <c r="F7" s="85" t="s">
        <v>324</v>
      </c>
      <c r="G7" s="63" t="s">
        <v>322</v>
      </c>
      <c r="H7" s="63" t="s">
        <v>458</v>
      </c>
      <c r="I7" s="64">
        <v>44530</v>
      </c>
      <c r="J7" s="65"/>
      <c r="K7" s="65"/>
      <c r="L7" s="65"/>
      <c r="M7" s="65"/>
      <c r="N7" s="65"/>
      <c r="O7" s="65"/>
      <c r="P7" s="65"/>
      <c r="Q7" s="65"/>
      <c r="R7" s="65"/>
      <c r="S7" s="65"/>
      <c r="T7" s="65"/>
      <c r="U7" s="65"/>
      <c r="V7" s="65"/>
      <c r="W7" s="65"/>
    </row>
    <row r="8" spans="1:256" ht="62.25" customHeight="1" thickBot="1">
      <c r="A8" s="426"/>
      <c r="B8" s="66">
        <v>1.3</v>
      </c>
      <c r="C8" s="85" t="s">
        <v>481</v>
      </c>
      <c r="D8" s="85" t="s">
        <v>482</v>
      </c>
      <c r="E8" s="85" t="s">
        <v>483</v>
      </c>
      <c r="F8" s="85" t="s">
        <v>325</v>
      </c>
      <c r="G8" s="63" t="s">
        <v>322</v>
      </c>
      <c r="H8" s="63" t="s">
        <v>458</v>
      </c>
      <c r="I8" s="64">
        <v>44377</v>
      </c>
      <c r="J8" s="65"/>
      <c r="K8" s="65"/>
      <c r="L8" s="65"/>
      <c r="M8" s="65"/>
      <c r="N8" s="65"/>
      <c r="O8" s="65"/>
      <c r="P8" s="65"/>
      <c r="Q8" s="65"/>
      <c r="R8" s="65"/>
      <c r="S8" s="65"/>
      <c r="T8" s="65"/>
      <c r="U8" s="65"/>
      <c r="V8" s="65"/>
      <c r="W8" s="65"/>
    </row>
    <row r="9" spans="1:256" ht="80.25" customHeight="1" thickBot="1">
      <c r="A9" s="443" t="s">
        <v>326</v>
      </c>
      <c r="B9" s="62" t="s">
        <v>5</v>
      </c>
      <c r="C9" s="85" t="s">
        <v>446</v>
      </c>
      <c r="D9" s="85" t="s">
        <v>484</v>
      </c>
      <c r="E9" s="85" t="s">
        <v>485</v>
      </c>
      <c r="F9" s="85" t="s">
        <v>447</v>
      </c>
      <c r="G9" s="85" t="s">
        <v>327</v>
      </c>
      <c r="H9" s="63" t="s">
        <v>221</v>
      </c>
      <c r="I9" s="86">
        <v>44530</v>
      </c>
      <c r="J9" s="65"/>
      <c r="K9" s="65"/>
      <c r="L9" s="65"/>
      <c r="M9" s="65"/>
      <c r="N9" s="65"/>
      <c r="O9" s="65"/>
      <c r="P9" s="65"/>
      <c r="Q9" s="65"/>
      <c r="R9" s="65"/>
      <c r="S9" s="65"/>
      <c r="T9" s="65"/>
      <c r="U9" s="65"/>
      <c r="V9" s="65"/>
      <c r="W9" s="65"/>
    </row>
    <row r="10" spans="1:256" ht="87.75" customHeight="1" thickBot="1">
      <c r="A10" s="426"/>
      <c r="B10" s="67" t="s">
        <v>6</v>
      </c>
      <c r="C10" s="85" t="s">
        <v>486</v>
      </c>
      <c r="D10" s="85" t="s">
        <v>487</v>
      </c>
      <c r="E10" s="85" t="s">
        <v>328</v>
      </c>
      <c r="F10" s="85" t="s">
        <v>488</v>
      </c>
      <c r="G10" s="63" t="s">
        <v>330</v>
      </c>
      <c r="H10" s="63" t="s">
        <v>458</v>
      </c>
      <c r="I10" s="64">
        <v>44530</v>
      </c>
      <c r="J10" s="65"/>
      <c r="K10" s="65"/>
      <c r="L10" s="65"/>
      <c r="M10" s="65"/>
      <c r="N10" s="65"/>
      <c r="O10" s="65"/>
      <c r="P10" s="65"/>
      <c r="Q10" s="65"/>
      <c r="R10" s="65"/>
      <c r="S10" s="65"/>
      <c r="T10" s="65"/>
      <c r="U10" s="65"/>
      <c r="V10" s="65"/>
      <c r="W10" s="65"/>
    </row>
    <row r="11" spans="1:256" ht="68.25" customHeight="1" thickBot="1">
      <c r="A11" s="426"/>
      <c r="B11" s="67" t="s">
        <v>7</v>
      </c>
      <c r="C11" s="85" t="s">
        <v>448</v>
      </c>
      <c r="D11" s="85" t="s">
        <v>489</v>
      </c>
      <c r="E11" s="85" t="s">
        <v>449</v>
      </c>
      <c r="F11" s="85" t="s">
        <v>329</v>
      </c>
      <c r="G11" s="63" t="s">
        <v>322</v>
      </c>
      <c r="H11" s="63" t="s">
        <v>458</v>
      </c>
      <c r="I11" s="64">
        <v>44530</v>
      </c>
      <c r="J11" s="65"/>
      <c r="K11" s="65"/>
      <c r="L11" s="65"/>
      <c r="M11" s="65"/>
      <c r="N11" s="65"/>
      <c r="O11" s="65"/>
      <c r="P11" s="65"/>
      <c r="Q11" s="65"/>
      <c r="R11" s="65"/>
      <c r="S11" s="65"/>
      <c r="T11" s="65"/>
      <c r="U11" s="65"/>
      <c r="V11" s="65"/>
      <c r="W11" s="65"/>
    </row>
    <row r="12" spans="1:256" ht="59.25" customHeight="1" thickBot="1">
      <c r="A12" s="426"/>
      <c r="B12" s="67" t="s">
        <v>249</v>
      </c>
      <c r="C12" s="85" t="s">
        <v>450</v>
      </c>
      <c r="D12" s="85" t="s">
        <v>490</v>
      </c>
      <c r="E12" s="85" t="s">
        <v>491</v>
      </c>
      <c r="F12" s="85" t="s">
        <v>331</v>
      </c>
      <c r="G12" s="63" t="s">
        <v>332</v>
      </c>
      <c r="H12" s="63" t="s">
        <v>221</v>
      </c>
      <c r="I12" s="64">
        <v>44530</v>
      </c>
      <c r="J12" s="65"/>
      <c r="K12" s="65"/>
      <c r="L12" s="65"/>
      <c r="M12" s="65"/>
      <c r="N12" s="65"/>
      <c r="O12" s="65"/>
      <c r="P12" s="65"/>
      <c r="Q12" s="65"/>
      <c r="R12" s="65"/>
      <c r="S12" s="65"/>
      <c r="T12" s="65"/>
      <c r="U12" s="65"/>
      <c r="V12" s="65"/>
      <c r="W12" s="65"/>
    </row>
    <row r="13" spans="1:256" ht="64.5" customHeight="1" thickBot="1">
      <c r="A13" s="426"/>
      <c r="B13" s="67" t="s">
        <v>261</v>
      </c>
      <c r="C13" s="85" t="s">
        <v>492</v>
      </c>
      <c r="D13" s="85" t="s">
        <v>493</v>
      </c>
      <c r="E13" s="85" t="s">
        <v>451</v>
      </c>
      <c r="F13" s="85" t="s">
        <v>494</v>
      </c>
      <c r="G13" s="63" t="s">
        <v>322</v>
      </c>
      <c r="H13" s="63" t="s">
        <v>221</v>
      </c>
      <c r="I13" s="64">
        <v>44540</v>
      </c>
      <c r="J13" s="65"/>
      <c r="K13" s="65"/>
      <c r="L13" s="65"/>
      <c r="M13" s="65"/>
      <c r="N13" s="65"/>
      <c r="O13" s="65"/>
      <c r="P13" s="65"/>
      <c r="Q13" s="65"/>
      <c r="R13" s="65"/>
      <c r="S13" s="65"/>
      <c r="T13" s="65"/>
      <c r="U13" s="65"/>
      <c r="V13" s="65"/>
      <c r="W13" s="65"/>
    </row>
    <row r="14" spans="1:256" ht="62.25" customHeight="1" thickBot="1">
      <c r="A14" s="426"/>
      <c r="B14" s="67" t="s">
        <v>434</v>
      </c>
      <c r="C14" s="85" t="s">
        <v>495</v>
      </c>
      <c r="D14" s="85" t="s">
        <v>452</v>
      </c>
      <c r="E14" s="85" t="s">
        <v>496</v>
      </c>
      <c r="F14" s="85" t="s">
        <v>453</v>
      </c>
      <c r="G14" s="63" t="s">
        <v>322</v>
      </c>
      <c r="H14" s="63" t="s">
        <v>458</v>
      </c>
      <c r="I14" s="64">
        <v>44530</v>
      </c>
      <c r="J14" s="65"/>
      <c r="K14" s="65"/>
      <c r="L14" s="65"/>
      <c r="M14" s="65"/>
      <c r="N14" s="65"/>
      <c r="O14" s="65"/>
      <c r="P14" s="65"/>
      <c r="Q14" s="65"/>
      <c r="R14" s="65"/>
      <c r="S14" s="65"/>
      <c r="T14" s="65"/>
      <c r="U14" s="65"/>
      <c r="V14" s="65"/>
      <c r="W14" s="65"/>
    </row>
    <row r="15" spans="1:256" ht="72.75" customHeight="1" thickBot="1">
      <c r="A15" s="444"/>
      <c r="B15" s="66" t="s">
        <v>454</v>
      </c>
      <c r="C15" s="85" t="s">
        <v>497</v>
      </c>
      <c r="D15" s="90" t="s">
        <v>498</v>
      </c>
      <c r="E15" s="85" t="s">
        <v>455</v>
      </c>
      <c r="F15" s="85" t="s">
        <v>499</v>
      </c>
      <c r="G15" s="63" t="s">
        <v>456</v>
      </c>
      <c r="H15" s="63" t="s">
        <v>221</v>
      </c>
      <c r="I15" s="64">
        <v>44530</v>
      </c>
      <c r="J15" s="65"/>
      <c r="K15" s="65"/>
      <c r="L15" s="65"/>
      <c r="M15" s="65"/>
      <c r="N15" s="65"/>
      <c r="O15" s="65"/>
      <c r="P15" s="65"/>
      <c r="Q15" s="65"/>
      <c r="R15" s="65"/>
      <c r="S15" s="65"/>
      <c r="T15" s="65"/>
      <c r="U15" s="65"/>
      <c r="V15" s="65"/>
      <c r="W15" s="65"/>
    </row>
    <row r="16" spans="1:256" ht="43" thickBot="1">
      <c r="A16" s="423" t="s">
        <v>333</v>
      </c>
      <c r="B16" s="62" t="s">
        <v>8</v>
      </c>
      <c r="C16" s="85" t="s">
        <v>334</v>
      </c>
      <c r="D16" s="85" t="s">
        <v>500</v>
      </c>
      <c r="E16" s="85" t="s">
        <v>335</v>
      </c>
      <c r="F16" s="85" t="s">
        <v>336</v>
      </c>
      <c r="G16" s="63" t="s">
        <v>322</v>
      </c>
      <c r="H16" s="63" t="s">
        <v>221</v>
      </c>
      <c r="I16" s="64">
        <v>44377</v>
      </c>
      <c r="J16" s="65"/>
      <c r="K16" s="65"/>
      <c r="L16" s="65"/>
      <c r="M16" s="65"/>
      <c r="N16" s="65"/>
      <c r="O16" s="65"/>
      <c r="P16" s="65"/>
      <c r="Q16" s="65"/>
      <c r="R16" s="65"/>
      <c r="S16" s="65"/>
      <c r="T16" s="65"/>
      <c r="U16" s="65"/>
      <c r="V16" s="65"/>
      <c r="W16" s="65"/>
    </row>
    <row r="17" spans="1:23" ht="57" thickBot="1">
      <c r="A17" s="424"/>
      <c r="B17" s="67" t="s">
        <v>17</v>
      </c>
      <c r="C17" s="85" t="s">
        <v>337</v>
      </c>
      <c r="D17" s="85" t="s">
        <v>501</v>
      </c>
      <c r="E17" s="68" t="s">
        <v>338</v>
      </c>
      <c r="F17" s="68" t="s">
        <v>502</v>
      </c>
      <c r="G17" s="63" t="s">
        <v>322</v>
      </c>
      <c r="H17" s="63" t="s">
        <v>221</v>
      </c>
      <c r="I17" s="64">
        <v>44560</v>
      </c>
      <c r="J17" s="65"/>
      <c r="K17" s="65"/>
      <c r="L17" s="65"/>
      <c r="M17" s="65"/>
      <c r="N17" s="65"/>
      <c r="O17" s="65"/>
      <c r="P17" s="65"/>
      <c r="Q17" s="65"/>
      <c r="R17" s="65"/>
      <c r="S17" s="65"/>
      <c r="T17" s="65"/>
      <c r="U17" s="65"/>
      <c r="V17" s="65"/>
      <c r="W17" s="65"/>
    </row>
    <row r="18" spans="1:23" ht="85" thickBot="1">
      <c r="A18" s="425"/>
      <c r="B18" s="67" t="s">
        <v>457</v>
      </c>
      <c r="C18" s="85" t="s">
        <v>503</v>
      </c>
      <c r="D18" s="85" t="s">
        <v>504</v>
      </c>
      <c r="E18" s="68" t="s">
        <v>338</v>
      </c>
      <c r="F18" s="68" t="s">
        <v>505</v>
      </c>
      <c r="G18" s="63" t="s">
        <v>322</v>
      </c>
      <c r="H18" s="63" t="s">
        <v>458</v>
      </c>
      <c r="I18" s="64">
        <v>44560</v>
      </c>
      <c r="J18" s="65"/>
      <c r="K18" s="65"/>
      <c r="L18" s="65"/>
      <c r="M18" s="65"/>
      <c r="N18" s="65"/>
      <c r="O18" s="65"/>
      <c r="P18" s="65"/>
      <c r="Q18" s="65"/>
      <c r="R18" s="65"/>
      <c r="S18" s="65"/>
      <c r="T18" s="65"/>
      <c r="U18" s="65"/>
      <c r="V18" s="65"/>
      <c r="W18" s="65"/>
    </row>
    <row r="19" spans="1:23">
      <c r="A19" s="69"/>
      <c r="B19" s="69"/>
      <c r="C19" s="69"/>
      <c r="D19" s="69"/>
      <c r="E19" s="69"/>
      <c r="F19" s="69"/>
      <c r="G19" s="69"/>
      <c r="H19" s="69"/>
      <c r="I19" s="70"/>
      <c r="J19" s="65"/>
      <c r="K19" s="65"/>
      <c r="L19" s="65"/>
      <c r="M19" s="65"/>
      <c r="N19" s="65"/>
      <c r="O19" s="65"/>
      <c r="P19" s="65"/>
      <c r="Q19" s="65"/>
      <c r="R19" s="65"/>
      <c r="S19" s="65"/>
      <c r="T19" s="65"/>
      <c r="U19" s="65"/>
      <c r="V19" s="65"/>
      <c r="W19" s="65"/>
    </row>
    <row r="20" spans="1:23">
      <c r="A20" s="69"/>
      <c r="B20" s="69"/>
      <c r="C20" s="69"/>
      <c r="D20" s="69"/>
      <c r="E20" s="69"/>
      <c r="F20" s="69"/>
      <c r="G20" s="69"/>
      <c r="H20" s="69"/>
      <c r="I20" s="70"/>
      <c r="J20" s="65"/>
      <c r="K20" s="65"/>
      <c r="L20" s="65"/>
      <c r="M20" s="65"/>
      <c r="N20" s="65"/>
      <c r="O20" s="65"/>
      <c r="P20" s="65"/>
      <c r="Q20" s="65"/>
      <c r="R20" s="65"/>
      <c r="S20" s="65"/>
      <c r="T20" s="65"/>
      <c r="U20" s="65"/>
      <c r="V20" s="65"/>
      <c r="W20" s="65"/>
    </row>
    <row r="21" spans="1:23">
      <c r="A21" s="69"/>
      <c r="B21" s="69"/>
      <c r="C21" s="69"/>
      <c r="D21" s="69"/>
      <c r="E21" s="69"/>
      <c r="F21" s="69"/>
      <c r="G21" s="69"/>
      <c r="H21" s="69"/>
      <c r="I21" s="69"/>
      <c r="J21" s="65"/>
      <c r="K21" s="65"/>
      <c r="L21" s="65"/>
      <c r="M21" s="65"/>
      <c r="N21" s="65"/>
      <c r="O21" s="65"/>
      <c r="P21" s="65"/>
      <c r="Q21" s="65"/>
      <c r="R21" s="65"/>
      <c r="S21" s="65"/>
      <c r="T21" s="65"/>
      <c r="U21" s="65"/>
      <c r="V21" s="65"/>
      <c r="W21" s="65"/>
    </row>
  </sheetData>
  <mergeCells count="9">
    <mergeCell ref="A16:A18"/>
    <mergeCell ref="A6:A8"/>
    <mergeCell ref="A1:A2"/>
    <mergeCell ref="B1:I2"/>
    <mergeCell ref="B3:I3"/>
    <mergeCell ref="A4:A5"/>
    <mergeCell ref="B4:I4"/>
    <mergeCell ref="B5:C5"/>
    <mergeCell ref="A9:A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cols>
    <col min="1" max="1" width="5.83203125" customWidth="1"/>
    <col min="2" max="2" width="17" customWidth="1"/>
    <col min="3" max="3" width="17.1640625" bestFit="1" customWidth="1"/>
    <col min="4" max="4" width="17.1640625" customWidth="1"/>
    <col min="5" max="5" width="13.83203125" customWidth="1"/>
    <col min="7" max="8" width="16.6640625" customWidth="1"/>
    <col min="9" max="9" width="35.6640625" customWidth="1"/>
    <col min="10" max="10" width="29.5" customWidth="1"/>
    <col min="13" max="13" width="13" bestFit="1" customWidth="1"/>
    <col min="14" max="14" width="16" customWidth="1"/>
    <col min="15" max="15" width="35.5" customWidth="1"/>
    <col min="18" max="18" width="13" bestFit="1" customWidth="1"/>
    <col min="19" max="19" width="15.5" customWidth="1"/>
    <col min="20" max="20" width="38.33203125" customWidth="1"/>
    <col min="23" max="24" width="17" customWidth="1"/>
    <col min="25" max="25" width="34.5" customWidth="1"/>
    <col min="28" max="29" width="16.1640625" customWidth="1"/>
    <col min="30" max="30" width="37.83203125" customWidth="1"/>
    <col min="33" max="33" width="32.5" bestFit="1" customWidth="1"/>
    <col min="35" max="35" width="14.6640625" bestFit="1" customWidth="1"/>
  </cols>
  <sheetData>
    <row r="1" spans="1:39">
      <c r="B1" s="19" t="s">
        <v>94</v>
      </c>
      <c r="C1" s="20"/>
      <c r="D1" s="19" t="s">
        <v>95</v>
      </c>
      <c r="F1" s="445" t="s">
        <v>96</v>
      </c>
      <c r="G1" s="445"/>
      <c r="H1" s="445"/>
      <c r="I1" s="445"/>
      <c r="J1" s="445"/>
      <c r="L1" s="445" t="s">
        <v>97</v>
      </c>
      <c r="M1" s="445"/>
      <c r="N1" s="445"/>
      <c r="O1" s="445"/>
      <c r="Q1" s="445" t="s">
        <v>98</v>
      </c>
      <c r="R1" s="445"/>
      <c r="S1" s="445"/>
      <c r="T1" s="445"/>
      <c r="V1" s="445" t="s">
        <v>99</v>
      </c>
      <c r="W1" s="445"/>
      <c r="X1" s="445"/>
      <c r="Y1" s="445"/>
      <c r="AA1" s="445" t="s">
        <v>100</v>
      </c>
      <c r="AB1" s="445"/>
      <c r="AC1" s="445"/>
      <c r="AD1" s="445"/>
    </row>
    <row r="2" spans="1:39" ht="16">
      <c r="B2" s="19" t="s">
        <v>101</v>
      </c>
      <c r="C2" s="20"/>
      <c r="D2" s="19" t="s">
        <v>102</v>
      </c>
      <c r="F2" s="21" t="s">
        <v>103</v>
      </c>
      <c r="G2" s="21" t="s">
        <v>104</v>
      </c>
      <c r="H2" s="21"/>
      <c r="I2" s="21" t="s">
        <v>105</v>
      </c>
      <c r="J2" s="21" t="s">
        <v>106</v>
      </c>
      <c r="L2" s="21" t="s">
        <v>103</v>
      </c>
      <c r="M2" s="21" t="s">
        <v>104</v>
      </c>
      <c r="N2" s="21"/>
      <c r="O2" s="21" t="s">
        <v>105</v>
      </c>
      <c r="Q2" s="21" t="s">
        <v>103</v>
      </c>
      <c r="R2" s="21" t="s">
        <v>104</v>
      </c>
      <c r="S2" s="21"/>
      <c r="T2" s="21" t="s">
        <v>105</v>
      </c>
      <c r="V2" s="21" t="s">
        <v>103</v>
      </c>
      <c r="W2" s="21" t="s">
        <v>104</v>
      </c>
      <c r="X2" s="21"/>
      <c r="Y2" s="21" t="s">
        <v>105</v>
      </c>
      <c r="AA2" s="21" t="s">
        <v>103</v>
      </c>
      <c r="AB2" s="21" t="s">
        <v>104</v>
      </c>
      <c r="AC2" s="21"/>
      <c r="AD2" s="21" t="s">
        <v>105</v>
      </c>
      <c r="AG2" t="s">
        <v>107</v>
      </c>
      <c r="AI2" t="s">
        <v>108</v>
      </c>
      <c r="AM2" t="s">
        <v>109</v>
      </c>
    </row>
    <row r="3" spans="1:39" ht="32">
      <c r="B3" s="19" t="s">
        <v>110</v>
      </c>
      <c r="C3" s="20"/>
      <c r="D3" s="19" t="s">
        <v>111</v>
      </c>
      <c r="F3" s="21">
        <v>1</v>
      </c>
      <c r="G3" s="21" t="s">
        <v>112</v>
      </c>
      <c r="H3" s="21" t="str">
        <f>CONCATENATE(F3,"-",G3)</f>
        <v>1-Rara vez</v>
      </c>
      <c r="I3" s="21" t="s">
        <v>113</v>
      </c>
      <c r="J3" s="21" t="s">
        <v>114</v>
      </c>
      <c r="L3" s="19">
        <v>1</v>
      </c>
      <c r="M3" s="21" t="s">
        <v>115</v>
      </c>
      <c r="N3" s="21" t="str">
        <f>CONCATENATE(L3,"-",M3)</f>
        <v>1-Insignificante</v>
      </c>
      <c r="O3" s="21" t="s">
        <v>116</v>
      </c>
      <c r="Q3" s="19">
        <v>1</v>
      </c>
      <c r="R3" s="21" t="s">
        <v>115</v>
      </c>
      <c r="S3" s="21" t="str">
        <f>CONCATENATE(Q3,"-",R3)</f>
        <v>1-Insignificante</v>
      </c>
      <c r="T3" s="21" t="s">
        <v>117</v>
      </c>
      <c r="V3" s="19">
        <v>1</v>
      </c>
      <c r="W3" s="21" t="s">
        <v>115</v>
      </c>
      <c r="X3" s="21" t="str">
        <f>CONCATENATE(V3,"-",W3)</f>
        <v>1-Insignificante</v>
      </c>
      <c r="Y3" s="21" t="s">
        <v>118</v>
      </c>
      <c r="AA3" s="19">
        <v>1</v>
      </c>
      <c r="AB3" s="21" t="s">
        <v>115</v>
      </c>
      <c r="AC3" s="21" t="str">
        <f>CONCATENATE(AA3,"-",AB3)</f>
        <v>1-Insignificante</v>
      </c>
      <c r="AD3" s="21"/>
      <c r="AG3" t="s">
        <v>119</v>
      </c>
      <c r="AI3" t="s">
        <v>120</v>
      </c>
      <c r="AK3" t="s">
        <v>73</v>
      </c>
      <c r="AM3" t="s">
        <v>51</v>
      </c>
    </row>
    <row r="4" spans="1:39" ht="32">
      <c r="B4" s="19" t="s">
        <v>121</v>
      </c>
      <c r="C4" s="20"/>
      <c r="D4" s="19" t="s">
        <v>122</v>
      </c>
      <c r="F4" s="21">
        <v>2</v>
      </c>
      <c r="G4" s="21" t="s">
        <v>123</v>
      </c>
      <c r="H4" s="21" t="str">
        <f>CONCATENATE(F4,"-",G4)</f>
        <v>2-Improbable</v>
      </c>
      <c r="I4" s="21" t="s">
        <v>124</v>
      </c>
      <c r="J4" s="21" t="s">
        <v>125</v>
      </c>
      <c r="L4" s="21">
        <v>2</v>
      </c>
      <c r="M4" s="21" t="s">
        <v>126</v>
      </c>
      <c r="N4" s="21" t="str">
        <f>CONCATENATE(L4,"-",M4)</f>
        <v>2-Menor</v>
      </c>
      <c r="O4" s="21" t="s">
        <v>127</v>
      </c>
      <c r="Q4" s="21">
        <v>2</v>
      </c>
      <c r="R4" s="21" t="s">
        <v>126</v>
      </c>
      <c r="S4" s="21" t="str">
        <f>CONCATENATE(Q4,"-",R4)</f>
        <v>2-Menor</v>
      </c>
      <c r="T4" s="21" t="s">
        <v>128</v>
      </c>
      <c r="V4" s="21">
        <v>2</v>
      </c>
      <c r="W4" s="21" t="s">
        <v>126</v>
      </c>
      <c r="X4" s="21" t="str">
        <f>CONCATENATE(V4,"-",W4)</f>
        <v>2-Menor</v>
      </c>
      <c r="Y4" s="21" t="s">
        <v>129</v>
      </c>
      <c r="AA4" s="21">
        <v>2</v>
      </c>
      <c r="AB4" s="21" t="s">
        <v>126</v>
      </c>
      <c r="AC4" s="21" t="str">
        <f>CONCATENATE(AA4,"-",AB4)</f>
        <v>2-Menor</v>
      </c>
      <c r="AD4" s="21"/>
      <c r="AG4" t="s">
        <v>130</v>
      </c>
      <c r="AI4" t="s">
        <v>131</v>
      </c>
      <c r="AK4" t="s">
        <v>72</v>
      </c>
    </row>
    <row r="5" spans="1:39" ht="32">
      <c r="B5" s="19" t="s">
        <v>132</v>
      </c>
      <c r="C5" s="20"/>
      <c r="D5" s="19" t="s">
        <v>81</v>
      </c>
      <c r="F5" s="21">
        <v>3</v>
      </c>
      <c r="G5" s="21" t="s">
        <v>133</v>
      </c>
      <c r="H5" s="21" t="str">
        <f>CONCATENATE(F5,"-",G5)</f>
        <v>3-Posible</v>
      </c>
      <c r="I5" s="21" t="s">
        <v>134</v>
      </c>
      <c r="J5" s="21" t="s">
        <v>135</v>
      </c>
      <c r="L5" s="21">
        <v>3</v>
      </c>
      <c r="M5" s="21" t="s">
        <v>75</v>
      </c>
      <c r="N5" s="21" t="str">
        <f>CONCATENATE(L5,"-",M5)</f>
        <v>3-Moderado</v>
      </c>
      <c r="O5" s="21" t="s">
        <v>136</v>
      </c>
      <c r="Q5" s="21">
        <v>3</v>
      </c>
      <c r="R5" s="21" t="s">
        <v>75</v>
      </c>
      <c r="S5" s="21" t="str">
        <f>CONCATENATE(Q5,"-",R5)</f>
        <v>3-Moderado</v>
      </c>
      <c r="T5" s="21" t="s">
        <v>137</v>
      </c>
      <c r="V5" s="21">
        <v>3</v>
      </c>
      <c r="W5" s="21" t="s">
        <v>75</v>
      </c>
      <c r="X5" s="21" t="str">
        <f>CONCATENATE(V5,"-",W5)</f>
        <v>3-Moderado</v>
      </c>
      <c r="Y5" s="21" t="s">
        <v>138</v>
      </c>
      <c r="AA5" s="21">
        <v>3</v>
      </c>
      <c r="AB5" s="21" t="s">
        <v>75</v>
      </c>
      <c r="AC5" s="21" t="str">
        <f>CONCATENATE(AA5,"-",AB5)</f>
        <v>3-Moderado</v>
      </c>
      <c r="AD5" s="21" t="s">
        <v>139</v>
      </c>
      <c r="AG5" t="s">
        <v>140</v>
      </c>
      <c r="AI5" t="s">
        <v>141</v>
      </c>
    </row>
    <row r="6" spans="1:39" ht="48">
      <c r="B6" s="19" t="s">
        <v>142</v>
      </c>
      <c r="C6" s="20"/>
      <c r="D6" s="19" t="s">
        <v>143</v>
      </c>
      <c r="F6" s="21">
        <v>4</v>
      </c>
      <c r="G6" s="21" t="s">
        <v>144</v>
      </c>
      <c r="H6" s="21" t="str">
        <f>CONCATENATE(F6,"-",G6)</f>
        <v>4-Probable</v>
      </c>
      <c r="I6" s="21" t="s">
        <v>145</v>
      </c>
      <c r="J6" s="21" t="s">
        <v>146</v>
      </c>
      <c r="L6" s="21">
        <v>4</v>
      </c>
      <c r="M6" s="21" t="s">
        <v>80</v>
      </c>
      <c r="N6" s="21" t="str">
        <f>CONCATENATE(L6,"-",M6)</f>
        <v>4-Mayor</v>
      </c>
      <c r="O6" s="21" t="s">
        <v>147</v>
      </c>
      <c r="Q6" s="21">
        <v>4</v>
      </c>
      <c r="R6" s="21" t="s">
        <v>80</v>
      </c>
      <c r="S6" s="21" t="str">
        <f>CONCATENATE(Q6,"-",R6)</f>
        <v>4-Mayor</v>
      </c>
      <c r="T6" s="21" t="s">
        <v>148</v>
      </c>
      <c r="V6" s="21">
        <v>4</v>
      </c>
      <c r="W6" s="21" t="s">
        <v>80</v>
      </c>
      <c r="X6" s="21" t="str">
        <f>CONCATENATE(V6,"-",W6)</f>
        <v>4-Mayor</v>
      </c>
      <c r="Y6" s="21" t="s">
        <v>149</v>
      </c>
      <c r="AA6" s="21">
        <v>4</v>
      </c>
      <c r="AB6" s="21" t="s">
        <v>80</v>
      </c>
      <c r="AC6" s="21" t="str">
        <f>CONCATENATE(AA6,"-",AB6)</f>
        <v>4-Mayor</v>
      </c>
      <c r="AD6" s="21" t="s">
        <v>150</v>
      </c>
      <c r="AG6" t="s">
        <v>122</v>
      </c>
      <c r="AI6" t="s">
        <v>151</v>
      </c>
    </row>
    <row r="7" spans="1:39" ht="32">
      <c r="B7" s="22" t="s">
        <v>152</v>
      </c>
      <c r="D7" s="19" t="s">
        <v>153</v>
      </c>
      <c r="F7" s="21">
        <v>5</v>
      </c>
      <c r="G7" s="21" t="s">
        <v>154</v>
      </c>
      <c r="H7" s="21" t="str">
        <f>CONCATENATE(F7,"-",G7)</f>
        <v>5-Casi seguro</v>
      </c>
      <c r="I7" s="21" t="s">
        <v>155</v>
      </c>
      <c r="J7" s="21" t="s">
        <v>156</v>
      </c>
      <c r="L7" s="21">
        <v>5</v>
      </c>
      <c r="M7" s="21" t="s">
        <v>157</v>
      </c>
      <c r="N7" s="21" t="str">
        <f>CONCATENATE(L7,"-",M7)</f>
        <v>5-Catastrofico</v>
      </c>
      <c r="O7" s="21" t="s">
        <v>158</v>
      </c>
      <c r="Q7" s="21">
        <v>5</v>
      </c>
      <c r="R7" s="21" t="s">
        <v>157</v>
      </c>
      <c r="S7" s="21" t="str">
        <f>CONCATENATE(Q7,"-",R7)</f>
        <v>5-Catastrofico</v>
      </c>
      <c r="T7" s="21" t="s">
        <v>159</v>
      </c>
      <c r="V7" s="21">
        <v>5</v>
      </c>
      <c r="W7" s="21" t="s">
        <v>157</v>
      </c>
      <c r="X7" s="21" t="str">
        <f>CONCATENATE(V7,"-",W7)</f>
        <v>5-Catastrofico</v>
      </c>
      <c r="Y7" s="21" t="s">
        <v>160</v>
      </c>
      <c r="AA7" s="21">
        <v>5</v>
      </c>
      <c r="AB7" s="21" t="s">
        <v>157</v>
      </c>
      <c r="AC7" s="21" t="str">
        <f>CONCATENATE(AA7,"-",AB7)</f>
        <v>5-Catastrofico</v>
      </c>
      <c r="AD7" s="21" t="s">
        <v>161</v>
      </c>
    </row>
    <row r="8" spans="1:39">
      <c r="B8" s="22" t="s">
        <v>162</v>
      </c>
      <c r="D8" s="22" t="s">
        <v>163</v>
      </c>
    </row>
    <row r="15" spans="1:39">
      <c r="A15" s="446" t="s">
        <v>96</v>
      </c>
      <c r="B15" s="23"/>
      <c r="C15" s="447" t="s">
        <v>51</v>
      </c>
      <c r="D15" s="447"/>
      <c r="E15" s="447"/>
      <c r="F15" s="447"/>
      <c r="G15" s="447"/>
    </row>
    <row r="16" spans="1:39">
      <c r="A16" s="446"/>
      <c r="B16" s="23"/>
      <c r="C16" s="23" t="s">
        <v>164</v>
      </c>
      <c r="D16" s="23" t="s">
        <v>165</v>
      </c>
      <c r="E16" s="23" t="s">
        <v>166</v>
      </c>
      <c r="F16" s="23" t="s">
        <v>167</v>
      </c>
      <c r="G16" s="23" t="s">
        <v>168</v>
      </c>
    </row>
    <row r="17" spans="1:7">
      <c r="A17" s="446"/>
      <c r="B17" s="23" t="s">
        <v>169</v>
      </c>
      <c r="C17" s="24">
        <v>1</v>
      </c>
      <c r="D17" s="24">
        <v>2</v>
      </c>
      <c r="E17" s="25">
        <v>3</v>
      </c>
      <c r="F17" s="26">
        <v>4</v>
      </c>
      <c r="G17" s="27">
        <v>5</v>
      </c>
    </row>
    <row r="18" spans="1:7">
      <c r="A18" s="446"/>
      <c r="B18" s="23" t="s">
        <v>79</v>
      </c>
      <c r="C18" s="28">
        <v>2</v>
      </c>
      <c r="D18" s="28">
        <v>4</v>
      </c>
      <c r="E18" s="25">
        <v>6</v>
      </c>
      <c r="F18" s="29">
        <v>8</v>
      </c>
      <c r="G18" s="27">
        <v>10</v>
      </c>
    </row>
    <row r="19" spans="1:7">
      <c r="A19" s="446"/>
      <c r="B19" s="23" t="s">
        <v>76</v>
      </c>
      <c r="C19" s="28">
        <v>3</v>
      </c>
      <c r="D19" s="25">
        <v>6</v>
      </c>
      <c r="E19" s="29">
        <v>9</v>
      </c>
      <c r="F19" s="27">
        <v>12</v>
      </c>
      <c r="G19" s="27">
        <v>15</v>
      </c>
    </row>
    <row r="20" spans="1:7">
      <c r="A20" s="446"/>
      <c r="B20" s="23" t="s">
        <v>170</v>
      </c>
      <c r="C20" s="25">
        <v>4</v>
      </c>
      <c r="D20" s="29">
        <v>8</v>
      </c>
      <c r="E20" s="29">
        <v>12</v>
      </c>
      <c r="F20" s="27">
        <v>16</v>
      </c>
      <c r="G20" s="30">
        <v>20</v>
      </c>
    </row>
    <row r="21" spans="1:7">
      <c r="A21" s="446"/>
      <c r="B21" s="23" t="s">
        <v>171</v>
      </c>
      <c r="C21" s="29">
        <v>5</v>
      </c>
      <c r="D21" s="29">
        <v>10</v>
      </c>
      <c r="E21" s="27">
        <v>15</v>
      </c>
      <c r="F21" s="27">
        <v>20</v>
      </c>
      <c r="G21" s="30">
        <v>25</v>
      </c>
    </row>
    <row r="25" spans="1:7">
      <c r="B25" t="s">
        <v>172</v>
      </c>
      <c r="C25" t="s">
        <v>173</v>
      </c>
      <c r="D25">
        <v>11</v>
      </c>
      <c r="E25" t="s">
        <v>174</v>
      </c>
      <c r="F25">
        <v>1</v>
      </c>
    </row>
    <row r="26" spans="1:7">
      <c r="C26" t="s">
        <v>175</v>
      </c>
      <c r="D26">
        <v>12</v>
      </c>
      <c r="E26" t="s">
        <v>176</v>
      </c>
      <c r="F26">
        <v>2</v>
      </c>
    </row>
    <row r="27" spans="1:7">
      <c r="C27" t="s">
        <v>177</v>
      </c>
      <c r="D27">
        <v>13</v>
      </c>
      <c r="E27" t="s">
        <v>178</v>
      </c>
      <c r="F27">
        <v>3</v>
      </c>
    </row>
    <row r="28" spans="1:7">
      <c r="C28" t="s">
        <v>179</v>
      </c>
      <c r="D28">
        <v>14</v>
      </c>
      <c r="E28" t="s">
        <v>180</v>
      </c>
      <c r="F28">
        <v>4</v>
      </c>
    </row>
    <row r="29" spans="1:7">
      <c r="C29" t="s">
        <v>181</v>
      </c>
      <c r="D29">
        <v>15</v>
      </c>
      <c r="E29" t="s">
        <v>182</v>
      </c>
      <c r="F29">
        <v>5</v>
      </c>
    </row>
    <row r="30" spans="1:7">
      <c r="B30" t="s">
        <v>183</v>
      </c>
      <c r="C30" t="s">
        <v>173</v>
      </c>
      <c r="D30">
        <v>21</v>
      </c>
      <c r="E30" t="s">
        <v>176</v>
      </c>
      <c r="F30">
        <v>6</v>
      </c>
    </row>
    <row r="31" spans="1:7">
      <c r="C31" t="s">
        <v>175</v>
      </c>
      <c r="D31">
        <v>22</v>
      </c>
      <c r="E31" t="s">
        <v>184</v>
      </c>
      <c r="F31">
        <v>7</v>
      </c>
    </row>
    <row r="32" spans="1:7">
      <c r="C32" t="s">
        <v>177</v>
      </c>
      <c r="D32">
        <v>23</v>
      </c>
      <c r="E32" t="s">
        <v>185</v>
      </c>
      <c r="F32">
        <v>8</v>
      </c>
    </row>
    <row r="33" spans="2:6">
      <c r="C33" t="s">
        <v>179</v>
      </c>
      <c r="D33">
        <v>24</v>
      </c>
      <c r="E33" t="s">
        <v>186</v>
      </c>
      <c r="F33">
        <v>9</v>
      </c>
    </row>
    <row r="34" spans="2:6">
      <c r="C34" t="s">
        <v>181</v>
      </c>
      <c r="D34">
        <v>25</v>
      </c>
      <c r="E34" t="s">
        <v>187</v>
      </c>
      <c r="F34">
        <v>10</v>
      </c>
    </row>
    <row r="35" spans="2:6">
      <c r="B35" t="s">
        <v>188</v>
      </c>
      <c r="C35" t="s">
        <v>173</v>
      </c>
      <c r="D35">
        <v>31</v>
      </c>
      <c r="E35" t="s">
        <v>189</v>
      </c>
      <c r="F35">
        <v>11</v>
      </c>
    </row>
    <row r="36" spans="2:6">
      <c r="C36" t="s">
        <v>175</v>
      </c>
      <c r="D36">
        <v>32</v>
      </c>
      <c r="E36" t="s">
        <v>185</v>
      </c>
      <c r="F36">
        <v>12</v>
      </c>
    </row>
    <row r="37" spans="2:6">
      <c r="C37" t="s">
        <v>177</v>
      </c>
      <c r="D37">
        <v>33</v>
      </c>
      <c r="E37" t="s">
        <v>190</v>
      </c>
      <c r="F37">
        <v>13</v>
      </c>
    </row>
    <row r="38" spans="2:6">
      <c r="C38" t="s">
        <v>179</v>
      </c>
      <c r="D38">
        <v>34</v>
      </c>
      <c r="E38" t="s">
        <v>191</v>
      </c>
      <c r="F38">
        <v>14</v>
      </c>
    </row>
    <row r="39" spans="2:6">
      <c r="C39" t="s">
        <v>181</v>
      </c>
      <c r="D39">
        <v>35</v>
      </c>
      <c r="E39" t="s">
        <v>192</v>
      </c>
      <c r="F39">
        <v>15</v>
      </c>
    </row>
    <row r="40" spans="2:6">
      <c r="B40" t="s">
        <v>193</v>
      </c>
      <c r="C40" t="s">
        <v>173</v>
      </c>
      <c r="D40">
        <v>41</v>
      </c>
      <c r="E40" t="s">
        <v>194</v>
      </c>
      <c r="F40">
        <v>16</v>
      </c>
    </row>
    <row r="41" spans="2:6">
      <c r="C41" t="s">
        <v>175</v>
      </c>
      <c r="D41">
        <v>42</v>
      </c>
      <c r="E41" t="s">
        <v>186</v>
      </c>
      <c r="F41">
        <v>17</v>
      </c>
    </row>
    <row r="42" spans="2:6">
      <c r="C42" t="s">
        <v>177</v>
      </c>
      <c r="D42">
        <v>43</v>
      </c>
      <c r="E42" t="s">
        <v>195</v>
      </c>
      <c r="F42">
        <v>18</v>
      </c>
    </row>
    <row r="43" spans="2:6">
      <c r="C43" t="s">
        <v>179</v>
      </c>
      <c r="D43">
        <v>44</v>
      </c>
      <c r="E43" t="s">
        <v>196</v>
      </c>
      <c r="F43">
        <v>19</v>
      </c>
    </row>
    <row r="44" spans="2:6">
      <c r="C44" t="s">
        <v>181</v>
      </c>
      <c r="D44">
        <v>45</v>
      </c>
      <c r="E44" t="s">
        <v>78</v>
      </c>
      <c r="F44">
        <v>20</v>
      </c>
    </row>
    <row r="45" spans="2:6">
      <c r="B45" t="s">
        <v>197</v>
      </c>
      <c r="C45" t="s">
        <v>173</v>
      </c>
      <c r="D45">
        <v>51</v>
      </c>
      <c r="E45" t="s">
        <v>198</v>
      </c>
      <c r="F45">
        <v>21</v>
      </c>
    </row>
    <row r="46" spans="2:6">
      <c r="C46" t="s">
        <v>175</v>
      </c>
      <c r="D46">
        <v>52</v>
      </c>
      <c r="E46" t="s">
        <v>82</v>
      </c>
      <c r="F46">
        <v>22</v>
      </c>
    </row>
    <row r="47" spans="2:6">
      <c r="C47" t="s">
        <v>177</v>
      </c>
      <c r="D47">
        <v>53</v>
      </c>
      <c r="E47" t="s">
        <v>192</v>
      </c>
      <c r="F47">
        <v>23</v>
      </c>
    </row>
    <row r="48" spans="2:6">
      <c r="C48" t="s">
        <v>179</v>
      </c>
      <c r="D48">
        <v>54</v>
      </c>
      <c r="E48" t="s">
        <v>78</v>
      </c>
      <c r="F48">
        <v>24</v>
      </c>
    </row>
    <row r="49" spans="2:6">
      <c r="C49" t="s">
        <v>181</v>
      </c>
      <c r="D49">
        <v>55</v>
      </c>
      <c r="E49" t="s">
        <v>199</v>
      </c>
      <c r="F49">
        <v>25</v>
      </c>
    </row>
    <row r="53" spans="2:6">
      <c r="B53" t="s">
        <v>172</v>
      </c>
      <c r="C53" t="s">
        <v>200</v>
      </c>
      <c r="D53">
        <v>5</v>
      </c>
      <c r="E53" t="s">
        <v>201</v>
      </c>
    </row>
    <row r="54" spans="2:6">
      <c r="C54" t="s">
        <v>202</v>
      </c>
      <c r="D54">
        <v>10</v>
      </c>
      <c r="E54" t="s">
        <v>82</v>
      </c>
    </row>
    <row r="55" spans="2:6">
      <c r="C55" t="s">
        <v>203</v>
      </c>
      <c r="D55">
        <v>20</v>
      </c>
      <c r="E55" t="s">
        <v>78</v>
      </c>
    </row>
    <row r="56" spans="2:6">
      <c r="B56" t="s">
        <v>183</v>
      </c>
      <c r="C56" t="s">
        <v>204</v>
      </c>
      <c r="D56">
        <v>10</v>
      </c>
      <c r="E56" t="s">
        <v>205</v>
      </c>
    </row>
    <row r="57" spans="2:6">
      <c r="C57" t="s">
        <v>206</v>
      </c>
      <c r="D57">
        <v>20</v>
      </c>
      <c r="E57" t="s">
        <v>207</v>
      </c>
    </row>
    <row r="58" spans="2:6">
      <c r="C58" t="s">
        <v>208</v>
      </c>
      <c r="D58">
        <v>40</v>
      </c>
      <c r="E58" t="s">
        <v>209</v>
      </c>
    </row>
    <row r="59" spans="2:6">
      <c r="B59" t="s">
        <v>188</v>
      </c>
      <c r="C59" t="s">
        <v>204</v>
      </c>
      <c r="D59">
        <v>15</v>
      </c>
      <c r="E59" t="s">
        <v>210</v>
      </c>
    </row>
    <row r="60" spans="2:6">
      <c r="C60" t="s">
        <v>206</v>
      </c>
      <c r="D60">
        <v>30</v>
      </c>
      <c r="E60" t="s">
        <v>211</v>
      </c>
    </row>
    <row r="61" spans="2:6">
      <c r="C61" t="s">
        <v>208</v>
      </c>
      <c r="D61">
        <v>60</v>
      </c>
      <c r="E61" t="s">
        <v>84</v>
      </c>
    </row>
    <row r="62" spans="2:6">
      <c r="B62" t="s">
        <v>193</v>
      </c>
      <c r="C62" t="s">
        <v>204</v>
      </c>
      <c r="D62">
        <v>20</v>
      </c>
      <c r="E62" t="s">
        <v>207</v>
      </c>
    </row>
    <row r="63" spans="2:6">
      <c r="C63" t="s">
        <v>206</v>
      </c>
      <c r="D63">
        <v>40</v>
      </c>
      <c r="E63" t="s">
        <v>209</v>
      </c>
    </row>
    <row r="64" spans="2:6">
      <c r="C64" t="s">
        <v>208</v>
      </c>
      <c r="D64">
        <v>80</v>
      </c>
      <c r="E64" t="s">
        <v>212</v>
      </c>
    </row>
    <row r="65" spans="2:5">
      <c r="B65" t="s">
        <v>197</v>
      </c>
      <c r="C65" t="s">
        <v>204</v>
      </c>
      <c r="D65">
        <v>25</v>
      </c>
      <c r="E65" t="s">
        <v>199</v>
      </c>
    </row>
    <row r="66" spans="2:5">
      <c r="C66" t="s">
        <v>206</v>
      </c>
      <c r="D66">
        <v>50</v>
      </c>
      <c r="E66" t="s">
        <v>213</v>
      </c>
    </row>
    <row r="67" spans="2:5">
      <c r="C67" t="s">
        <v>208</v>
      </c>
      <c r="D67">
        <v>100</v>
      </c>
      <c r="E67" t="s">
        <v>214</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Gestión de Riesgos</vt:lpstr>
      <vt:lpstr>Riesgos de corrupción</vt:lpstr>
      <vt:lpstr>Racionalización de trámites </vt:lpstr>
      <vt:lpstr>RendiciónCuentas</vt:lpstr>
      <vt:lpstr>Atención al Ciudadano</vt:lpstr>
      <vt:lpstr>Tranparencia y Acceso a Inf. </vt:lpstr>
      <vt:lpstr>Participación Ciudadana</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LINA MARIA SANCHEZ RIVAS</cp:lastModifiedBy>
  <cp:lastPrinted>2019-01-30T16:42:27Z</cp:lastPrinted>
  <dcterms:created xsi:type="dcterms:W3CDTF">2017-01-23T15:51:20Z</dcterms:created>
  <dcterms:modified xsi:type="dcterms:W3CDTF">2021-10-23T01:30:35Z</dcterms:modified>
</cp:coreProperties>
</file>